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-45" yWindow="0" windowWidth="17340" windowHeight="12765" tabRatio="879"/>
  </bookViews>
  <sheets>
    <sheet name="Прайс-лист" sheetId="1" r:id="rId1"/>
    <sheet name="A240" sheetId="138" r:id="rId2"/>
    <sheet name="A270" sheetId="136" r:id="rId3"/>
    <sheet name="A300" sheetId="130" r:id="rId4"/>
    <sheet name="A330" sheetId="131" r:id="rId5"/>
    <sheet name="A360" sheetId="132" r:id="rId6"/>
    <sheet name="A240D" sheetId="139" r:id="rId7"/>
    <sheet name="A270D" sheetId="137" r:id="rId8"/>
    <sheet name="A300D" sheetId="135" r:id="rId9"/>
    <sheet name="A330D" sheetId="134" r:id="rId10"/>
    <sheet name="A360D" sheetId="133" r:id="rId11"/>
    <sheet name="A300L" sheetId="116" r:id="rId12"/>
    <sheet name="A330L" sheetId="120" r:id="rId13"/>
    <sheet name="A360L" sheetId="121" r:id="rId14"/>
    <sheet name="A400L" sheetId="122" r:id="rId15"/>
    <sheet name="A450L" sheetId="123" r:id="rId16"/>
    <sheet name="A500L" sheetId="124" r:id="rId17"/>
    <sheet name="V500" sheetId="125" r:id="rId18"/>
    <sheet name="V580" sheetId="126" r:id="rId19"/>
    <sheet name="V580F" sheetId="127" r:id="rId20"/>
    <sheet name="V650" sheetId="128" r:id="rId21"/>
    <sheet name="V650F" sheetId="129" r:id="rId22"/>
    <sheet name="Accessories &amp; Parts  " sheetId="110" r:id="rId23"/>
    <sheet name="Colors" sheetId="119" r:id="rId24"/>
  </sheets>
  <definedNames>
    <definedName name="_xlnm.Print_Area" localSheetId="1">'A240'!$B:$G</definedName>
    <definedName name="_xlnm.Print_Area" localSheetId="6">A240D!$B:$G</definedName>
    <definedName name="_xlnm.Print_Area" localSheetId="2">'A270'!$B:$G</definedName>
    <definedName name="_xlnm.Print_Area" localSheetId="7">A270D!$B:$G</definedName>
    <definedName name="_xlnm.Print_Area" localSheetId="3">'A300'!$B:$G</definedName>
    <definedName name="_xlnm.Print_Area" localSheetId="8">A300D!$B:$G</definedName>
    <definedName name="_xlnm.Print_Area" localSheetId="11">A300L!$B:$G</definedName>
    <definedName name="_xlnm.Print_Area" localSheetId="4">'A330'!$B:$G</definedName>
    <definedName name="_xlnm.Print_Area" localSheetId="9">A330D!$B:$G</definedName>
    <definedName name="_xlnm.Print_Area" localSheetId="12">A330L!$B:$G</definedName>
    <definedName name="_xlnm.Print_Area" localSheetId="5">'A360'!$B:$G</definedName>
    <definedName name="_xlnm.Print_Area" localSheetId="10">A360D!$B:$G</definedName>
    <definedName name="_xlnm.Print_Area" localSheetId="13">A360L!$B:$G</definedName>
    <definedName name="_xlnm.Print_Area" localSheetId="14">A400L!$B:$G</definedName>
    <definedName name="_xlnm.Print_Area" localSheetId="15">A450L!$B:$G</definedName>
    <definedName name="_xlnm.Print_Area" localSheetId="16">A500L!$B:$G</definedName>
    <definedName name="_xlnm.Print_Area" localSheetId="22">'Accessories &amp; Parts  '!$B:$F</definedName>
    <definedName name="_xlnm.Print_Area" localSheetId="17">'V500'!$B:$G</definedName>
    <definedName name="_xlnm.Print_Area" localSheetId="18">'V580'!$B:$G</definedName>
    <definedName name="_xlnm.Print_Area" localSheetId="19">V580F!$B:$G</definedName>
    <definedName name="_xlnm.Print_Area" localSheetId="20">'V650'!$B:$G</definedName>
    <definedName name="_xlnm.Print_Area" localSheetId="21">V650F!$B:$G</definedName>
  </definedNames>
  <calcPr calcId="125725"/>
</workbook>
</file>

<file path=xl/calcChain.xml><?xml version="1.0" encoding="utf-8"?>
<calcChain xmlns="http://schemas.openxmlformats.org/spreadsheetml/2006/main">
  <c r="E34" i="139"/>
  <c r="G34" s="1"/>
  <c r="E32"/>
  <c r="G32" s="1"/>
  <c r="E31"/>
  <c r="G31" s="1"/>
  <c r="E30"/>
  <c r="G30" s="1"/>
  <c r="E29"/>
  <c r="G29" s="1"/>
  <c r="E28"/>
  <c r="G28" s="1"/>
  <c r="E27"/>
  <c r="G27" s="1"/>
  <c r="E23"/>
  <c r="G23" s="1"/>
  <c r="O14" i="1" s="1"/>
  <c r="E34" i="138"/>
  <c r="G34" s="1"/>
  <c r="E32"/>
  <c r="G32" s="1"/>
  <c r="E31"/>
  <c r="G31" s="1"/>
  <c r="E30"/>
  <c r="G30" s="1"/>
  <c r="E29"/>
  <c r="G29" s="1"/>
  <c r="E28"/>
  <c r="G28" s="1"/>
  <c r="E27"/>
  <c r="G27" s="1"/>
  <c r="E23"/>
  <c r="G23" s="1"/>
  <c r="O8" i="1" s="1"/>
  <c r="E34" i="122"/>
  <c r="F35" i="139" l="1"/>
  <c r="F35" i="138"/>
  <c r="E34" i="137" l="1"/>
  <c r="G34" s="1"/>
  <c r="E32"/>
  <c r="G32" s="1"/>
  <c r="E31"/>
  <c r="G31" s="1"/>
  <c r="E30"/>
  <c r="G30" s="1"/>
  <c r="E29"/>
  <c r="G29" s="1"/>
  <c r="E28"/>
  <c r="G28" s="1"/>
  <c r="E27"/>
  <c r="G27" s="1"/>
  <c r="E23"/>
  <c r="G23" s="1"/>
  <c r="O15" i="1" s="1"/>
  <c r="E34" i="136"/>
  <c r="G34" s="1"/>
  <c r="E32"/>
  <c r="G32" s="1"/>
  <c r="E31"/>
  <c r="G31" s="1"/>
  <c r="E30"/>
  <c r="G30" s="1"/>
  <c r="E29"/>
  <c r="G29" s="1"/>
  <c r="E28"/>
  <c r="G28" s="1"/>
  <c r="E27"/>
  <c r="G27" s="1"/>
  <c r="E23"/>
  <c r="G23" s="1"/>
  <c r="O9" i="1" s="1"/>
  <c r="E35" i="135"/>
  <c r="G35" s="1"/>
  <c r="E34"/>
  <c r="G34" s="1"/>
  <c r="E32"/>
  <c r="G32" s="1"/>
  <c r="E31"/>
  <c r="G31" s="1"/>
  <c r="E30"/>
  <c r="G30" s="1"/>
  <c r="E29"/>
  <c r="G29" s="1"/>
  <c r="E28"/>
  <c r="G28" s="1"/>
  <c r="E27"/>
  <c r="G27" s="1"/>
  <c r="E23"/>
  <c r="G23" s="1"/>
  <c r="O16" i="1" s="1"/>
  <c r="E35" i="134"/>
  <c r="G35" s="1"/>
  <c r="E34"/>
  <c r="G34" s="1"/>
  <c r="E32"/>
  <c r="G32" s="1"/>
  <c r="E31"/>
  <c r="G31" s="1"/>
  <c r="E30"/>
  <c r="G30" s="1"/>
  <c r="E29"/>
  <c r="G29" s="1"/>
  <c r="E28"/>
  <c r="G28" s="1"/>
  <c r="E27"/>
  <c r="G27" s="1"/>
  <c r="E23"/>
  <c r="G23" s="1"/>
  <c r="O17" i="1" s="1"/>
  <c r="E35" i="133"/>
  <c r="G35" s="1"/>
  <c r="E34"/>
  <c r="G34" s="1"/>
  <c r="E32"/>
  <c r="G32" s="1"/>
  <c r="E31"/>
  <c r="G31" s="1"/>
  <c r="E30"/>
  <c r="G30" s="1"/>
  <c r="E29"/>
  <c r="G29" s="1"/>
  <c r="E28"/>
  <c r="G28" s="1"/>
  <c r="E27"/>
  <c r="G27" s="1"/>
  <c r="E23"/>
  <c r="G23" s="1"/>
  <c r="O18" i="1" s="1"/>
  <c r="E35" i="132"/>
  <c r="G35" s="1"/>
  <c r="E34"/>
  <c r="G34" s="1"/>
  <c r="E32"/>
  <c r="G32" s="1"/>
  <c r="E31"/>
  <c r="G31" s="1"/>
  <c r="E30"/>
  <c r="G30" s="1"/>
  <c r="E29"/>
  <c r="G29" s="1"/>
  <c r="E28"/>
  <c r="G28" s="1"/>
  <c r="E27"/>
  <c r="G27" s="1"/>
  <c r="E23"/>
  <c r="G23" s="1"/>
  <c r="O12" i="1" s="1"/>
  <c r="E35" i="131"/>
  <c r="G35" s="1"/>
  <c r="E34"/>
  <c r="G34" s="1"/>
  <c r="E32"/>
  <c r="G32" s="1"/>
  <c r="E31"/>
  <c r="G31" s="1"/>
  <c r="E30"/>
  <c r="G30" s="1"/>
  <c r="E29"/>
  <c r="G29" s="1"/>
  <c r="E28"/>
  <c r="G28" s="1"/>
  <c r="E27"/>
  <c r="G27" s="1"/>
  <c r="E23"/>
  <c r="G23" s="1"/>
  <c r="O11" i="1" s="1"/>
  <c r="E35" i="130"/>
  <c r="G35" s="1"/>
  <c r="E34"/>
  <c r="G34" s="1"/>
  <c r="E32"/>
  <c r="G32" s="1"/>
  <c r="E31"/>
  <c r="G31" s="1"/>
  <c r="E30"/>
  <c r="G30" s="1"/>
  <c r="E29"/>
  <c r="G29" s="1"/>
  <c r="E28"/>
  <c r="G28" s="1"/>
  <c r="E27"/>
  <c r="G27" s="1"/>
  <c r="E23"/>
  <c r="G23" s="1"/>
  <c r="O10" i="1" s="1"/>
  <c r="E45" i="129"/>
  <c r="G45" s="1"/>
  <c r="E44"/>
  <c r="G44" s="1"/>
  <c r="E43"/>
  <c r="G43" s="1"/>
  <c r="E42"/>
  <c r="G42" s="1"/>
  <c r="E41"/>
  <c r="G41" s="1"/>
  <c r="E40"/>
  <c r="G40" s="1"/>
  <c r="E39"/>
  <c r="G39" s="1"/>
  <c r="E38"/>
  <c r="G38" s="1"/>
  <c r="E37"/>
  <c r="G37" s="1"/>
  <c r="E36"/>
  <c r="G36" s="1"/>
  <c r="E34"/>
  <c r="G34" s="1"/>
  <c r="E33"/>
  <c r="G33" s="1"/>
  <c r="E32"/>
  <c r="G32" s="1"/>
  <c r="E31"/>
  <c r="G31" s="1"/>
  <c r="E30"/>
  <c r="G30" s="1"/>
  <c r="E29"/>
  <c r="G29" s="1"/>
  <c r="E25"/>
  <c r="G25" s="1"/>
  <c r="O42" i="1" s="1"/>
  <c r="E45" i="128"/>
  <c r="G45" s="1"/>
  <c r="E44"/>
  <c r="G44" s="1"/>
  <c r="E43"/>
  <c r="G43" s="1"/>
  <c r="E42"/>
  <c r="G42" s="1"/>
  <c r="E41"/>
  <c r="G41" s="1"/>
  <c r="E40"/>
  <c r="G40" s="1"/>
  <c r="E39"/>
  <c r="G39" s="1"/>
  <c r="E38"/>
  <c r="G38" s="1"/>
  <c r="E37"/>
  <c r="G37" s="1"/>
  <c r="E36"/>
  <c r="G36" s="1"/>
  <c r="E34"/>
  <c r="G34" s="1"/>
  <c r="E33"/>
  <c r="G33" s="1"/>
  <c r="E32"/>
  <c r="G32" s="1"/>
  <c r="E31"/>
  <c r="G31" s="1"/>
  <c r="E30"/>
  <c r="G30" s="1"/>
  <c r="E29"/>
  <c r="G29" s="1"/>
  <c r="E25"/>
  <c r="G25" s="1"/>
  <c r="O41" i="1" s="1"/>
  <c r="E45" i="127"/>
  <c r="G45" s="1"/>
  <c r="E44"/>
  <c r="G44" s="1"/>
  <c r="E43"/>
  <c r="G43" s="1"/>
  <c r="E42"/>
  <c r="G42" s="1"/>
  <c r="E41"/>
  <c r="G41" s="1"/>
  <c r="E40"/>
  <c r="G40" s="1"/>
  <c r="E39"/>
  <c r="G39" s="1"/>
  <c r="E38"/>
  <c r="G38" s="1"/>
  <c r="E37"/>
  <c r="G37" s="1"/>
  <c r="E36"/>
  <c r="G36" s="1"/>
  <c r="E34"/>
  <c r="G34" s="1"/>
  <c r="E33"/>
  <c r="G33" s="1"/>
  <c r="E32"/>
  <c r="G32" s="1"/>
  <c r="E31"/>
  <c r="G31" s="1"/>
  <c r="E30"/>
  <c r="G30" s="1"/>
  <c r="E29"/>
  <c r="G29" s="1"/>
  <c r="E25"/>
  <c r="G25" s="1"/>
  <c r="O40" i="1" s="1"/>
  <c r="E45" i="126"/>
  <c r="G45" s="1"/>
  <c r="E44"/>
  <c r="G44" s="1"/>
  <c r="E43"/>
  <c r="G43" s="1"/>
  <c r="E42"/>
  <c r="G42" s="1"/>
  <c r="E41"/>
  <c r="G41" s="1"/>
  <c r="E40"/>
  <c r="G40" s="1"/>
  <c r="E39"/>
  <c r="G39" s="1"/>
  <c r="E38"/>
  <c r="G38" s="1"/>
  <c r="E37"/>
  <c r="G37" s="1"/>
  <c r="E36"/>
  <c r="G36" s="1"/>
  <c r="E34"/>
  <c r="G34" s="1"/>
  <c r="E33"/>
  <c r="G33" s="1"/>
  <c r="E32"/>
  <c r="G32" s="1"/>
  <c r="E31"/>
  <c r="G31" s="1"/>
  <c r="E30"/>
  <c r="G30" s="1"/>
  <c r="E29"/>
  <c r="G29" s="1"/>
  <c r="E25"/>
  <c r="G25" s="1"/>
  <c r="O39" i="1" s="1"/>
  <c r="E45" i="125"/>
  <c r="G45" s="1"/>
  <c r="E44"/>
  <c r="G44" s="1"/>
  <c r="E43"/>
  <c r="G43" s="1"/>
  <c r="E42"/>
  <c r="G42" s="1"/>
  <c r="E41"/>
  <c r="G41" s="1"/>
  <c r="E40"/>
  <c r="G40" s="1"/>
  <c r="E39"/>
  <c r="G39" s="1"/>
  <c r="E38"/>
  <c r="G38" s="1"/>
  <c r="E37"/>
  <c r="G37" s="1"/>
  <c r="E36"/>
  <c r="G36" s="1"/>
  <c r="E34"/>
  <c r="G34" s="1"/>
  <c r="E33"/>
  <c r="G33" s="1"/>
  <c r="E32"/>
  <c r="G32" s="1"/>
  <c r="E31"/>
  <c r="G31" s="1"/>
  <c r="E30"/>
  <c r="G30" s="1"/>
  <c r="E29"/>
  <c r="G29" s="1"/>
  <c r="E25"/>
  <c r="G25" s="1"/>
  <c r="O38" i="1" s="1"/>
  <c r="E45" i="124"/>
  <c r="G45" s="1"/>
  <c r="E44"/>
  <c r="G44" s="1"/>
  <c r="E43"/>
  <c r="G43" s="1"/>
  <c r="E42"/>
  <c r="G42" s="1"/>
  <c r="E41"/>
  <c r="G41" s="1"/>
  <c r="E40"/>
  <c r="G40" s="1"/>
  <c r="E39"/>
  <c r="G39" s="1"/>
  <c r="E38"/>
  <c r="G38" s="1"/>
  <c r="E37"/>
  <c r="G37" s="1"/>
  <c r="E36"/>
  <c r="G36" s="1"/>
  <c r="E34"/>
  <c r="G34" s="1"/>
  <c r="E33"/>
  <c r="G33" s="1"/>
  <c r="E32"/>
  <c r="G32" s="1"/>
  <c r="E31"/>
  <c r="G31" s="1"/>
  <c r="E30"/>
  <c r="G30" s="1"/>
  <c r="E29"/>
  <c r="G29" s="1"/>
  <c r="E25"/>
  <c r="G25" s="1"/>
  <c r="O36" i="1" s="1"/>
  <c r="E44" i="123"/>
  <c r="G44" s="1"/>
  <c r="E45"/>
  <c r="G45" s="1"/>
  <c r="E43"/>
  <c r="G43" s="1"/>
  <c r="E42"/>
  <c r="G42" s="1"/>
  <c r="E41"/>
  <c r="G41" s="1"/>
  <c r="E40"/>
  <c r="G40" s="1"/>
  <c r="E39"/>
  <c r="G39" s="1"/>
  <c r="E38"/>
  <c r="G38" s="1"/>
  <c r="E37"/>
  <c r="G37" s="1"/>
  <c r="E36"/>
  <c r="G36" s="1"/>
  <c r="E34"/>
  <c r="G34" s="1"/>
  <c r="E33"/>
  <c r="G33" s="1"/>
  <c r="E32"/>
  <c r="G32" s="1"/>
  <c r="E31"/>
  <c r="G31" s="1"/>
  <c r="E30"/>
  <c r="G30" s="1"/>
  <c r="E29"/>
  <c r="G29" s="1"/>
  <c r="E25"/>
  <c r="G25" s="1"/>
  <c r="O35" i="1" s="1"/>
  <c r="E44" i="122"/>
  <c r="G44" s="1"/>
  <c r="E43"/>
  <c r="G43" s="1"/>
  <c r="E42"/>
  <c r="G42" s="1"/>
  <c r="E41"/>
  <c r="G41" s="1"/>
  <c r="E40"/>
  <c r="G40" s="1"/>
  <c r="E39"/>
  <c r="G39" s="1"/>
  <c r="E38"/>
  <c r="G38" s="1"/>
  <c r="E37"/>
  <c r="G37" s="1"/>
  <c r="E36"/>
  <c r="G36" s="1"/>
  <c r="G34"/>
  <c r="E33"/>
  <c r="G33" s="1"/>
  <c r="E32"/>
  <c r="G32" s="1"/>
  <c r="E31"/>
  <c r="G31" s="1"/>
  <c r="E30"/>
  <c r="G30" s="1"/>
  <c r="E29"/>
  <c r="G29" s="1"/>
  <c r="E25"/>
  <c r="G25" s="1"/>
  <c r="O34" i="1" s="1"/>
  <c r="E41" i="121"/>
  <c r="G41" s="1"/>
  <c r="E40"/>
  <c r="G40" s="1"/>
  <c r="E39"/>
  <c r="G39" s="1"/>
  <c r="E43"/>
  <c r="G43" s="1"/>
  <c r="E44"/>
  <c r="G44" s="1"/>
  <c r="E42"/>
  <c r="G42" s="1"/>
  <c r="E38"/>
  <c r="G38" s="1"/>
  <c r="E37"/>
  <c r="G37" s="1"/>
  <c r="E36"/>
  <c r="G36" s="1"/>
  <c r="E34"/>
  <c r="G34" s="1"/>
  <c r="E33"/>
  <c r="G33" s="1"/>
  <c r="E32"/>
  <c r="G32" s="1"/>
  <c r="E31"/>
  <c r="G31" s="1"/>
  <c r="E30"/>
  <c r="G30" s="1"/>
  <c r="E29"/>
  <c r="G29" s="1"/>
  <c r="E25"/>
  <c r="G25" s="1"/>
  <c r="O33" i="1" s="1"/>
  <c r="E40" i="120"/>
  <c r="G40" s="1"/>
  <c r="E39"/>
  <c r="G39" s="1"/>
  <c r="E38"/>
  <c r="G38" s="1"/>
  <c r="E37"/>
  <c r="G37" s="1"/>
  <c r="E36"/>
  <c r="G36" s="1"/>
  <c r="E34"/>
  <c r="G34" s="1"/>
  <c r="E33"/>
  <c r="G33" s="1"/>
  <c r="E32"/>
  <c r="G32" s="1"/>
  <c r="E31"/>
  <c r="G31" s="1"/>
  <c r="E30"/>
  <c r="G30" s="1"/>
  <c r="E29"/>
  <c r="G29" s="1"/>
  <c r="E25"/>
  <c r="G25" s="1"/>
  <c r="O32" i="1" s="1"/>
  <c r="E33" i="116"/>
  <c r="G33" s="1"/>
  <c r="E32"/>
  <c r="G32" s="1"/>
  <c r="E29"/>
  <c r="G29" s="1"/>
  <c r="F36" i="134" l="1"/>
  <c r="F35" i="137"/>
  <c r="F35" i="136"/>
  <c r="F36" i="135"/>
  <c r="F36" i="133"/>
  <c r="F36" i="132"/>
  <c r="F36" i="131"/>
  <c r="F36" i="130"/>
  <c r="F46" i="129"/>
  <c r="F46" i="128"/>
  <c r="F46" i="127"/>
  <c r="F46" i="126"/>
  <c r="F46" i="125"/>
  <c r="F46" i="124"/>
  <c r="F46" i="123"/>
  <c r="F45" i="122"/>
  <c r="F45" i="121"/>
  <c r="F41" i="120"/>
  <c r="F70" i="110" l="1"/>
  <c r="F69"/>
  <c r="F68"/>
  <c r="F67"/>
  <c r="F66"/>
  <c r="F65"/>
  <c r="F64"/>
  <c r="F63"/>
  <c r="F62"/>
  <c r="F61"/>
  <c r="F60"/>
  <c r="F59"/>
  <c r="F58"/>
  <c r="F57"/>
  <c r="F56"/>
  <c r="F54"/>
  <c r="F53"/>
  <c r="F52"/>
  <c r="F51"/>
  <c r="F49"/>
  <c r="F48"/>
  <c r="F47"/>
  <c r="F45"/>
  <c r="F44"/>
  <c r="F43"/>
  <c r="F41"/>
  <c r="F40"/>
  <c r="F39"/>
  <c r="F38"/>
  <c r="F37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4"/>
  <c r="F13"/>
  <c r="F12"/>
  <c r="F10"/>
  <c r="F9"/>
  <c r="F8"/>
  <c r="F7"/>
  <c r="F6"/>
  <c r="E40" i="116" l="1"/>
  <c r="G40" s="1"/>
  <c r="E39" l="1"/>
  <c r="G39" s="1"/>
  <c r="E31"/>
  <c r="E36" l="1"/>
  <c r="E37"/>
  <c r="E38"/>
  <c r="E30"/>
  <c r="E34"/>
  <c r="E25"/>
  <c r="G25" s="1"/>
  <c r="G30" l="1"/>
  <c r="G37"/>
  <c r="G34"/>
  <c r="G38"/>
  <c r="G31"/>
  <c r="G36"/>
  <c r="O31" i="1"/>
  <c r="F41" i="116" l="1"/>
</calcChain>
</file>

<file path=xl/sharedStrings.xml><?xml version="1.0" encoding="utf-8"?>
<sst xmlns="http://schemas.openxmlformats.org/spreadsheetml/2006/main" count="1775" uniqueCount="328">
  <si>
    <t>Discount</t>
  </si>
  <si>
    <t>арт.</t>
  </si>
  <si>
    <t>•</t>
  </si>
  <si>
    <t>-</t>
  </si>
  <si>
    <t>○</t>
  </si>
  <si>
    <t>Баллон</t>
  </si>
  <si>
    <t>Декор (варианты обивки)</t>
  </si>
  <si>
    <t xml:space="preserve">White (option) </t>
  </si>
  <si>
    <t xml:space="preserve">Dark-grey (option) </t>
  </si>
  <si>
    <t xml:space="preserve">Green (option) </t>
  </si>
  <si>
    <t xml:space="preserve">Black (option) </t>
  </si>
  <si>
    <t xml:space="preserve">White (Standard) </t>
  </si>
  <si>
    <t>Противоскользящий набор SeaDeck</t>
  </si>
  <si>
    <t>BELUGA Pearl-Grey (Standard)</t>
  </si>
  <si>
    <t>Storm Gray-Black |Brushed (option)</t>
  </si>
  <si>
    <t xml:space="preserve">Light-grey                   (Standard only PVC) </t>
  </si>
  <si>
    <t>Рулевое колесо</t>
  </si>
  <si>
    <t xml:space="preserve">Ultraflex White (Standard) </t>
  </si>
  <si>
    <t xml:space="preserve">Ultraflex Black (Standard) </t>
  </si>
  <si>
    <t>G31.021.34</t>
  </si>
  <si>
    <t>G31.005.34</t>
  </si>
  <si>
    <t>G32.005.34</t>
  </si>
  <si>
    <t>G33.001.33</t>
  </si>
  <si>
    <t>G33.002.33</t>
  </si>
  <si>
    <t>G33.003.33</t>
  </si>
  <si>
    <t>G33.006.33</t>
  </si>
  <si>
    <t>G33.004.33</t>
  </si>
  <si>
    <t>G33.007.33</t>
  </si>
  <si>
    <t>G33.005.33</t>
  </si>
  <si>
    <t>G33.008.33</t>
  </si>
  <si>
    <t>G33.009.33</t>
  </si>
  <si>
    <t>G33.010.33</t>
  </si>
  <si>
    <t>G33.011.33</t>
  </si>
  <si>
    <t>G33.012.33</t>
  </si>
  <si>
    <t>G33.071.33</t>
  </si>
  <si>
    <t>G33.072.33</t>
  </si>
  <si>
    <t>G33.073.33</t>
  </si>
  <si>
    <t>G33.074.33</t>
  </si>
  <si>
    <t>G33.051.33</t>
  </si>
  <si>
    <t>G33.052.33</t>
  </si>
  <si>
    <t>G33.053.33</t>
  </si>
  <si>
    <t>G33.055.33</t>
  </si>
  <si>
    <t>G15.001.0.00</t>
  </si>
  <si>
    <t>G15.002.0.00</t>
  </si>
  <si>
    <t>G15.003.0.00</t>
  </si>
  <si>
    <t>G15.004.0.00</t>
  </si>
  <si>
    <t>G15.005.0.00</t>
  </si>
  <si>
    <t>G16.001.0.00</t>
  </si>
  <si>
    <t>G16.002.0.00</t>
  </si>
  <si>
    <t>G16.021.00</t>
  </si>
  <si>
    <t>Fiberglass accessoties / Склопластикові вироби</t>
  </si>
  <si>
    <t>G13.021.0.61</t>
  </si>
  <si>
    <t>G13.022.0.61</t>
  </si>
  <si>
    <t>G13.023.0.61</t>
  </si>
  <si>
    <t>G13.018.61</t>
  </si>
  <si>
    <t>G13.019.61</t>
  </si>
  <si>
    <t>G13.020.61</t>
  </si>
  <si>
    <t>G33.099.0.31</t>
  </si>
  <si>
    <t>G14.001.0.61</t>
  </si>
  <si>
    <t>G14.002.0.61</t>
  </si>
  <si>
    <t>G14.003.0.61</t>
  </si>
  <si>
    <t>G14.004.0.61</t>
  </si>
  <si>
    <t>G14.005.0.61</t>
  </si>
  <si>
    <t>G14.011.0.61</t>
  </si>
  <si>
    <t>G14.012.0.61</t>
  </si>
  <si>
    <t>G14.013.0.61</t>
  </si>
  <si>
    <t>G14.014.0.61</t>
  </si>
  <si>
    <t>G17.001.0.00</t>
  </si>
  <si>
    <t>G17.002.0.00</t>
  </si>
  <si>
    <t>G17.003.0.00</t>
  </si>
  <si>
    <t>G17.004.0.00</t>
  </si>
  <si>
    <t>G17.005.0.00</t>
  </si>
  <si>
    <t>G17.021.00</t>
  </si>
  <si>
    <t>Item №GMI</t>
  </si>
  <si>
    <t>MPN Kolibri</t>
  </si>
  <si>
    <t xml:space="preserve">На головну
</t>
  </si>
  <si>
    <t>A240</t>
  </si>
  <si>
    <t>A270</t>
  </si>
  <si>
    <t>A300</t>
  </si>
  <si>
    <t>A330</t>
  </si>
  <si>
    <t>A240D</t>
  </si>
  <si>
    <t>A270D</t>
  </si>
  <si>
    <t>A300D</t>
  </si>
  <si>
    <t>A330D</t>
  </si>
  <si>
    <t>A360D</t>
  </si>
  <si>
    <t>C-01</t>
  </si>
  <si>
    <t>S-01</t>
  </si>
  <si>
    <t>C-02</t>
  </si>
  <si>
    <t>S-02</t>
  </si>
  <si>
    <t>C-03</t>
  </si>
  <si>
    <t>S-03</t>
  </si>
  <si>
    <t>C-04</t>
  </si>
  <si>
    <t>S-04</t>
  </si>
  <si>
    <t>S-05</t>
  </si>
  <si>
    <t>C-06</t>
  </si>
  <si>
    <t>S-06</t>
  </si>
  <si>
    <t>Тент Т-топ</t>
  </si>
  <si>
    <t>Aluminium hull RIB</t>
  </si>
  <si>
    <t>15" / 381</t>
  </si>
  <si>
    <t xml:space="preserve">263×114×54 </t>
  </si>
  <si>
    <t>52×58×90</t>
  </si>
  <si>
    <t>100×50×46</t>
  </si>
  <si>
    <t>C</t>
  </si>
  <si>
    <t>A300L</t>
  </si>
  <si>
    <t>A330L</t>
  </si>
  <si>
    <t>A360L</t>
  </si>
  <si>
    <t>A400L</t>
  </si>
  <si>
    <t>A450L</t>
  </si>
  <si>
    <t>A500L</t>
  </si>
  <si>
    <t>V500</t>
  </si>
  <si>
    <t>○ (40)</t>
  </si>
  <si>
    <t>○ (80)</t>
  </si>
  <si>
    <t>Item №</t>
  </si>
  <si>
    <t>Price</t>
  </si>
  <si>
    <t>Курс</t>
  </si>
  <si>
    <t xml:space="preserve">293×114×54 </t>
  </si>
  <si>
    <t>GALA Atlantis A330L</t>
  </si>
  <si>
    <t>GALA Atlantis A300L</t>
  </si>
  <si>
    <t>GALA Atlantis A360L</t>
  </si>
  <si>
    <t>20" / 508</t>
  </si>
  <si>
    <t xml:space="preserve">330×135×65 </t>
  </si>
  <si>
    <t>60×60×100</t>
  </si>
  <si>
    <t>100×60×60</t>
  </si>
  <si>
    <t>52×72×90</t>
  </si>
  <si>
    <t>GALA Atlantis A400L</t>
  </si>
  <si>
    <t xml:space="preserve">370×135×65 </t>
  </si>
  <si>
    <t>GALA Atlantis A450L</t>
  </si>
  <si>
    <t>430×140×78</t>
  </si>
  <si>
    <t>70×80×100</t>
  </si>
  <si>
    <t>120×65×60</t>
  </si>
  <si>
    <t>GALA Atlantis A500L</t>
  </si>
  <si>
    <t>450×155×81</t>
  </si>
  <si>
    <t>GALA Viking V500</t>
  </si>
  <si>
    <t>100×100×50</t>
  </si>
  <si>
    <t>V580</t>
  </si>
  <si>
    <t>V580F</t>
  </si>
  <si>
    <t>V650</t>
  </si>
  <si>
    <t>V650F</t>
  </si>
  <si>
    <t>C-07</t>
  </si>
  <si>
    <t>S-07</t>
  </si>
  <si>
    <t>A300Q</t>
  </si>
  <si>
    <t>A330Q</t>
  </si>
  <si>
    <t>A360Q</t>
  </si>
  <si>
    <t>ATLANTIS AQUAHELM  - Aluminium hull RIBs</t>
  </si>
  <si>
    <t>ATLANTIS Sport  - Aluminium hull RIBs</t>
  </si>
  <si>
    <t>A300S</t>
  </si>
  <si>
    <t>A330S</t>
  </si>
  <si>
    <t>A360S</t>
  </si>
  <si>
    <t>A400S</t>
  </si>
  <si>
    <t>A450S</t>
  </si>
  <si>
    <t>A500S</t>
  </si>
  <si>
    <t>- / •</t>
  </si>
  <si>
    <t>• / -</t>
  </si>
  <si>
    <t>GALA Viking V580</t>
  </si>
  <si>
    <t>550×190×110</t>
  </si>
  <si>
    <t>80×90×110</t>
  </si>
  <si>
    <t>110×110×60</t>
  </si>
  <si>
    <t>GALA Viking V580F</t>
  </si>
  <si>
    <t>GALA Viking V650</t>
  </si>
  <si>
    <t>620×190×110</t>
  </si>
  <si>
    <t>130×110×60</t>
  </si>
  <si>
    <t>GALA Viking V650F</t>
  </si>
  <si>
    <t>RAL7001</t>
  </si>
  <si>
    <t>Корпус лодки</t>
  </si>
  <si>
    <t>○ (XX)</t>
  </si>
  <si>
    <t>GALA Atlantis A300</t>
  </si>
  <si>
    <t>GALA Atlantis A330</t>
  </si>
  <si>
    <t xml:space="preserve">313×114×54 </t>
  </si>
  <si>
    <t>GALA Atlantis A360</t>
  </si>
  <si>
    <t>GALA Atlantis A360D</t>
  </si>
  <si>
    <t>GALA Atlantis A330D</t>
  </si>
  <si>
    <t>GALA Atlantis A300D</t>
  </si>
  <si>
    <t xml:space="preserve">233×114×54 </t>
  </si>
  <si>
    <t>GALA Atlantis A270</t>
  </si>
  <si>
    <t>GALA Atlantis A270D</t>
  </si>
  <si>
    <t>GALA Atlantis A240</t>
  </si>
  <si>
    <t xml:space="preserve">211×114×54 </t>
  </si>
  <si>
    <t>GALA Atlantis A240D</t>
  </si>
  <si>
    <t>A360</t>
  </si>
  <si>
    <t>NEW</t>
  </si>
  <si>
    <t>Технические характеристики</t>
  </si>
  <si>
    <t>Длина кокпита</t>
  </si>
  <si>
    <t>Ширина кокпита</t>
  </si>
  <si>
    <t>Диаметр баллонов</t>
  </si>
  <si>
    <t>Вес лодки</t>
  </si>
  <si>
    <t>Грузоподъемность</t>
  </si>
  <si>
    <t>Пассажировместимость</t>
  </si>
  <si>
    <t>Колицество отсеков баллона</t>
  </si>
  <si>
    <t>Рекомендованная мощность двигателя</t>
  </si>
  <si>
    <t>Максимальная мощность двигателя</t>
  </si>
  <si>
    <t>Максимальный вес двигателя</t>
  </si>
  <si>
    <t>Высота транца</t>
  </si>
  <si>
    <t>Тип днища</t>
  </si>
  <si>
    <t>Категория лодки</t>
  </si>
  <si>
    <t>Размер упаковки №1</t>
  </si>
  <si>
    <t>Стандартное оборудование</t>
  </si>
  <si>
    <t>Экстерьер | Интерьер</t>
  </si>
  <si>
    <t>Замена материала баллона на HYPALON</t>
  </si>
  <si>
    <t>Тент стояночный</t>
  </si>
  <si>
    <t>Легкая надувная лодка класса RIB с жестким алюминиевым корпусом, малой палубой и подпалубным водосборником</t>
  </si>
  <si>
    <t>Легкая средне-люксовая лодка класса RIB с жестким алюминиевым корпусом</t>
  </si>
  <si>
    <t>Крейсерская люксовая лодка класса RIB с жестким алюминиевым корпусом</t>
  </si>
  <si>
    <t>Длина лодки</t>
  </si>
  <si>
    <t>Ширина лодки</t>
  </si>
  <si>
    <t>Размер упаковки №2</t>
  </si>
  <si>
    <t>Размер упаковки №3</t>
  </si>
  <si>
    <t>Платформа носовая пластиковая</t>
  </si>
  <si>
    <t>Защитный чехол для рулевой консоли</t>
  </si>
  <si>
    <t>Защитный чехол для двухместного сиденья</t>
  </si>
  <si>
    <t>Комплект электрооборудования (для лодки без арки)</t>
  </si>
  <si>
    <t>Комплект электрооборудования (для лодки с аркой)</t>
  </si>
  <si>
    <t>Арка буксировочная</t>
  </si>
  <si>
    <t>Топливная система с баком на 40 л и датчиком уровня топлива</t>
  </si>
  <si>
    <t>Топливная система с баком на 80 л и датчиком уровня топлива</t>
  </si>
  <si>
    <t>Указатель уровня топлива</t>
  </si>
  <si>
    <t>Дополнительное оборудование</t>
  </si>
  <si>
    <t>Quantity</t>
  </si>
  <si>
    <t>Price UAH</t>
  </si>
  <si>
    <t>cm</t>
  </si>
  <si>
    <t>kg</t>
  </si>
  <si>
    <t>HP</t>
  </si>
  <si>
    <t>inches / mm</t>
  </si>
  <si>
    <t>Наименование</t>
  </si>
  <si>
    <t>Сумма:</t>
  </si>
  <si>
    <t>Замена цвета алюминиевого корпуса на ТЕМНО-СЕРЫЙ (RAL7001)</t>
  </si>
  <si>
    <t>Замена цвета баллона на БЕЛЫЙ, ПВХ</t>
  </si>
  <si>
    <t>Замена цвета баллона на ЧЕРНЫЙ, ПВХ</t>
  </si>
  <si>
    <t>Замена цвета баллона на ТЕМНО-ЗЕЛЕНЫЙ, ПВХ</t>
  </si>
  <si>
    <t>Замена цвета баллона на ТЕМНО-СЕРЫЙ, ПВХ</t>
  </si>
  <si>
    <t>Легкая надувная лодка класса RIB с жестким алюминиевым корпусом (облегченная версия, без дополнительной палубы)</t>
  </si>
  <si>
    <t xml:space="preserve">• Среднекилеватый “V-образный” корпус из алюминиевого сплава EN AW5083-H111 (Норвегія) с порошковым покрытием и антискользящей палубой
• «GALA-TABS» транцевые плиты помогают быстрее выйти в режим глиссирования и уменьшают расход топлива во время ускорения
• 3-секционный надувной баллон VALMEX (ПВХ) с закругленными законцовками и оригинальным дизайном «GALA-JET»
• Встроенный носовой рундук с люком и мягкой подушкой для сидения
• Одно алюминиевое сиденье с системой регулировки ликтрос/ликпаз
• 4 рим-скобы для подъема лодки кран-балкой и 3 кольца для буксировки
• Одна носовая и две кормовые ручки для переноски лодки
• Утка для швартовки лодки и 8 удобных ручек для безопасности пассажиров
• Водоотливной клапан одностороннего действия расположен на транце
• Перепускной клапан избыточного давления в баллонах
• Привальный брус с водоотбойником для безопасной швартовки лодки
• Защита киля
• Два весла в комплекте с уключинами и держателями
• Высокоэффективный ножной насос
• Ремонтный комплект и инструкция по эксплуатации лодки
</t>
  </si>
  <si>
    <t>• Среднекилеватый “V-образный” корпус из алюминиевого сплава EN AW5083-H111 (Норвегія) с порошковым покрытием и антискользящей палубой
• «GALA-TABS» транцевые плиты помогают быстрее выйти в режим глиссирования и уменьшают расход топлива во время ускорения
• 3-секционный надувной баллон VALMEX (ПВХ) с закругленными законцовками и оригинальным дизайном «GALA-JET»
• Встроенный носовой рундук с люком и мягкой подушкой для сидения
• Два алюминиевых сиденья с системой регулировки ликтрос/ликпаз
• 4 рим-скобы для подъема лодки кран-балкой и 3 кольца для буксировки
• Одна носовая и две кормовые ручки для переноски лодки
• Утка для швартовки лодки и 8 удобных ручек для безопасности пассажиров
• Водоотливной клапан одностороннего действия расположен на транце
• Перепускной клапан избыточного давления в баллонах
• Привальный брус с водоотбойником для безопасной швартовки лодки
• Защита киля
• Два весла в комплекте с уключинами и держателями
• Высокоэффективный ножной насос
• Ремонтный комплект и инструкция по эксплуатации лодки</t>
  </si>
  <si>
    <t>• Среднекилеватый “V-образный” корпус из алюминиевого сплава EN AW5083-H111 (Норвегія) с порошковым покрытием и антискользящей палубой
• «GALA-TABS» транцевые плиты помогают быстрее выйти в режим глиссирования и уменьшают расход топлива во время ускорения
• 3-секционный надувной баллон VALMEX (ПВХ) с закругленными законцовками и оригинальным дизайном «GALA-JET»
• Встроенный носовой рундук с люком и мягкой подушкой для сидения
• Два алюминиевых сиденья с системой регулировки ликтрос/ликпаз
• 4 рим-скобы для подъема лодки кран-балкой и 3 кольца для буксировки
• Утка для швартовки в носовой части баллона
• Одна носовая и 10 удобных ручек для безопасности пассажиров
• Водоотливной клапан одностороннего действия расположен на транце
• Перепускной клапан избыточного давления в баллонах
• Привальный брус с водоотбойником для безопасной швартовки лодки
• Защита киля
• Два весла в комплекте с уключинами и держателями
• Высокоэффективный ножной насос
• Ремонтный комплект и инструкция по эксплуатации лодки</t>
  </si>
  <si>
    <t>• Среднекилеватый “V-образный” корпус из алюминиевого сплава EN AW5083-H111 (Норвегія) с порошковым покрытием и антискользящей палубой
• «GALA-TABS» транцевые плиты помогают быстрее выйти в режим глиссирования и уменьшают расход топлива во время ускорения
• 3-секционный надувной баллон VALMEX (ПВХ) с закругленными законцовками и оригинальным дизайном «GALA-JET»
• Встроенный носовой рундук с люком и мягкой подушкой для сидения
• Одно алюминиевое сиденье с системой регулировки ликтрос/ликпаз
• 4 рим-скобы для подъема лодки кран-балкой и 3 кольца для буксировки
• Одна носовая и две кормовые ручки для переноски лодки
• Утка для швартовки лодки и 8 удобных ручек для безопасности пассажиров
• Водоотливной клапан одностороннего действия расположен на транце
• Перепускной клапан избыточного давления в баллонах
• Привальный брус с водоотбойником для безопасной швартовки лодки
• Защита киля
• Два весла в комплекте с уключинами и держателями
• Высокоэффективный ножной насос
• Ремонтный комплект и инструкция по эксплуатации лодки</t>
  </si>
  <si>
    <t>• Среднекилеватый “V-образный” корпус из алюминиевого сплава EN AW5083-H111 (Норвегія) с порошковым покрытием и антискользящей палубой
• «GALA-TABS» транцевые плиты помогают быстрее выйти в режим глиссирования и уменьшают расход топлива во время ускорения
• 3-секционный надувной баллон VALMEX (ПВХ) с закругленными законцовками и оригинальным дизайном «GALA-JET»
• Встроенный носовой рундук с люком и мягкой подушкой для сидения 
• Рулевая консоль C-01 с ветрозащитным стеклом и поручнем 
• Рулевая система для двигателя до 50 к.с. с кабелем 9'
• Рулевое колесо GALA Deluxe GRAY
• Двухместное сиденье S-01 со складною спинкою и рундуком
• 4 рим-скобы для подъема лодки кран-балкою и 3 кольца для буксировки
• Утка для швартовки в носовой части баллона
• Одна носовая и 10 удобных ручек для безопасности пассажиров
• Водоотливной клапан одностороннего действия расположен на транце
• Перепускной клапан избыточного давления в баллонах
• Привальный брус с водоотбойником для безопасной швартовки лодки
• Защита киля
• Два весла 
• Высокоэффективный ножной насос
• Ремонтный комплект и инструкция по эксплуатации лодки</t>
  </si>
  <si>
    <t>• Среднекилеватый “V-образный” корпус из алюминиевого сплава EN AW5083-H111 (Норвегія) с порошковым покрытием и антискользящей палубой
• «GALA-TABS» транцевые плиты помогают быстрее выйти в режим глиссирования и уменьшают расход топлива во время ускорения
• 3-секционный надувной баллон VALMEX (ПВХ) с закругленными законцовками и оригинальным дизайном «GALA-JET»
• Встроенный носовой рундук с люком и мягкой подушкой для сидения 
• Рулевая консоль C-02 с ветрозащитным стеклом, поручнем, передним сиденьем и рундуком
• Рулевая система для двигателя до 50 к.с. с кабелем 9'
• Рулевое колесо GALA Deluxe GRAY
• Двухместное сиденье S-01 со складною спинкою и рундуком
• 4 рим-скобы для подъема лодки кран-балкою и 3 кольца для буксировки
• Утка для швартовки в носовой части баллона
• Одна носовая и 10 удобных ручек для безопасности пассажиров
• Водоотливной клапан одностороннего действия расположен на транце
• Перепускной клапан избыточного давления в баллонах
• Привальный брус с водоотбойником для безопасной швартовки лодки
• Защита киля
• Два весла 
• Высокоэффективный ножной насос
• Ремонтный комплект и инструкция по эксплуатации лодки</t>
  </si>
  <si>
    <t>• Среднекилеватый “V-образный” корпус из алюминиевого сплава EN AW5083-H111 (Норвегія) с порошковым покрытием и антискользящей палубой
• «GALA-TABS» транцевые плиты помогают быстрее выйти в режим глиссирования и уменьшают расход топлива во время ускорения
• 3-секционный надувной баллон VALMEX (ПВХ) с закругленными законцовками и оригинальным дизайном «GALA-JET»
• Встроенный носовой рундук с люком и мягкой подушкой для сидения 
• Рулевая консоль C-03 с ветрозащитным стеклом, поручнем, передним сиденьем и рундуком 
• Рулевая система для двигателя до 50 к.с. с кабелем 10'
• Рулевое колесо GALA Deluxe GRAY
• Двухместное сиденье S-02 со складною спинкою и рундуком
• 4 рим-скобы для подъема лодки кран-балкою и 3 кольца для буксировки
• Одна носовая и две кормовые утки для швартовки лодки
• Одна носовая и 10 удобных ручек для безопасности пассажиров
• Водоотливной клапан одностороннего действия расположен на транце
• Перепускной клапан избыточного давления в баллонах
• Привальный брус с водоотбойником для безопасной швартовки лодки
• Защита киля
• Два весла 
• Высокоэффективный ножной насос
• Ремонтный комплект и инструкция по эксплуатации лодки</t>
  </si>
  <si>
    <t>• Среднекилеватый “V-образный” корпус из алюминиевого сплава EN AW5083-H111 (Норвегія) с порошковым покрытием и антискользящей палубой
• «GALA-TABS» транцевые плиты помогают быстрее выйти в режим глиссирования и уменьшают расход топлива во время ускорения
• 3-секционный надувной баллон VALMEX (ПВХ) с закругленными законцовками и оригинальным дизайном «GALA-JET»
• Встроенный носовой рундук с люком и мягкой подушкой для сидения 
• Рулевая консоль C-03 с ветрозащитным стеклом, поручнем, передним сиденьем и рундуком 
• Рулевая система для двигателя до 50 к.с. с кабелем 11'
• Рулевое колесо GALA Deluxe GRAY
• Двухместное сиденье S-02 со складною спинкою и рундуком
• 4 рим-скобы для подъема лодки кран-балкою и 3 кольца для буксировки
• Одна носовая и две кормовые утки для швартовки лодки
• Одна носовая и 10 удобных ручек для безопасности пассажиров
• Водоотливной клапан одностороннего действия расположен на транце
• Перепускной клапан избыточного давления в баллонах
• Привальный брус с водоотбойником для безопасной швартовки лодки
• Защита киля
• Два весла 
• Высокоэффективный ножной насос
• Ремонтный комплект и инструкция по эксплуатации лодки</t>
  </si>
  <si>
    <t>• Высококилеватый “V-образный” корпус из алюминиевого сплава EN AW5083-H111 (Норвегія) с порошковым покрытием и антискользящей палубой
• «GALA-TABS» транцевые плиты помогают быстрее выйти в режим глиссирования и уменьшают расход топлива во время ускорения
• 5-секционный надувной баллон VALMEX (ПВХ) с закругленными законцовками
• Встроенный носовой рундук с люком и мягкой подушкой для сидения 
• Рулевая консоль C-04 с ветрозащитным стеклом, поручнем, передним сиденьем и рундуком 
• Рулевая система для двигателя от 50 к.с. с кабелем 13'
• Рулевое колесо GALA Deluxe GRAY
• Двухместное сиденье S-03 со складною спинкою и рундуком
• 4 рим-скобы для подъема лодки кран-балкою и 3 кольца для буксировки
• Одна носовая и две кормовые утки для швартовки лодки
• Одна носовая и 10 удобных ручек для безопасности пассажиров
• Водоотливной клапан одностороннего действия расположен на транце
• Перепускной клапан избыточного давления в баллонах
• Привальный брус с водоотбойником для безопасной швартовки лодки
• Защита киля
• Два весла 
• Высокоэффективный ножной насос
• Ремонтный комплект и инструкция по эксплуатации лодки</t>
  </si>
  <si>
    <t>• Высококилеватый “V-образный” корпус из алюминиевого сплава EN AW5083-H111 (Норвегія) с порошковым покрытием и антискользящей палубой
• «GALA-TABS» транцевые плиты помогают быстрее выйти в режим глиссирования и уменьшают расход топлива во время ускорения
• 5-секционный надувной баллон VALMEX (ПВХ) с закругленными законцовками
• Встроенный носовой рундук с люком и мягкой подушкой для сидения 
• Рулевая консоль C-04 с ветрозащитным стеклом, поручнем, передним сиденьем и рундуком 
• Рулевая система для двигателя от 50 к.с. с кабелем 15'
• Рулевое колесо GALA Deluxe GRAY
• Двухместное сиденье S-03 со складною спинкою и рундуком
• 4 рим-скобы для подъема лодки кран-балкою и 3 кольца для буксировки
• Одна носовая и две кормовые утки для швартовки лодки
• Одна носовая и 10 удобных ручек для безопасности пассажиров
• Водоотливной клапан одностороннего действия расположен на транце
• Перепускной клапан избыточного давления в баллонах
• Привальный брус с водоотбойником для безопасной швартовки лодки
• Защита киля
• Два весла 
• Высокоэффективный ножной насос
• Ремонтный комплект и инструкция по эксплуатации лодки</t>
  </si>
  <si>
    <t>• Высококилеватый “V-образный” корпус из алюминиевого сплава EN AW5083-H111 (Норвегія) с порошковым покрытием и антискользящей палубой
• «GALA-TABS» транцевые плиты помогают быстрее выйти в режим глиссирования и уменьшают расход топлива во время ускорения
• 5-секционный надувной баллон VALMEX (ПВХ) с закругленными законцовками
• Встроенный большой носовой рундук с люком и мягкой подушкой для сидения 
• Рулевая консоль C-04 с ветрозащитным стеклом, поручнем, передним сиденьем и рундуком 
• Рулевая система для двигателя от 50 к.с. с кабелем 15'
• Рулевое колесо GALA Deluxe GRAY 
• Двухместное сиденье S-04 со складною спинкою, подушкой и рундуком 
• Широкий кормовой диван с откидной спинкой и вместительным рундуком
• 4 рим-скобы для подъема лодки кран-балкою и 3 кольца для буксировки
• Одна носовая и две кормовые утки для швартовки лодки
• Одна носовая и 10 удобных ручек для безопасности пассажиров
• Двойная система водоотливных клапанов одностороннего действия
• Перепускной клапан избыточного давления в баллонах
• Привальный брус с водоотбойником для безопасной швартовки лодки
• Защита киля
• Два весла 
• Высокоэффективный ножной насос
• Ремонтный комплект и инструкция по эксплуатации лодки</t>
  </si>
  <si>
    <t>Материал баллона (ПВХ VALMEX / HYPALON ORCA)</t>
  </si>
  <si>
    <t>standard / optional</t>
  </si>
  <si>
    <t>• Высококилеватый “V-образный” корпус из алюминиевого сплава EN AW5083-H111 (Норвегія) с порошковым покрытием, самоотливным кокпитом, двумя кормовыми платформами, рецессом и усиленным транцем
• 5-секционный надувной баллон VALMEX (ПВХ) с закругленными законцовками 
• Встроенный большой носовой рундук с люком и мягкой подушкой для сидения 
• Рулевая консоль C-06 с ветрозащитным стеклом, поручнем, передним сиденьем и рундуком 
• Рулевая система для двигателя от 50 к.с. с кабелем 18'
• Рулевое колесо GALA Deluxe GRAY 
• Двухместное сиденье S-05 со складною спинкою, подушкой и рундуком 
• Широкий кормовой диван с откидной спинкой и вместительным рундуком
• 4 рим-скобы для подъема лодки кран-балкою, 2 кормовых и одно переднее кольца для буксировки
• Одна носовая и две кормовые утки для швартовки лодки
• Одна носовая и 12 удобных ручек для безопасности пассажиров
• Двойная система водоотливных клапанов одностороннего действия
• Перепускной клапан избыточного давления в баллонах
• Привальный брус с водоотбойником для безопасной швартовки лодки
• Защита киля
• Два весла 
• Высокоэффективный ножной насос
• Ремонтный комплект и инструкция по эксплуатации лодки</t>
  </si>
  <si>
    <t>• Высококилеватый “V-образный” корпус из алюминиевого сплава EN AW5083-H111 (Норвегія) с порошковым покрытием, самоотливным кокпитом, двумя кормовыми платформами, рецессом и усиленным транцем
• 5-секционный надувной баллон VALMEX (ПВХ) с закругленными законцовками 
• Встроенный большой носовой рундук с люком и мягкой подушкой для сидения 
• Рулевая консоль C-07 с ветрозащитным стеклом, поручнем, передним сиденьем и рундуком 
• Рулевая система для двигателя от 50 к.с. с кабелем 18'
• Рулевое колесо GALA Deluxe GRAY 
• Двухместное сиденье S-06 со складною спинкою, подушкой и рундуком 
• Широкий кормовой диван с откидной спинкой и вместительным рундуком
• 4 рим-скобы для подъема лодки кран-балкою, 2 кормовых и одно переднее кольца для буксировки
• Одна носовая и две кормовые утки для швартовки лодки
• Одна носовая и 12 удобных ручек для безопасности пассажиров
• Двойная система водоотливных клапанов одностороннего действия
• Перепускной клапан избыточного давления в баллонах
• Привальный брус с водоотбойником для безопасной швартовки лодки
• Защита киля
• Два весла 
• Высокоэффективный ножной насос
• Ремонтный комплект и инструкция по эксплуатации лодки</t>
  </si>
  <si>
    <t>• Высококилеватый “V-образный” корпус из алюминиевого сплава EN AW5083-H111 (Норвегія) с порошковым покрытием, самоотливным кокпитом, двумя кормовыми платформами, рецессом и усиленным транцем
• 5-секционный надувной баллон VALMEX (ПВХ) с закругленными законцовками 
• Встроенный большой носовой рундук с люком и мягкой подушкой для сидения 
• Рулевая консоль C-06 с ветрозащитным стеклом, поручнем, передним сиденьем и рундуком 
• Рулевая система для двигателя от 50 к.с. с кабелем 22'
• Рулевое колесо GALA Deluxe GRAY 
• Двухместное сиденье S-07 со складною спинкою, подушкой и двухуровневым рундуком 
• Широкий кормовой диван с откидной спинкой и вместительным рундуком
• 4 рим-скобы для подъема лодки кран-балкою, 2 кормовых и одно переднее кольца для буксировки
• Одна носовая и две кормовые утки для швартовки лодки
• Одна носовая и 12 удобных ручек для безопасности пассажиров
• Двойная система водоотливных клапанов одностороннего действия
• Перепускной клапан избыточного давления в баллонах
• Привальный брус с водоотбойником для безопасной швартовки лодки
• Защита киля
• Два весла 
• Высокоэффективный ножной насос
• Ремонтный комплект и инструкция по эксплуатации лодки</t>
  </si>
  <si>
    <t>• Высококилеватый “V-образный” корпус из алюминиевого сплава EN AW5083-H111 (Норвегія) с порошковым покрытием, самоотливным кокпитом, двумя кормовыми платформами, рецессом и усиленным транцем
• 5-секционный надувной баллон VALMEX (ПВХ) с закругленными законцовками 
• Встроенный большой носовой рундук с люком и мягкой подушкой для сидения 
• Рулевая консоль C-07 с ветрозащитным стеклом, поручнем, передним сиденьем и рундуком 
• Рулевая система для двигателя от 50 к.с. с кабелем 22'
• Рулевое колесо GALA Deluxe GRAY 
• Двухместное сиденье S-06 со складною спинкою, подушкой и двухуровневым рундуком 
• Широкий кормовой диван с откидной спинкой и вместительным рундуком
• 4 рим-скобы для подъема лодки кран-балкою, 2 кормовых и одно переднее кольца для буксировки
• Одна носовая и две кормовые утки для швартовки лодки
• Одна носовая и 12 удобных ручек для безопасности пассажиров
• Двойная система водоотливных клапанов одностороннего действия
• Перепускной клапан избыточного давления в баллонах
• Привальный брус с водоотбойником для безопасной швартовки лодки
• Защита киля
• Два весла 
• Высокоэффективный ножной насос
• Ремонтный комплект и инструкция по эксплуатации лодки</t>
  </si>
  <si>
    <t>Носовой рундук с накладкой</t>
  </si>
  <si>
    <t>Малая палуба</t>
  </si>
  <si>
    <t>Рулевая консоль</t>
  </si>
  <si>
    <t>Стойка пассажирская (Сиденье водителя)</t>
  </si>
  <si>
    <t>Кормовой диван / 2 сиденья</t>
  </si>
  <si>
    <t>Электрический комплект</t>
  </si>
  <si>
    <t>Топливная система (л)</t>
  </si>
  <si>
    <t>Защитный чехол</t>
  </si>
  <si>
    <t>Т-топ</t>
  </si>
  <si>
    <t>ATLANTIS Lite Tenders - Облегченные РИБы с алюминиевым корпусом</t>
  </si>
  <si>
    <t>ATLANTIS Tenders  - Легкие РИБы с алюминиевым корпусом и малой палубой</t>
  </si>
  <si>
    <t xml:space="preserve">ATLANTIS Deluxe - Легкие и средние люксовые РИБы с алюминиевым корпусом
</t>
  </si>
  <si>
    <t>VIKING  - Крейсерские люксовые РИБ с алюминиевым корпусом</t>
  </si>
  <si>
    <t>Аксессуары и дополнительное оборудование</t>
  </si>
  <si>
    <t>Цвет баллонов, декора и корпуса</t>
  </si>
  <si>
    <t>Цена, грн</t>
  </si>
  <si>
    <t>Цена UAH</t>
  </si>
  <si>
    <t>Цена USD</t>
  </si>
  <si>
    <t>Замена цвета баллона на белый, ПВХ</t>
  </si>
  <si>
    <t>Замена цвета баллона на черный, ПВХ</t>
  </si>
  <si>
    <t>Замена цвета баллона на темно-зеленый, ПВХ</t>
  </si>
  <si>
    <t>Замена цвета баллона на темно-серый, ПВХ</t>
  </si>
  <si>
    <t xml:space="preserve">Темно-серий цвет RAL7001 для алюминиевого корпуса RIB </t>
  </si>
  <si>
    <t>Накладка мягкая на носовой рундук №1 (A240 - A360)</t>
  </si>
  <si>
    <t>Мягкая накладка на сиденье 100х21 см (A240 - A360, F270 - F330)</t>
  </si>
  <si>
    <t>Сумка-рундук под сиденье 75x21 см (A240 - A360, F270 - F330)</t>
  </si>
  <si>
    <t>Мягкие накладки и сумки</t>
  </si>
  <si>
    <t>Тент стояночный для A240, А240D</t>
  </si>
  <si>
    <t>Тент стояночный для A270, А270D</t>
  </si>
  <si>
    <t>Тент стояночный для A300, А300D</t>
  </si>
  <si>
    <t>Тент стояночный для A300L</t>
  </si>
  <si>
    <t>Тент стояночный для A330, А330D</t>
  </si>
  <si>
    <t>Тент стояночный для A330L</t>
  </si>
  <si>
    <t>Тент стояночный для А360D</t>
  </si>
  <si>
    <t>Тент стояночный для A360L</t>
  </si>
  <si>
    <t>Тент стояночный для A400L</t>
  </si>
  <si>
    <t>Тент стояночный для A450L</t>
  </si>
  <si>
    <t>Тент стояночный для A500L</t>
  </si>
  <si>
    <t>Тент стояночный для V500</t>
  </si>
  <si>
    <t>Чехол для рулевой консоли C-01 (А300L)</t>
  </si>
  <si>
    <t>Чехол для рулевой консоли C-02 (А330L)</t>
  </si>
  <si>
    <t>Чехол для рулевой консоли C-03 (А360L, A400L)</t>
  </si>
  <si>
    <t>Чехол для рулевой консоли C-04 (А450L, A500L)</t>
  </si>
  <si>
    <t>Чехол для пассажирской стойки S-01 (А300L, A330L)</t>
  </si>
  <si>
    <t>Чехол для пассажирской стойки S-02 (А360L, A400L)</t>
  </si>
  <si>
    <t>Чехол для пассажирской стойки S-03 (А450L, A500L)</t>
  </si>
  <si>
    <t>Чехол для водительского кресла S-04 (V500)</t>
  </si>
  <si>
    <t>Комплект электрооборудования</t>
  </si>
  <si>
    <t>Топливная система</t>
  </si>
  <si>
    <t>Топливная система с 80 л баком и датчиком уровня топлива</t>
  </si>
  <si>
    <t>Топливная система с 40 л баком и датчиком уровня топлива</t>
  </si>
  <si>
    <t>Комплект электрооборудования №1 (A300L, A330L)</t>
  </si>
  <si>
    <t>Комплект электрооборудования №2 (A360L, A400L, A450L, A500L)</t>
  </si>
  <si>
    <t>Комплект электрооборудования №3 (A450L, A500L, A450L, A500L з аркою)</t>
  </si>
  <si>
    <t>Комплект электрооборудования №4 (V500)</t>
  </si>
  <si>
    <t>Комплект электрооборудования №5 (V500 з аркою)</t>
  </si>
  <si>
    <t>Алюминиевые аксессуары</t>
  </si>
  <si>
    <t>Арка буксировочная (А360L, А400L)</t>
  </si>
  <si>
    <t>T-топ (V500)</t>
  </si>
  <si>
    <t>Арка буксировочная (А450L, А500L)</t>
  </si>
  <si>
    <t>Арка буксировочная (V500)</t>
  </si>
  <si>
    <t>Рулевая система для двигателя до 50 л.с. с кабелем 9 '</t>
  </si>
  <si>
    <t>Рулевая система для двигателя до 50 л.с. с кабелем 10 '</t>
  </si>
  <si>
    <t>Рулевая система для двигателя до 50 л.с. с кабелем 11 '</t>
  </si>
  <si>
    <t>Рулевая система для двигателя свыше 50 л.с. с кабелем 13 '</t>
  </si>
  <si>
    <t>Рулевая система для двигателя свыше 50 л.с. с кабелем 15 '</t>
  </si>
  <si>
    <t>Рулевое колесо GALA Deluxe GREY</t>
  </si>
  <si>
    <t>Консоль рулевая стеклопластиковая C-01 (А300L)</t>
  </si>
  <si>
    <t>Консоль рулевая стеклопластиковая C-02 (А330L)</t>
  </si>
  <si>
    <t>Консоль рулевая стеклопластиковая C-03 (А360L, A400L)</t>
  </si>
  <si>
    <t>Консоль рулевая стеклопластиковая C-04 (А450L, A500L, V500)</t>
  </si>
  <si>
    <t>Консоль рулевая стеклопластиковая C-05 (А450L, A500L, V500)</t>
  </si>
  <si>
    <t>Пассажирская стойка S-01 (А300L, A330L), в сборе, склопластиковая</t>
  </si>
  <si>
    <t>Пассажирская стойка S-02 (А360L, A400L), в сборе, склопластиковая</t>
  </si>
  <si>
    <t>Пассажирская стойка S-03 (А450L, A500L), в сборе, алюминиевая</t>
  </si>
  <si>
    <t>Кресло водителя S-04 (V500), в сборе</t>
  </si>
  <si>
    <t>Система рулевого управления и консоли</t>
  </si>
  <si>
    <t>Платформа носова пластикова №1 (A300L, A330L)</t>
  </si>
  <si>
    <t>Платформа носова пластикова №2 с роульсом (A360L, A400L)</t>
  </si>
  <si>
    <t>Платформа носова пластикова №3 с роульсом (A450L, A500L, V500)</t>
  </si>
  <si>
    <t>Тенты и чехлы</t>
  </si>
</sst>
</file>

<file path=xl/styles.xml><?xml version="1.0" encoding="utf-8"?>
<styleSheet xmlns="http://schemas.openxmlformats.org/spreadsheetml/2006/main">
  <numFmts count="4">
    <numFmt numFmtId="164" formatCode="_-&quot;€&quot;\ * #,##0.00_-;\-&quot;€&quot;\ * #,##0.00_-;_-&quot;€&quot;\ * &quot;-&quot;??_-;_-@_-"/>
    <numFmt numFmtId="165" formatCode="#,##0.000000_₴"/>
    <numFmt numFmtId="166" formatCode="#,##0.00\ _₽"/>
    <numFmt numFmtId="167" formatCode="#,##0.0000\ _₽"/>
  </numFmts>
  <fonts count="40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 tint="0.34998626667073579"/>
      <name val="Tahoma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charset val="204"/>
    </font>
    <font>
      <b/>
      <sz val="11"/>
      <color theme="0"/>
      <name val="Tahoma"/>
      <family val="2"/>
      <charset val="204"/>
    </font>
    <font>
      <b/>
      <sz val="11"/>
      <color theme="3"/>
      <name val="Tahoma"/>
      <family val="2"/>
      <charset val="204"/>
    </font>
    <font>
      <sz val="11"/>
      <color theme="1"/>
      <name val="Tahoma"/>
      <family val="2"/>
      <charset val="204"/>
    </font>
    <font>
      <sz val="11"/>
      <name val="Tahoma"/>
      <family val="2"/>
      <charset val="204"/>
    </font>
    <font>
      <b/>
      <sz val="11"/>
      <color rgb="FFFF0000"/>
      <name val="Tahoma"/>
      <family val="2"/>
      <charset val="204"/>
    </font>
    <font>
      <sz val="11"/>
      <color theme="0"/>
      <name val="Tahoma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24"/>
      <color theme="3" tint="0.3999755851924192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i/>
      <sz val="11"/>
      <color rgb="FFC00000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sz val="11"/>
      <name val="Tahoma"/>
      <family val="2"/>
      <charset val="204"/>
    </font>
    <font>
      <b/>
      <sz val="10"/>
      <name val="Arial"/>
      <family val="2"/>
      <charset val="204"/>
    </font>
    <font>
      <sz val="10"/>
      <color theme="1"/>
      <name val="Calibri"/>
      <family val="2"/>
      <scheme val="minor"/>
    </font>
    <font>
      <i/>
      <sz val="10"/>
      <name val="Arial"/>
      <family val="2"/>
      <charset val="204"/>
    </font>
    <font>
      <sz val="12"/>
      <name val="Arial"/>
      <family val="2"/>
      <charset val="204"/>
    </font>
    <font>
      <sz val="10"/>
      <color theme="1"/>
      <name val="Arial"/>
      <family val="2"/>
      <charset val="204"/>
    </font>
    <font>
      <i/>
      <sz val="10"/>
      <color theme="1"/>
      <name val="Arial"/>
      <family val="2"/>
      <charset val="204"/>
    </font>
    <font>
      <b/>
      <sz val="10"/>
      <color indexed="9"/>
      <name val="Arial"/>
      <family val="2"/>
      <charset val="204"/>
    </font>
    <font>
      <b/>
      <sz val="18"/>
      <name val="Arial"/>
      <family val="2"/>
      <charset val="204"/>
    </font>
    <font>
      <b/>
      <sz val="8"/>
      <color theme="0"/>
      <name val="Tahoma"/>
      <family val="2"/>
      <charset val="204"/>
    </font>
    <font>
      <b/>
      <sz val="11"/>
      <color theme="1"/>
      <name val="Tahoma"/>
      <family val="2"/>
      <charset val="204"/>
    </font>
    <font>
      <b/>
      <sz val="11"/>
      <color theme="1" tint="0.34998626667073579"/>
      <name val="Tahoma"/>
      <family val="2"/>
      <charset val="204"/>
    </font>
    <font>
      <i/>
      <sz val="10"/>
      <color theme="1" tint="0.34998626667073579"/>
      <name val="Arial"/>
      <family val="2"/>
      <charset val="204"/>
    </font>
    <font>
      <b/>
      <sz val="11"/>
      <color rgb="FFC00000"/>
      <name val="Tahoma"/>
      <family val="2"/>
      <charset val="204"/>
    </font>
    <font>
      <sz val="14"/>
      <color theme="0"/>
      <name val="Tahoma"/>
      <family val="2"/>
      <charset val="204"/>
    </font>
    <font>
      <sz val="24"/>
      <color indexed="10"/>
      <name val="Tahoma"/>
      <family val="2"/>
      <charset val="204"/>
    </font>
    <font>
      <sz val="8"/>
      <color theme="0"/>
      <name val="Tahoma"/>
      <family val="2"/>
      <charset val="204"/>
    </font>
    <font>
      <b/>
      <sz val="14"/>
      <color theme="0"/>
      <name val="Tahoma"/>
      <family val="2"/>
      <charset val="204"/>
    </font>
    <font>
      <sz val="11"/>
      <color theme="1" tint="0.34998626667073579"/>
      <name val="Arial"/>
      <family val="2"/>
      <charset val="204"/>
    </font>
    <font>
      <strike/>
      <sz val="11"/>
      <color theme="1" tint="0.34998626667073579"/>
      <name val="Tahoma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</fills>
  <borders count="10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/>
      <diagonal/>
    </border>
  </borders>
  <cellStyleXfs count="15">
    <xf numFmtId="0" fontId="0" fillId="0" borderId="0"/>
    <xf numFmtId="0" fontId="3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4" fillId="0" borderId="0"/>
    <xf numFmtId="9" fontId="3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4" fillId="0" borderId="0"/>
    <xf numFmtId="9" fontId="4" fillId="0" borderId="0" applyFont="0" applyFill="0" applyBorder="0" applyAlignment="0" applyProtection="0"/>
  </cellStyleXfs>
  <cellXfs count="150">
    <xf numFmtId="0" fontId="0" fillId="0" borderId="0" xfId="0"/>
    <xf numFmtId="0" fontId="11" fillId="0" borderId="0" xfId="0" applyFont="1"/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2" fillId="0" borderId="0" xfId="0" applyFont="1"/>
    <xf numFmtId="0" fontId="15" fillId="0" borderId="0" xfId="0" applyFont="1"/>
    <xf numFmtId="0" fontId="15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top" wrapText="1"/>
    </xf>
    <xf numFmtId="0" fontId="11" fillId="0" borderId="0" xfId="0" applyFont="1" applyAlignment="1">
      <alignment vertical="center"/>
    </xf>
    <xf numFmtId="0" fontId="12" fillId="0" borderId="0" xfId="1" applyFont="1" applyFill="1" applyBorder="1" applyAlignment="1">
      <alignment horizontal="center" vertical="center"/>
    </xf>
    <xf numFmtId="0" fontId="12" fillId="0" borderId="0" xfId="1" applyFont="1" applyFill="1" applyBorder="1" applyAlignment="1">
      <alignment vertical="center"/>
    </xf>
    <xf numFmtId="0" fontId="2" fillId="6" borderId="0" xfId="0" applyFont="1" applyFill="1" applyBorder="1"/>
    <xf numFmtId="0" fontId="18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top" wrapText="1"/>
    </xf>
    <xf numFmtId="0" fontId="17" fillId="0" borderId="0" xfId="0" applyFont="1" applyAlignment="1">
      <alignment horizontal="center" vertical="top" wrapText="1"/>
    </xf>
    <xf numFmtId="0" fontId="15" fillId="0" borderId="0" xfId="0" applyFont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21" fillId="0" borderId="5" xfId="0" applyFont="1" applyFill="1" applyBorder="1" applyAlignment="1" applyProtection="1">
      <alignment horizontal="left" vertical="center"/>
    </xf>
    <xf numFmtId="0" fontId="0" fillId="0" borderId="5" xfId="0" applyBorder="1" applyAlignment="1" applyProtection="1">
      <alignment vertical="center"/>
    </xf>
    <xf numFmtId="0" fontId="22" fillId="0" borderId="5" xfId="0" applyFont="1" applyBorder="1" applyAlignment="1" applyProtection="1">
      <alignment vertical="center"/>
    </xf>
    <xf numFmtId="4" fontId="21" fillId="0" borderId="5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2" fontId="3" fillId="0" borderId="0" xfId="0" applyNumberFormat="1" applyFont="1" applyFill="1" applyBorder="1" applyAlignment="1" applyProtection="1">
      <alignment horizontal="center" vertical="center"/>
    </xf>
    <xf numFmtId="4" fontId="21" fillId="0" borderId="0" xfId="0" applyNumberFormat="1" applyFont="1" applyFill="1" applyBorder="1" applyAlignment="1" applyProtection="1">
      <alignment horizontal="center" vertical="center"/>
    </xf>
    <xf numFmtId="0" fontId="24" fillId="0" borderId="5" xfId="0" applyFont="1" applyFill="1" applyBorder="1" applyAlignment="1" applyProtection="1">
      <alignment horizontal="left" vertical="center"/>
    </xf>
    <xf numFmtId="0" fontId="25" fillId="0" borderId="5" xfId="0" applyFont="1" applyBorder="1" applyAlignment="1" applyProtection="1">
      <alignment horizontal="center" vertical="center"/>
    </xf>
    <xf numFmtId="3" fontId="25" fillId="0" borderId="5" xfId="0" applyNumberFormat="1" applyFont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vertical="center"/>
    </xf>
    <xf numFmtId="0" fontId="21" fillId="0" borderId="5" xfId="0" applyFont="1" applyFill="1" applyBorder="1" applyAlignment="1" applyProtection="1">
      <alignment horizontal="center" vertical="center"/>
    </xf>
    <xf numFmtId="0" fontId="10" fillId="2" borderId="0" xfId="0" applyFont="1" applyFill="1" applyBorder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2" fillId="6" borderId="0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49" fontId="11" fillId="0" borderId="0" xfId="0" applyNumberFormat="1" applyFont="1" applyAlignment="1">
      <alignment vertical="center"/>
    </xf>
    <xf numFmtId="0" fontId="2" fillId="2" borderId="8" xfId="0" applyFont="1" applyFill="1" applyBorder="1" applyAlignment="1">
      <alignment horizontal="left" vertical="center" indent="1"/>
    </xf>
    <xf numFmtId="2" fontId="32" fillId="0" borderId="8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 wrapText="1"/>
    </xf>
    <xf numFmtId="2" fontId="2" fillId="0" borderId="0" xfId="0" applyNumberFormat="1" applyFont="1" applyBorder="1" applyAlignment="1">
      <alignment horizontal="center" vertical="center"/>
    </xf>
    <xf numFmtId="0" fontId="32" fillId="0" borderId="0" xfId="0" applyFont="1" applyBorder="1" applyAlignment="1">
      <alignment horizontal="center" vertical="center" wrapText="1"/>
    </xf>
    <xf numFmtId="0" fontId="32" fillId="6" borderId="0" xfId="0" applyFont="1" applyFill="1" applyBorder="1" applyAlignment="1">
      <alignment horizontal="center" vertical="center" wrapText="1"/>
    </xf>
    <xf numFmtId="2" fontId="32" fillId="0" borderId="0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/>
    </xf>
    <xf numFmtId="166" fontId="2" fillId="6" borderId="8" xfId="0" applyNumberFormat="1" applyFont="1" applyFill="1" applyBorder="1" applyAlignment="1">
      <alignment horizontal="right" vertical="center" wrapText="1"/>
    </xf>
    <xf numFmtId="166" fontId="2" fillId="2" borderId="8" xfId="0" applyNumberFormat="1" applyFont="1" applyFill="1" applyBorder="1" applyAlignment="1">
      <alignment vertical="center"/>
    </xf>
    <xf numFmtId="166" fontId="2" fillId="2" borderId="8" xfId="0" applyNumberFormat="1" applyFont="1" applyFill="1" applyBorder="1" applyAlignment="1">
      <alignment horizontal="right" vertical="center"/>
    </xf>
    <xf numFmtId="0" fontId="2" fillId="0" borderId="8" xfId="0" applyFont="1" applyBorder="1" applyAlignment="1" applyProtection="1">
      <alignment horizontal="left" vertical="center" indent="1"/>
    </xf>
    <xf numFmtId="166" fontId="2" fillId="6" borderId="8" xfId="0" applyNumberFormat="1" applyFont="1" applyFill="1" applyBorder="1" applyAlignment="1">
      <alignment vertical="center" wrapText="1"/>
    </xf>
    <xf numFmtId="0" fontId="2" fillId="7" borderId="8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 wrapText="1"/>
    </xf>
    <xf numFmtId="166" fontId="2" fillId="6" borderId="8" xfId="0" applyNumberFormat="1" applyFont="1" applyFill="1" applyBorder="1" applyAlignment="1">
      <alignment wrapText="1"/>
    </xf>
    <xf numFmtId="2" fontId="2" fillId="0" borderId="0" xfId="0" applyNumberFormat="1" applyFont="1" applyAlignment="1">
      <alignment horizontal="right" vertical="center" wrapText="1"/>
    </xf>
    <xf numFmtId="2" fontId="2" fillId="0" borderId="0" xfId="0" applyNumberFormat="1" applyFont="1" applyAlignment="1">
      <alignment horizontal="right" vertical="center"/>
    </xf>
    <xf numFmtId="0" fontId="12" fillId="0" borderId="0" xfId="1" applyFont="1" applyAlignment="1">
      <alignment horizontal="center" vertical="center"/>
    </xf>
    <xf numFmtId="0" fontId="20" fillId="0" borderId="0" xfId="1" applyFont="1" applyFill="1" applyBorder="1" applyAlignment="1">
      <alignment horizontal="center" vertical="center"/>
    </xf>
    <xf numFmtId="0" fontId="2" fillId="0" borderId="0" xfId="0" applyFont="1" applyBorder="1"/>
    <xf numFmtId="0" fontId="20" fillId="0" borderId="0" xfId="1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0" xfId="1" applyFont="1" applyFill="1" applyBorder="1" applyAlignment="1">
      <alignment horizontal="center" vertical="center"/>
    </xf>
    <xf numFmtId="165" fontId="2" fillId="0" borderId="0" xfId="1" applyNumberFormat="1" applyFont="1" applyFill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6" borderId="0" xfId="0" applyFont="1" applyFill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4" fontId="29" fillId="9" borderId="0" xfId="1" applyNumberFormat="1" applyFont="1" applyFill="1" applyBorder="1" applyAlignment="1">
      <alignment horizontal="center" vertical="center" wrapText="1"/>
    </xf>
    <xf numFmtId="0" fontId="29" fillId="9" borderId="0" xfId="1" applyFont="1" applyFill="1" applyBorder="1" applyAlignment="1">
      <alignment horizontal="center" vertical="center" wrapText="1"/>
    </xf>
    <xf numFmtId="0" fontId="2" fillId="6" borderId="8" xfId="12" applyFont="1" applyFill="1" applyBorder="1" applyAlignment="1" applyProtection="1">
      <alignment horizontal="center" vertical="center"/>
    </xf>
    <xf numFmtId="0" fontId="31" fillId="6" borderId="8" xfId="12" applyFont="1" applyFill="1" applyBorder="1" applyAlignment="1" applyProtection="1">
      <alignment horizontal="center" vertical="center"/>
    </xf>
    <xf numFmtId="4" fontId="31" fillId="0" borderId="8" xfId="1" applyNumberFormat="1" applyFont="1" applyFill="1" applyBorder="1" applyAlignment="1">
      <alignment horizontal="center"/>
    </xf>
    <xf numFmtId="4" fontId="31" fillId="6" borderId="8" xfId="1" applyNumberFormat="1" applyFont="1" applyFill="1" applyBorder="1" applyAlignment="1">
      <alignment horizontal="center"/>
    </xf>
    <xf numFmtId="4" fontId="31" fillId="6" borderId="0" xfId="1" applyNumberFormat="1" applyFont="1" applyFill="1" applyBorder="1" applyAlignment="1">
      <alignment horizontal="center"/>
    </xf>
    <xf numFmtId="0" fontId="36" fillId="9" borderId="0" xfId="1" applyFont="1" applyFill="1" applyBorder="1" applyAlignment="1">
      <alignment horizontal="center" vertical="center" wrapText="1"/>
    </xf>
    <xf numFmtId="0" fontId="2" fillId="0" borderId="8" xfId="12" applyFont="1" applyBorder="1" applyAlignment="1" applyProtection="1">
      <alignment horizontal="center" vertical="center"/>
    </xf>
    <xf numFmtId="3" fontId="2" fillId="6" borderId="8" xfId="12" applyNumberFormat="1" applyFont="1" applyFill="1" applyBorder="1" applyAlignment="1" applyProtection="1">
      <alignment horizontal="center" vertical="center"/>
    </xf>
    <xf numFmtId="3" fontId="2" fillId="0" borderId="8" xfId="12" applyNumberFormat="1" applyFont="1" applyFill="1" applyBorder="1" applyAlignment="1" applyProtection="1">
      <alignment horizontal="center" vertical="center"/>
    </xf>
    <xf numFmtId="0" fontId="14" fillId="4" borderId="8" xfId="12" applyFont="1" applyFill="1" applyBorder="1" applyAlignment="1" applyProtection="1">
      <alignment horizontal="center" vertical="center"/>
    </xf>
    <xf numFmtId="0" fontId="9" fillId="4" borderId="8" xfId="12" applyFont="1" applyFill="1" applyBorder="1" applyAlignment="1" applyProtection="1">
      <alignment horizontal="center" vertical="center"/>
    </xf>
    <xf numFmtId="3" fontId="14" fillId="4" borderId="8" xfId="12" applyNumberFormat="1" applyFont="1" applyFill="1" applyBorder="1" applyAlignment="1" applyProtection="1">
      <alignment horizontal="center" vertical="center"/>
    </xf>
    <xf numFmtId="4" fontId="9" fillId="4" borderId="8" xfId="1" applyNumberFormat="1" applyFont="1" applyFill="1" applyBorder="1" applyAlignment="1">
      <alignment horizontal="center"/>
    </xf>
    <xf numFmtId="3" fontId="14" fillId="4" borderId="8" xfId="12" quotePrefix="1" applyNumberFormat="1" applyFont="1" applyFill="1" applyBorder="1" applyAlignment="1" applyProtection="1">
      <alignment horizontal="center" vertical="center"/>
    </xf>
    <xf numFmtId="0" fontId="27" fillId="3" borderId="0" xfId="0" applyFont="1" applyFill="1" applyBorder="1" applyAlignment="1" applyProtection="1">
      <alignment horizontal="center" vertical="center" wrapText="1"/>
    </xf>
    <xf numFmtId="0" fontId="27" fillId="8" borderId="0" xfId="0" applyFont="1" applyFill="1" applyBorder="1" applyAlignment="1" applyProtection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166" fontId="39" fillId="6" borderId="8" xfId="0" applyNumberFormat="1" applyFont="1" applyFill="1" applyBorder="1" applyAlignment="1">
      <alignment vertical="center" wrapText="1"/>
    </xf>
    <xf numFmtId="0" fontId="14" fillId="4" borderId="8" xfId="0" applyFont="1" applyFill="1" applyBorder="1" applyAlignment="1">
      <alignment horizontal="center" vertical="center"/>
    </xf>
    <xf numFmtId="3" fontId="14" fillId="4" borderId="8" xfId="1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 vertical="top" wrapText="1" indent="2"/>
    </xf>
    <xf numFmtId="0" fontId="2" fillId="2" borderId="8" xfId="0" applyFont="1" applyFill="1" applyBorder="1" applyAlignment="1">
      <alignment vertical="top" wrapText="1"/>
    </xf>
    <xf numFmtId="0" fontId="2" fillId="5" borderId="8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vertical="center"/>
    </xf>
    <xf numFmtId="0" fontId="10" fillId="2" borderId="8" xfId="0" applyFont="1" applyFill="1" applyBorder="1" applyAlignment="1">
      <alignment wrapText="1"/>
    </xf>
    <xf numFmtId="0" fontId="10" fillId="2" borderId="8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wrapText="1"/>
    </xf>
    <xf numFmtId="0" fontId="2" fillId="6" borderId="8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left" vertical="top" wrapText="1" indent="2"/>
    </xf>
    <xf numFmtId="0" fontId="9" fillId="5" borderId="8" xfId="0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2" fillId="0" borderId="8" xfId="0" applyFont="1" applyBorder="1" applyAlignment="1">
      <alignment horizontal="left" vertical="center" indent="1"/>
    </xf>
    <xf numFmtId="0" fontId="2" fillId="0" borderId="8" xfId="0" applyFont="1" applyBorder="1" applyAlignment="1">
      <alignment horizontal="left" vertical="top" indent="1"/>
    </xf>
    <xf numFmtId="0" fontId="2" fillId="6" borderId="0" xfId="0" applyFont="1" applyFill="1" applyBorder="1" applyAlignment="1">
      <alignment horizontal="left" vertical="center" indent="1"/>
    </xf>
    <xf numFmtId="0" fontId="2" fillId="2" borderId="8" xfId="0" applyFont="1" applyFill="1" applyBorder="1" applyAlignment="1">
      <alignment horizontal="left" vertical="top" wrapText="1" indent="1"/>
    </xf>
    <xf numFmtId="0" fontId="10" fillId="2" borderId="0" xfId="0" applyFont="1" applyFill="1" applyBorder="1" applyAlignment="1">
      <alignment horizontal="right" vertical="center" indent="1"/>
    </xf>
    <xf numFmtId="0" fontId="2" fillId="0" borderId="8" xfId="0" applyFont="1" applyBorder="1" applyAlignment="1">
      <alignment horizontal="left" vertical="top" wrapText="1" indent="1"/>
    </xf>
    <xf numFmtId="2" fontId="2" fillId="0" borderId="0" xfId="0" applyNumberFormat="1" applyFont="1" applyAlignment="1">
      <alignment horizontal="center" vertical="center" wrapText="1"/>
    </xf>
    <xf numFmtId="0" fontId="2" fillId="6" borderId="0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2" fillId="6" borderId="8" xfId="0" applyFont="1" applyFill="1" applyBorder="1" applyAlignment="1">
      <alignment horizontal="left" vertical="top" wrapText="1" indent="1"/>
    </xf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31" fillId="0" borderId="0" xfId="0" applyFont="1" applyBorder="1" applyAlignment="1">
      <alignment horizontal="center"/>
    </xf>
    <xf numFmtId="0" fontId="23" fillId="0" borderId="0" xfId="0" applyFont="1" applyFill="1" applyBorder="1" applyAlignment="1" applyProtection="1">
      <alignment horizontal="left" vertical="center"/>
    </xf>
    <xf numFmtId="0" fontId="26" fillId="0" borderId="0" xfId="0" applyFont="1" applyFill="1" applyBorder="1" applyAlignment="1" applyProtection="1">
      <alignment horizontal="left" vertical="center"/>
    </xf>
    <xf numFmtId="0" fontId="12" fillId="0" borderId="8" xfId="12" applyFont="1" applyBorder="1" applyAlignment="1" applyProtection="1">
      <alignment horizontal="center" vertical="center"/>
    </xf>
    <xf numFmtId="0" fontId="20" fillId="0" borderId="8" xfId="12" applyFont="1" applyBorder="1" applyAlignment="1" applyProtection="1">
      <alignment horizontal="center" vertical="center"/>
    </xf>
    <xf numFmtId="3" fontId="12" fillId="6" borderId="8" xfId="12" applyNumberFormat="1" applyFont="1" applyFill="1" applyBorder="1" applyAlignment="1" applyProtection="1">
      <alignment horizontal="center" vertical="center"/>
    </xf>
    <xf numFmtId="3" fontId="12" fillId="0" borderId="8" xfId="12" applyNumberFormat="1" applyFont="1" applyFill="1" applyBorder="1" applyAlignment="1" applyProtection="1">
      <alignment horizontal="center" vertical="center"/>
    </xf>
    <xf numFmtId="4" fontId="20" fillId="0" borderId="8" xfId="1" applyNumberFormat="1" applyFont="1" applyFill="1" applyBorder="1" applyAlignment="1">
      <alignment horizontal="center"/>
    </xf>
    <xf numFmtId="0" fontId="12" fillId="0" borderId="0" xfId="0" applyFont="1"/>
    <xf numFmtId="0" fontId="20" fillId="6" borderId="8" xfId="12" applyFont="1" applyFill="1" applyBorder="1" applyAlignment="1" applyProtection="1">
      <alignment horizontal="center" vertical="center"/>
    </xf>
    <xf numFmtId="0" fontId="12" fillId="0" borderId="0" xfId="9" applyFont="1" applyFill="1" applyBorder="1" applyAlignment="1">
      <alignment horizontal="right" vertical="center" wrapText="1" indent="2"/>
    </xf>
    <xf numFmtId="0" fontId="13" fillId="0" borderId="8" xfId="1" applyFont="1" applyFill="1" applyBorder="1" applyAlignment="1">
      <alignment horizontal="center" wrapText="1"/>
    </xf>
    <xf numFmtId="0" fontId="13" fillId="6" borderId="8" xfId="12" applyFont="1" applyFill="1" applyBorder="1" applyAlignment="1" applyProtection="1">
      <alignment horizontal="center"/>
    </xf>
    <xf numFmtId="0" fontId="30" fillId="0" borderId="0" xfId="0" applyFont="1" applyAlignment="1">
      <alignment horizontal="center" vertical="center" wrapText="1"/>
    </xf>
    <xf numFmtId="0" fontId="13" fillId="0" borderId="8" xfId="12" applyFont="1" applyBorder="1" applyAlignment="1" applyProtection="1">
      <alignment horizontal="center"/>
    </xf>
    <xf numFmtId="0" fontId="34" fillId="4" borderId="2" xfId="1" applyFont="1" applyFill="1" applyBorder="1" applyAlignment="1">
      <alignment horizontal="center" vertical="center"/>
    </xf>
    <xf numFmtId="0" fontId="34" fillId="4" borderId="1" xfId="1" applyFont="1" applyFill="1" applyBorder="1" applyAlignment="1">
      <alignment horizontal="center" vertical="center"/>
    </xf>
    <xf numFmtId="0" fontId="34" fillId="4" borderId="3" xfId="1" applyFont="1" applyFill="1" applyBorder="1" applyAlignment="1">
      <alignment horizontal="center" vertical="center"/>
    </xf>
    <xf numFmtId="9" fontId="35" fillId="0" borderId="4" xfId="1" applyNumberFormat="1" applyFont="1" applyFill="1" applyBorder="1" applyAlignment="1">
      <alignment horizontal="center" vertical="center"/>
    </xf>
    <xf numFmtId="9" fontId="35" fillId="0" borderId="5" xfId="1" applyNumberFormat="1" applyFont="1" applyFill="1" applyBorder="1" applyAlignment="1">
      <alignment horizontal="center" vertical="center"/>
    </xf>
    <xf numFmtId="167" fontId="35" fillId="0" borderId="4" xfId="1" applyNumberFormat="1" applyFont="1" applyFill="1" applyBorder="1" applyAlignment="1">
      <alignment horizontal="center" vertical="center"/>
    </xf>
    <xf numFmtId="167" fontId="35" fillId="0" borderId="5" xfId="1" applyNumberFormat="1" applyFont="1" applyFill="1" applyBorder="1" applyAlignment="1">
      <alignment horizontal="center" vertical="center"/>
    </xf>
    <xf numFmtId="167" fontId="35" fillId="0" borderId="6" xfId="1" applyNumberFormat="1" applyFont="1" applyFill="1" applyBorder="1" applyAlignment="1">
      <alignment horizontal="center" vertical="center"/>
    </xf>
    <xf numFmtId="0" fontId="13" fillId="0" borderId="8" xfId="1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top"/>
    </xf>
    <xf numFmtId="0" fontId="2" fillId="6" borderId="8" xfId="0" applyFont="1" applyFill="1" applyBorder="1" applyAlignment="1">
      <alignment horizontal="center" vertical="center" wrapText="1"/>
    </xf>
    <xf numFmtId="0" fontId="37" fillId="5" borderId="8" xfId="0" applyFont="1" applyFill="1" applyBorder="1" applyAlignment="1">
      <alignment horizontal="center" vertical="center"/>
    </xf>
    <xf numFmtId="0" fontId="9" fillId="4" borderId="7" xfId="12" applyFont="1" applyFill="1" applyBorder="1" applyAlignment="1" applyProtection="1">
      <alignment horizontal="center" vertical="center" wrapText="1"/>
    </xf>
    <xf numFmtId="0" fontId="9" fillId="4" borderId="7" xfId="12" applyFont="1" applyFill="1" applyBorder="1" applyAlignment="1" applyProtection="1">
      <alignment horizontal="center" vertical="center"/>
    </xf>
    <xf numFmtId="0" fontId="9" fillId="5" borderId="8" xfId="0" applyFont="1" applyFill="1" applyBorder="1" applyAlignment="1">
      <alignment horizontal="center" vertical="center"/>
    </xf>
    <xf numFmtId="166" fontId="33" fillId="2" borderId="9" xfId="0" applyNumberFormat="1" applyFont="1" applyFill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166" fontId="33" fillId="2" borderId="0" xfId="0" applyNumberFormat="1" applyFont="1" applyFill="1" applyBorder="1" applyAlignment="1">
      <alignment horizontal="right" vertical="center"/>
    </xf>
    <xf numFmtId="0" fontId="28" fillId="0" borderId="0" xfId="0" applyFont="1" applyFill="1" applyBorder="1" applyAlignment="1" applyProtection="1">
      <alignment horizontal="center" vertical="center"/>
    </xf>
    <xf numFmtId="0" fontId="16" fillId="0" borderId="0" xfId="0" applyFont="1" applyAlignment="1">
      <alignment horizontal="left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</cellXfs>
  <cellStyles count="15">
    <cellStyle name="Normale 2" xfId="2"/>
    <cellStyle name="Percentuale 2" xfId="3"/>
    <cellStyle name="Percentuale 2 2" xfId="4"/>
    <cellStyle name="Valuta 2" xfId="5"/>
    <cellStyle name="Valuta 2 2" xfId="6"/>
    <cellStyle name="Гиперссылка" xfId="12" builtinId="8"/>
    <cellStyle name="Гиперссылка 2" xfId="7"/>
    <cellStyle name="Гиперссылка 3" xfId="8"/>
    <cellStyle name="Обычный" xfId="0" builtinId="0"/>
    <cellStyle name="Обычный 2" xfId="9"/>
    <cellStyle name="Обычный 3" xfId="10"/>
    <cellStyle name="Обычный 4" xfId="1"/>
    <cellStyle name="Обычный 4 2" xfId="13"/>
    <cellStyle name="Процентный 2" xfId="11"/>
    <cellStyle name="Процентный 2 2" xfId="1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11" Type="http://schemas.openxmlformats.org/officeDocument/2006/relationships/image" Target="../media/image26.png"/><Relationship Id="rId5" Type="http://schemas.openxmlformats.org/officeDocument/2006/relationships/image" Target="../media/image20.png"/><Relationship Id="rId10" Type="http://schemas.openxmlformats.org/officeDocument/2006/relationships/image" Target="../media/image25.png"/><Relationship Id="rId4" Type="http://schemas.openxmlformats.org/officeDocument/2006/relationships/image" Target="../media/image19.png"/><Relationship Id="rId9" Type="http://schemas.openxmlformats.org/officeDocument/2006/relationships/image" Target="../media/image2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129886</xdr:colOff>
      <xdr:row>1</xdr:row>
      <xdr:rowOff>17319</xdr:rowOff>
    </xdr:from>
    <xdr:to>
      <xdr:col>5</xdr:col>
      <xdr:colOff>692251</xdr:colOff>
      <xdr:row>4</xdr:row>
      <xdr:rowOff>14322</xdr:rowOff>
    </xdr:to>
    <xdr:pic>
      <xdr:nvPicPr>
        <xdr:cNvPr id="4" name="Рисунок 3" descr="Galaboats_log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7091" y="207819"/>
          <a:ext cx="3809524" cy="88888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</xdr:row>
      <xdr:rowOff>0</xdr:rowOff>
    </xdr:from>
    <xdr:to>
      <xdr:col>6</xdr:col>
      <xdr:colOff>809625</xdr:colOff>
      <xdr:row>66</xdr:row>
      <xdr:rowOff>137517</xdr:rowOff>
    </xdr:to>
    <xdr:pic>
      <xdr:nvPicPr>
        <xdr:cNvPr id="2" name="Рисунок 1" descr="A300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7650" y="10887075"/>
          <a:ext cx="10201275" cy="573821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</xdr:row>
      <xdr:rowOff>0</xdr:rowOff>
    </xdr:from>
    <xdr:to>
      <xdr:col>6</xdr:col>
      <xdr:colOff>836084</xdr:colOff>
      <xdr:row>66</xdr:row>
      <xdr:rowOff>152400</xdr:rowOff>
    </xdr:to>
    <xdr:pic>
      <xdr:nvPicPr>
        <xdr:cNvPr id="2" name="Рисунок 1" descr="A360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7650" y="10887075"/>
          <a:ext cx="10227734" cy="57531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247649</xdr:colOff>
      <xdr:row>43</xdr:row>
      <xdr:rowOff>0</xdr:rowOff>
    </xdr:from>
    <xdr:to>
      <xdr:col>6</xdr:col>
      <xdr:colOff>802216</xdr:colOff>
      <xdr:row>71</xdr:row>
      <xdr:rowOff>133350</xdr:rowOff>
    </xdr:to>
    <xdr:pic>
      <xdr:nvPicPr>
        <xdr:cNvPr id="2" name="Рисунок 1" descr="A300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7649" y="12344400"/>
          <a:ext cx="10193867" cy="57340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247649</xdr:colOff>
      <xdr:row>43</xdr:row>
      <xdr:rowOff>0</xdr:rowOff>
    </xdr:from>
    <xdr:to>
      <xdr:col>6</xdr:col>
      <xdr:colOff>840460</xdr:colOff>
      <xdr:row>72</xdr:row>
      <xdr:rowOff>180975</xdr:rowOff>
    </xdr:to>
    <xdr:pic>
      <xdr:nvPicPr>
        <xdr:cNvPr id="2" name="Рисунок 1" descr="A330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7649" y="12334875"/>
          <a:ext cx="10232111" cy="59817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47</xdr:row>
      <xdr:rowOff>0</xdr:rowOff>
    </xdr:from>
    <xdr:to>
      <xdr:col>6</xdr:col>
      <xdr:colOff>781051</xdr:colOff>
      <xdr:row>75</xdr:row>
      <xdr:rowOff>121444</xdr:rowOff>
    </xdr:to>
    <xdr:pic>
      <xdr:nvPicPr>
        <xdr:cNvPr id="2" name="Рисунок 1" descr="A360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7651" y="13058775"/>
          <a:ext cx="10172700" cy="572214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47</xdr:row>
      <xdr:rowOff>0</xdr:rowOff>
    </xdr:from>
    <xdr:to>
      <xdr:col>6</xdr:col>
      <xdr:colOff>809625</xdr:colOff>
      <xdr:row>75</xdr:row>
      <xdr:rowOff>137517</xdr:rowOff>
    </xdr:to>
    <xdr:pic>
      <xdr:nvPicPr>
        <xdr:cNvPr id="2" name="Рисунок 1" descr="A400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7650" y="13068300"/>
          <a:ext cx="10201275" cy="573821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48</xdr:row>
      <xdr:rowOff>0</xdr:rowOff>
    </xdr:from>
    <xdr:to>
      <xdr:col>6</xdr:col>
      <xdr:colOff>666750</xdr:colOff>
      <xdr:row>76</xdr:row>
      <xdr:rowOff>57150</xdr:rowOff>
    </xdr:to>
    <xdr:pic>
      <xdr:nvPicPr>
        <xdr:cNvPr id="2" name="Рисунок 1" descr="A450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7650" y="13077825"/>
          <a:ext cx="10058400" cy="56578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48</xdr:row>
      <xdr:rowOff>0</xdr:rowOff>
    </xdr:from>
    <xdr:to>
      <xdr:col>6</xdr:col>
      <xdr:colOff>857250</xdr:colOff>
      <xdr:row>80</xdr:row>
      <xdr:rowOff>19050</xdr:rowOff>
    </xdr:to>
    <xdr:pic>
      <xdr:nvPicPr>
        <xdr:cNvPr id="2" name="Рисунок 1" descr="A500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7650" y="13068300"/>
          <a:ext cx="10248900" cy="64198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47</xdr:row>
      <xdr:rowOff>47625</xdr:rowOff>
    </xdr:from>
    <xdr:to>
      <xdr:col>6</xdr:col>
      <xdr:colOff>857250</xdr:colOff>
      <xdr:row>79</xdr:row>
      <xdr:rowOff>9524</xdr:rowOff>
    </xdr:to>
    <xdr:pic>
      <xdr:nvPicPr>
        <xdr:cNvPr id="2" name="Рисунок 1" descr="V500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7175" y="13087350"/>
          <a:ext cx="10239375" cy="636269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114263</xdr:colOff>
      <xdr:row>2</xdr:row>
      <xdr:rowOff>119025</xdr:rowOff>
    </xdr:from>
    <xdr:to>
      <xdr:col>1</xdr:col>
      <xdr:colOff>1757363</xdr:colOff>
      <xdr:row>2</xdr:row>
      <xdr:rowOff>1762125</xdr:rowOff>
    </xdr:to>
    <xdr:pic>
      <xdr:nvPicPr>
        <xdr:cNvPr id="4" name="Рисунок 3" descr="белый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93044" y="726244"/>
          <a:ext cx="1643100" cy="1643100"/>
        </a:xfrm>
        <a:prstGeom prst="rect">
          <a:avLst/>
        </a:prstGeom>
      </xdr:spPr>
    </xdr:pic>
    <xdr:clientData/>
  </xdr:twoCellAnchor>
  <xdr:twoCellAnchor editAs="oneCell">
    <xdr:from>
      <xdr:col>4</xdr:col>
      <xdr:colOff>107100</xdr:colOff>
      <xdr:row>2</xdr:row>
      <xdr:rowOff>97575</xdr:rowOff>
    </xdr:from>
    <xdr:to>
      <xdr:col>4</xdr:col>
      <xdr:colOff>1795462</xdr:colOff>
      <xdr:row>2</xdr:row>
      <xdr:rowOff>1785937</xdr:rowOff>
    </xdr:to>
    <xdr:pic>
      <xdr:nvPicPr>
        <xdr:cNvPr id="5" name="Рисунок 4" descr="зеленый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67756" y="704794"/>
          <a:ext cx="1688362" cy="1688362"/>
        </a:xfrm>
        <a:prstGeom prst="rect">
          <a:avLst/>
        </a:prstGeom>
      </xdr:spPr>
    </xdr:pic>
    <xdr:clientData/>
  </xdr:twoCellAnchor>
  <xdr:twoCellAnchor editAs="oneCell">
    <xdr:from>
      <xdr:col>2</xdr:col>
      <xdr:colOff>99900</xdr:colOff>
      <xdr:row>2</xdr:row>
      <xdr:rowOff>118950</xdr:rowOff>
    </xdr:from>
    <xdr:to>
      <xdr:col>2</xdr:col>
      <xdr:colOff>1762125</xdr:colOff>
      <xdr:row>2</xdr:row>
      <xdr:rowOff>1781175</xdr:rowOff>
    </xdr:to>
    <xdr:pic>
      <xdr:nvPicPr>
        <xdr:cNvPr id="8" name="Рисунок 7" descr="светло-серый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624150" y="726169"/>
          <a:ext cx="1662225" cy="1662225"/>
        </a:xfrm>
        <a:prstGeom prst="rect">
          <a:avLst/>
        </a:prstGeom>
      </xdr:spPr>
    </xdr:pic>
    <xdr:clientData/>
  </xdr:twoCellAnchor>
  <xdr:twoCellAnchor editAs="oneCell">
    <xdr:from>
      <xdr:col>3</xdr:col>
      <xdr:colOff>97500</xdr:colOff>
      <xdr:row>2</xdr:row>
      <xdr:rowOff>116550</xdr:rowOff>
    </xdr:from>
    <xdr:to>
      <xdr:col>3</xdr:col>
      <xdr:colOff>1774031</xdr:colOff>
      <xdr:row>2</xdr:row>
      <xdr:rowOff>1793081</xdr:rowOff>
    </xdr:to>
    <xdr:pic>
      <xdr:nvPicPr>
        <xdr:cNvPr id="9" name="Рисунок 8" descr="серый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67219" y="723769"/>
          <a:ext cx="1676531" cy="1676531"/>
        </a:xfrm>
        <a:prstGeom prst="rect">
          <a:avLst/>
        </a:prstGeom>
      </xdr:spPr>
    </xdr:pic>
    <xdr:clientData/>
  </xdr:twoCellAnchor>
  <xdr:twoCellAnchor editAs="oneCell">
    <xdr:from>
      <xdr:col>5</xdr:col>
      <xdr:colOff>78413</xdr:colOff>
      <xdr:row>2</xdr:row>
      <xdr:rowOff>111750</xdr:rowOff>
    </xdr:from>
    <xdr:to>
      <xdr:col>5</xdr:col>
      <xdr:colOff>1764507</xdr:colOff>
      <xdr:row>2</xdr:row>
      <xdr:rowOff>1797844</xdr:rowOff>
    </xdr:to>
    <xdr:pic>
      <xdr:nvPicPr>
        <xdr:cNvPr id="11" name="Рисунок 10" descr="черный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675476" y="718969"/>
          <a:ext cx="1686094" cy="168609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6</xdr:row>
      <xdr:rowOff>95250</xdr:rowOff>
    </xdr:from>
    <xdr:to>
      <xdr:col>1</xdr:col>
      <xdr:colOff>1766887</xdr:colOff>
      <xdr:row>6</xdr:row>
      <xdr:rowOff>1785937</xdr:rowOff>
    </xdr:to>
    <xdr:pic>
      <xdr:nvPicPr>
        <xdr:cNvPr id="12" name="Рисунок 11" descr="белый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754981" y="3786188"/>
          <a:ext cx="1690687" cy="1690687"/>
        </a:xfrm>
        <a:prstGeom prst="rect">
          <a:avLst/>
        </a:prstGeom>
      </xdr:spPr>
    </xdr:pic>
    <xdr:clientData/>
  </xdr:twoCellAnchor>
  <xdr:twoCellAnchor editAs="oneCell">
    <xdr:from>
      <xdr:col>1</xdr:col>
      <xdr:colOff>95893</xdr:colOff>
      <xdr:row>14</xdr:row>
      <xdr:rowOff>21051</xdr:rowOff>
    </xdr:from>
    <xdr:to>
      <xdr:col>2</xdr:col>
      <xdr:colOff>13609</xdr:colOff>
      <xdr:row>14</xdr:row>
      <xdr:rowOff>1799542</xdr:rowOff>
    </xdr:to>
    <xdr:pic>
      <xdr:nvPicPr>
        <xdr:cNvPr id="40" name="Рисунок 39" descr="Storm_Gray-Black(Brushed)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620143" y="9534145"/>
          <a:ext cx="1763184" cy="1778491"/>
        </a:xfrm>
        <a:prstGeom prst="rect">
          <a:avLst/>
        </a:prstGeom>
      </xdr:spPr>
    </xdr:pic>
    <xdr:clientData/>
  </xdr:twoCellAnchor>
  <xdr:twoCellAnchor editAs="oneCell">
    <xdr:from>
      <xdr:col>1</xdr:col>
      <xdr:colOff>7125</xdr:colOff>
      <xdr:row>10</xdr:row>
      <xdr:rowOff>78564</xdr:rowOff>
    </xdr:from>
    <xdr:to>
      <xdr:col>1</xdr:col>
      <xdr:colOff>1759875</xdr:colOff>
      <xdr:row>10</xdr:row>
      <xdr:rowOff>1831314</xdr:rowOff>
    </xdr:to>
    <xdr:pic>
      <xdr:nvPicPr>
        <xdr:cNvPr id="31" name="Рисунок 30" descr="BELUGA_Pearl-Grey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40688" y="6638908"/>
          <a:ext cx="1752750" cy="1752750"/>
        </a:xfrm>
        <a:prstGeom prst="rect">
          <a:avLst/>
        </a:prstGeom>
      </xdr:spPr>
    </xdr:pic>
    <xdr:clientData/>
  </xdr:twoCellAnchor>
  <xdr:twoCellAnchor editAs="oneCell">
    <xdr:from>
      <xdr:col>1</xdr:col>
      <xdr:colOff>54751</xdr:colOff>
      <xdr:row>18</xdr:row>
      <xdr:rowOff>66656</xdr:rowOff>
    </xdr:from>
    <xdr:to>
      <xdr:col>1</xdr:col>
      <xdr:colOff>1804969</xdr:colOff>
      <xdr:row>18</xdr:row>
      <xdr:rowOff>1816874</xdr:rowOff>
    </xdr:to>
    <xdr:pic>
      <xdr:nvPicPr>
        <xdr:cNvPr id="51" name="Рисунок 50" descr="Steering_Wheel_Ultraflex_DeLuxe_White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888314" y="12425344"/>
          <a:ext cx="1750218" cy="1750218"/>
        </a:xfrm>
        <a:prstGeom prst="rect">
          <a:avLst/>
        </a:prstGeom>
      </xdr:spPr>
    </xdr:pic>
    <xdr:clientData/>
  </xdr:twoCellAnchor>
  <xdr:twoCellAnchor editAs="oneCell">
    <xdr:from>
      <xdr:col>2</xdr:col>
      <xdr:colOff>49970</xdr:colOff>
      <xdr:row>18</xdr:row>
      <xdr:rowOff>61875</xdr:rowOff>
    </xdr:from>
    <xdr:to>
      <xdr:col>2</xdr:col>
      <xdr:colOff>1800188</xdr:colOff>
      <xdr:row>18</xdr:row>
      <xdr:rowOff>1812093</xdr:rowOff>
    </xdr:to>
    <xdr:pic>
      <xdr:nvPicPr>
        <xdr:cNvPr id="52" name="Рисунок 51" descr="Steering_Wheel_Ultraflex_Sport_Black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729001" y="12420563"/>
          <a:ext cx="1750218" cy="1750218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6</xdr:row>
      <xdr:rowOff>95250</xdr:rowOff>
    </xdr:from>
    <xdr:to>
      <xdr:col>2</xdr:col>
      <xdr:colOff>1762125</xdr:colOff>
      <xdr:row>6</xdr:row>
      <xdr:rowOff>1809749</xdr:rowOff>
    </xdr:to>
    <xdr:pic>
      <xdr:nvPicPr>
        <xdr:cNvPr id="47" name="Рисунок 46" descr="Dark-grey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726657" y="3964781"/>
          <a:ext cx="1714499" cy="17144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247649</xdr:colOff>
      <xdr:row>36</xdr:row>
      <xdr:rowOff>104775</xdr:rowOff>
    </xdr:from>
    <xdr:to>
      <xdr:col>6</xdr:col>
      <xdr:colOff>768348</xdr:colOff>
      <xdr:row>65</xdr:row>
      <xdr:rowOff>19050</xdr:rowOff>
    </xdr:to>
    <xdr:pic>
      <xdr:nvPicPr>
        <xdr:cNvPr id="2" name="Рисунок 1" descr="A240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7649" y="10610850"/>
          <a:ext cx="10159999" cy="5715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95249</xdr:colOff>
      <xdr:row>36</xdr:row>
      <xdr:rowOff>25598</xdr:rowOff>
    </xdr:from>
    <xdr:to>
      <xdr:col>6</xdr:col>
      <xdr:colOff>790574</xdr:colOff>
      <xdr:row>64</xdr:row>
      <xdr:rowOff>98822</xdr:rowOff>
    </xdr:to>
    <xdr:pic>
      <xdr:nvPicPr>
        <xdr:cNvPr id="2" name="Рисунок 1" descr="A270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2899" y="10531673"/>
          <a:ext cx="10086975" cy="56739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36</xdr:row>
      <xdr:rowOff>123825</xdr:rowOff>
    </xdr:from>
    <xdr:to>
      <xdr:col>6</xdr:col>
      <xdr:colOff>792692</xdr:colOff>
      <xdr:row>65</xdr:row>
      <xdr:rowOff>51792</xdr:rowOff>
    </xdr:to>
    <xdr:pic>
      <xdr:nvPicPr>
        <xdr:cNvPr id="2" name="Рисунок 1" descr="A300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7650" y="10610850"/>
          <a:ext cx="10184342" cy="572869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6</xdr:col>
      <xdr:colOff>666750</xdr:colOff>
      <xdr:row>67</xdr:row>
      <xdr:rowOff>114300</xdr:rowOff>
    </xdr:to>
    <xdr:pic>
      <xdr:nvPicPr>
        <xdr:cNvPr id="2" name="Рисунок 1" descr="A330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7650" y="10687050"/>
          <a:ext cx="10058400" cy="61150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37</xdr:row>
      <xdr:rowOff>37228</xdr:rowOff>
    </xdr:from>
    <xdr:to>
      <xdr:col>6</xdr:col>
      <xdr:colOff>828675</xdr:colOff>
      <xdr:row>66</xdr:row>
      <xdr:rowOff>104775</xdr:rowOff>
    </xdr:to>
    <xdr:pic>
      <xdr:nvPicPr>
        <xdr:cNvPr id="2" name="Рисунок 1" descr="A360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6225" y="10724278"/>
          <a:ext cx="10191750" cy="586827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247649</xdr:colOff>
      <xdr:row>36</xdr:row>
      <xdr:rowOff>0</xdr:rowOff>
    </xdr:from>
    <xdr:to>
      <xdr:col>6</xdr:col>
      <xdr:colOff>836082</xdr:colOff>
      <xdr:row>64</xdr:row>
      <xdr:rowOff>152400</xdr:rowOff>
    </xdr:to>
    <xdr:pic>
      <xdr:nvPicPr>
        <xdr:cNvPr id="2" name="Рисунок 1" descr="A240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7649" y="10506075"/>
          <a:ext cx="10227733" cy="57531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35</xdr:row>
      <xdr:rowOff>200024</xdr:rowOff>
    </xdr:from>
    <xdr:to>
      <xdr:col>6</xdr:col>
      <xdr:colOff>809625</xdr:colOff>
      <xdr:row>64</xdr:row>
      <xdr:rowOff>137516</xdr:rowOff>
    </xdr:to>
    <xdr:pic>
      <xdr:nvPicPr>
        <xdr:cNvPr id="2" name="Рисунок 1" descr="A270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7650" y="10515599"/>
          <a:ext cx="10201275" cy="573821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200024</xdr:rowOff>
    </xdr:from>
    <xdr:to>
      <xdr:col>6</xdr:col>
      <xdr:colOff>853016</xdr:colOff>
      <xdr:row>66</xdr:row>
      <xdr:rowOff>161924</xdr:rowOff>
    </xdr:to>
    <xdr:pic>
      <xdr:nvPicPr>
        <xdr:cNvPr id="2" name="Рисунок 1" descr="A300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7650" y="10887074"/>
          <a:ext cx="10244666" cy="5762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P67"/>
  <sheetViews>
    <sheetView showGridLines="0" tabSelected="1" zoomScale="110" zoomScaleNormal="110" workbookViewId="0">
      <pane ySplit="6" topLeftCell="A7" activePane="bottomLeft" state="frozen"/>
      <selection pane="bottomLeft" activeCell="L4" sqref="L4"/>
    </sheetView>
  </sheetViews>
  <sheetFormatPr defaultRowHeight="15" customHeight="1" outlineLevelRow="1"/>
  <cols>
    <col min="1" max="1" width="2.140625" style="1" customWidth="1"/>
    <col min="2" max="2" width="10.140625" style="3" bestFit="1" customWidth="1"/>
    <col min="3" max="3" width="14.7109375" style="60" bestFit="1" customWidth="1"/>
    <col min="4" max="14" width="12" style="3" customWidth="1"/>
    <col min="15" max="15" width="12.7109375" style="111" customWidth="1"/>
    <col min="16" max="24" width="9.140625" style="1"/>
    <col min="25" max="25" width="23.42578125" style="1" bestFit="1" customWidth="1"/>
    <col min="26" max="16384" width="9.140625" style="1"/>
  </cols>
  <sheetData>
    <row r="1" spans="2:15" ht="15" customHeight="1" thickBot="1">
      <c r="B1" s="56"/>
      <c r="C1" s="59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</row>
    <row r="2" spans="2:15" ht="25.5" customHeight="1" outlineLevel="1">
      <c r="B2" s="57"/>
      <c r="C2" s="126"/>
      <c r="D2" s="1"/>
      <c r="E2" s="1"/>
      <c r="F2" s="1"/>
      <c r="G2" s="1"/>
      <c r="H2" s="1"/>
      <c r="I2" s="128" t="s">
        <v>0</v>
      </c>
      <c r="J2" s="129"/>
      <c r="K2" s="129"/>
      <c r="L2" s="128" t="s">
        <v>114</v>
      </c>
      <c r="M2" s="129"/>
      <c r="N2" s="130"/>
    </row>
    <row r="3" spans="2:15" ht="30" customHeight="1" outlineLevel="1" thickBot="1">
      <c r="B3" s="57"/>
      <c r="C3" s="126"/>
      <c r="D3" s="1"/>
      <c r="E3" s="1"/>
      <c r="F3" s="1"/>
      <c r="G3" s="1"/>
      <c r="H3" s="1"/>
      <c r="I3" s="131">
        <v>0</v>
      </c>
      <c r="J3" s="132"/>
      <c r="K3" s="132"/>
      <c r="L3" s="133">
        <v>28</v>
      </c>
      <c r="M3" s="134"/>
      <c r="N3" s="135"/>
    </row>
    <row r="4" spans="2:15" s="4" customFormat="1" ht="15" customHeight="1" outlineLevel="1">
      <c r="B4" s="62"/>
      <c r="C4" s="126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112"/>
    </row>
    <row r="5" spans="2:15" s="4" customFormat="1" ht="15" customHeight="1">
      <c r="B5" s="62"/>
      <c r="C5" s="64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112"/>
    </row>
    <row r="6" spans="2:15" s="4" customFormat="1" ht="33" customHeight="1">
      <c r="B6" s="68" t="s">
        <v>1</v>
      </c>
      <c r="C6" s="68" t="s">
        <v>222</v>
      </c>
      <c r="D6" s="74" t="s">
        <v>247</v>
      </c>
      <c r="E6" s="74" t="s">
        <v>248</v>
      </c>
      <c r="F6" s="74" t="s">
        <v>249</v>
      </c>
      <c r="G6" s="74" t="s">
        <v>250</v>
      </c>
      <c r="H6" s="74" t="s">
        <v>251</v>
      </c>
      <c r="I6" s="74" t="s">
        <v>206</v>
      </c>
      <c r="J6" s="74" t="s">
        <v>252</v>
      </c>
      <c r="K6" s="74" t="s">
        <v>211</v>
      </c>
      <c r="L6" s="74" t="s">
        <v>253</v>
      </c>
      <c r="M6" s="74" t="s">
        <v>254</v>
      </c>
      <c r="N6" s="74" t="s">
        <v>255</v>
      </c>
      <c r="O6" s="67" t="s">
        <v>262</v>
      </c>
    </row>
    <row r="7" spans="2:15" s="4" customFormat="1" ht="14.25">
      <c r="B7" s="34"/>
      <c r="C7" s="124" t="s">
        <v>256</v>
      </c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71"/>
    </row>
    <row r="8" spans="2:15" s="121" customFormat="1" ht="15" customHeight="1">
      <c r="B8" s="116">
        <v>1000</v>
      </c>
      <c r="C8" s="117" t="s">
        <v>76</v>
      </c>
      <c r="D8" s="118" t="s">
        <v>2</v>
      </c>
      <c r="E8" s="118" t="s">
        <v>3</v>
      </c>
      <c r="F8" s="119" t="s">
        <v>3</v>
      </c>
      <c r="G8" s="119" t="s">
        <v>3</v>
      </c>
      <c r="H8" s="119" t="s">
        <v>3</v>
      </c>
      <c r="I8" s="119" t="s">
        <v>3</v>
      </c>
      <c r="J8" s="119" t="s">
        <v>3</v>
      </c>
      <c r="K8" s="119" t="s">
        <v>3</v>
      </c>
      <c r="L8" s="119" t="s">
        <v>3</v>
      </c>
      <c r="M8" s="118" t="s">
        <v>4</v>
      </c>
      <c r="N8" s="119" t="s">
        <v>3</v>
      </c>
      <c r="O8" s="120">
        <f>'A240'!G23</f>
        <v>39243.96</v>
      </c>
    </row>
    <row r="9" spans="2:15" s="121" customFormat="1" ht="15" customHeight="1">
      <c r="B9" s="116">
        <v>1010</v>
      </c>
      <c r="C9" s="117" t="s">
        <v>77</v>
      </c>
      <c r="D9" s="118" t="s">
        <v>2</v>
      </c>
      <c r="E9" s="118" t="s">
        <v>3</v>
      </c>
      <c r="F9" s="119" t="s">
        <v>3</v>
      </c>
      <c r="G9" s="119" t="s">
        <v>3</v>
      </c>
      <c r="H9" s="119" t="s">
        <v>3</v>
      </c>
      <c r="I9" s="119" t="s">
        <v>3</v>
      </c>
      <c r="J9" s="119" t="s">
        <v>3</v>
      </c>
      <c r="K9" s="119" t="s">
        <v>3</v>
      </c>
      <c r="L9" s="119" t="s">
        <v>3</v>
      </c>
      <c r="M9" s="118" t="s">
        <v>4</v>
      </c>
      <c r="N9" s="119" t="s">
        <v>3</v>
      </c>
      <c r="O9" s="120">
        <f>'A270'!G23</f>
        <v>43365.56</v>
      </c>
    </row>
    <row r="10" spans="2:15" s="121" customFormat="1" ht="15" customHeight="1">
      <c r="B10" s="116">
        <v>1020</v>
      </c>
      <c r="C10" s="117" t="s">
        <v>78</v>
      </c>
      <c r="D10" s="118" t="s">
        <v>2</v>
      </c>
      <c r="E10" s="118" t="s">
        <v>3</v>
      </c>
      <c r="F10" s="119" t="s">
        <v>3</v>
      </c>
      <c r="G10" s="119" t="s">
        <v>3</v>
      </c>
      <c r="H10" s="119" t="s">
        <v>3</v>
      </c>
      <c r="I10" s="118" t="s">
        <v>4</v>
      </c>
      <c r="J10" s="119" t="s">
        <v>3</v>
      </c>
      <c r="K10" s="119" t="s">
        <v>3</v>
      </c>
      <c r="L10" s="119" t="s">
        <v>3</v>
      </c>
      <c r="M10" s="118" t="s">
        <v>4</v>
      </c>
      <c r="N10" s="119" t="s">
        <v>3</v>
      </c>
      <c r="O10" s="120">
        <f>'A300'!G23</f>
        <v>47794.32</v>
      </c>
    </row>
    <row r="11" spans="2:15" s="121" customFormat="1" ht="15" customHeight="1">
      <c r="B11" s="116">
        <v>1030</v>
      </c>
      <c r="C11" s="117" t="s">
        <v>79</v>
      </c>
      <c r="D11" s="118" t="s">
        <v>2</v>
      </c>
      <c r="E11" s="118" t="s">
        <v>3</v>
      </c>
      <c r="F11" s="119" t="s">
        <v>3</v>
      </c>
      <c r="G11" s="119" t="s">
        <v>3</v>
      </c>
      <c r="H11" s="119" t="s">
        <v>3</v>
      </c>
      <c r="I11" s="118" t="s">
        <v>4</v>
      </c>
      <c r="J11" s="119" t="s">
        <v>3</v>
      </c>
      <c r="K11" s="119" t="s">
        <v>3</v>
      </c>
      <c r="L11" s="119" t="s">
        <v>3</v>
      </c>
      <c r="M11" s="118" t="s">
        <v>4</v>
      </c>
      <c r="N11" s="119" t="s">
        <v>3</v>
      </c>
      <c r="O11" s="120">
        <f>'A330'!G23</f>
        <v>51061.079999999994</v>
      </c>
    </row>
    <row r="12" spans="2:15" s="121" customFormat="1" ht="15" customHeight="1">
      <c r="B12" s="116">
        <v>1040</v>
      </c>
      <c r="C12" s="122" t="s">
        <v>178</v>
      </c>
      <c r="D12" s="118" t="s">
        <v>2</v>
      </c>
      <c r="E12" s="118" t="s">
        <v>3</v>
      </c>
      <c r="F12" s="119" t="s">
        <v>3</v>
      </c>
      <c r="G12" s="119" t="s">
        <v>3</v>
      </c>
      <c r="H12" s="119" t="s">
        <v>3</v>
      </c>
      <c r="I12" s="118" t="s">
        <v>4</v>
      </c>
      <c r="J12" s="119" t="s">
        <v>3</v>
      </c>
      <c r="K12" s="119" t="s">
        <v>3</v>
      </c>
      <c r="L12" s="119" t="s">
        <v>3</v>
      </c>
      <c r="M12" s="118" t="s">
        <v>4</v>
      </c>
      <c r="N12" s="119" t="s">
        <v>3</v>
      </c>
      <c r="O12" s="120">
        <f>'A360'!G23</f>
        <v>0</v>
      </c>
    </row>
    <row r="13" spans="2:15" s="4" customFormat="1" ht="14.25">
      <c r="B13" s="69"/>
      <c r="C13" s="124" t="s">
        <v>257</v>
      </c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72"/>
    </row>
    <row r="14" spans="2:15" s="121" customFormat="1" ht="15" customHeight="1">
      <c r="B14" s="116">
        <v>1001</v>
      </c>
      <c r="C14" s="122" t="s">
        <v>80</v>
      </c>
      <c r="D14" s="118" t="s">
        <v>2</v>
      </c>
      <c r="E14" s="118" t="s">
        <v>2</v>
      </c>
      <c r="F14" s="119" t="s">
        <v>3</v>
      </c>
      <c r="G14" s="119" t="s">
        <v>3</v>
      </c>
      <c r="H14" s="119" t="s">
        <v>3</v>
      </c>
      <c r="I14" s="118" t="s">
        <v>3</v>
      </c>
      <c r="J14" s="119" t="s">
        <v>3</v>
      </c>
      <c r="K14" s="119" t="s">
        <v>3</v>
      </c>
      <c r="L14" s="119" t="s">
        <v>3</v>
      </c>
      <c r="M14" s="118" t="s">
        <v>4</v>
      </c>
      <c r="N14" s="119" t="s">
        <v>3</v>
      </c>
      <c r="O14" s="120">
        <f>A240D!G23</f>
        <v>42466.76</v>
      </c>
    </row>
    <row r="15" spans="2:15" s="121" customFormat="1" ht="15" customHeight="1">
      <c r="B15" s="116">
        <v>1011</v>
      </c>
      <c r="C15" s="122" t="s">
        <v>81</v>
      </c>
      <c r="D15" s="118" t="s">
        <v>2</v>
      </c>
      <c r="E15" s="118" t="s">
        <v>2</v>
      </c>
      <c r="F15" s="119" t="s">
        <v>3</v>
      </c>
      <c r="G15" s="119" t="s">
        <v>3</v>
      </c>
      <c r="H15" s="119" t="s">
        <v>3</v>
      </c>
      <c r="I15" s="118" t="s">
        <v>3</v>
      </c>
      <c r="J15" s="119" t="s">
        <v>3</v>
      </c>
      <c r="K15" s="119" t="s">
        <v>3</v>
      </c>
      <c r="L15" s="119" t="s">
        <v>3</v>
      </c>
      <c r="M15" s="118" t="s">
        <v>4</v>
      </c>
      <c r="N15" s="119" t="s">
        <v>3</v>
      </c>
      <c r="O15" s="120">
        <f>A270D!G23</f>
        <v>47311.880000000005</v>
      </c>
    </row>
    <row r="16" spans="2:15" s="121" customFormat="1" ht="15" customHeight="1">
      <c r="B16" s="116">
        <v>1021</v>
      </c>
      <c r="C16" s="122" t="s">
        <v>82</v>
      </c>
      <c r="D16" s="118" t="s">
        <v>2</v>
      </c>
      <c r="E16" s="118" t="s">
        <v>2</v>
      </c>
      <c r="F16" s="119" t="s">
        <v>3</v>
      </c>
      <c r="G16" s="119" t="s">
        <v>3</v>
      </c>
      <c r="H16" s="119" t="s">
        <v>3</v>
      </c>
      <c r="I16" s="118" t="s">
        <v>4</v>
      </c>
      <c r="J16" s="119" t="s">
        <v>3</v>
      </c>
      <c r="K16" s="119" t="s">
        <v>3</v>
      </c>
      <c r="L16" s="119" t="s">
        <v>3</v>
      </c>
      <c r="M16" s="118" t="s">
        <v>4</v>
      </c>
      <c r="N16" s="119" t="s">
        <v>3</v>
      </c>
      <c r="O16" s="120">
        <f>A300D!G23</f>
        <v>51806.44</v>
      </c>
    </row>
    <row r="17" spans="2:16" s="121" customFormat="1" ht="15" customHeight="1">
      <c r="B17" s="116">
        <v>1031</v>
      </c>
      <c r="C17" s="122" t="s">
        <v>83</v>
      </c>
      <c r="D17" s="118" t="s">
        <v>2</v>
      </c>
      <c r="E17" s="118" t="s">
        <v>2</v>
      </c>
      <c r="F17" s="119" t="s">
        <v>3</v>
      </c>
      <c r="G17" s="119" t="s">
        <v>3</v>
      </c>
      <c r="H17" s="119" t="s">
        <v>3</v>
      </c>
      <c r="I17" s="118" t="s">
        <v>4</v>
      </c>
      <c r="J17" s="119" t="s">
        <v>3</v>
      </c>
      <c r="K17" s="119" t="s">
        <v>3</v>
      </c>
      <c r="L17" s="119" t="s">
        <v>3</v>
      </c>
      <c r="M17" s="118" t="s">
        <v>4</v>
      </c>
      <c r="N17" s="119" t="s">
        <v>3</v>
      </c>
      <c r="O17" s="120">
        <f>A330D!G23</f>
        <v>55884.36</v>
      </c>
    </row>
    <row r="18" spans="2:16" s="4" customFormat="1" ht="14.25" hidden="1">
      <c r="B18" s="75">
        <v>1041</v>
      </c>
      <c r="C18" s="70" t="s">
        <v>84</v>
      </c>
      <c r="D18" s="76" t="s">
        <v>2</v>
      </c>
      <c r="E18" s="76" t="s">
        <v>2</v>
      </c>
      <c r="F18" s="77" t="s">
        <v>3</v>
      </c>
      <c r="G18" s="77" t="s">
        <v>3</v>
      </c>
      <c r="H18" s="77" t="s">
        <v>3</v>
      </c>
      <c r="I18" s="76" t="s">
        <v>4</v>
      </c>
      <c r="J18" s="77" t="s">
        <v>3</v>
      </c>
      <c r="K18" s="77" t="s">
        <v>3</v>
      </c>
      <c r="L18" s="77" t="s">
        <v>3</v>
      </c>
      <c r="M18" s="76" t="s">
        <v>4</v>
      </c>
      <c r="N18" s="77" t="s">
        <v>3</v>
      </c>
      <c r="O18" s="71">
        <f>A360D!G23</f>
        <v>60181.520000000004</v>
      </c>
    </row>
    <row r="19" spans="2:16" s="4" customFormat="1" ht="14.25" hidden="1">
      <c r="B19" s="69"/>
      <c r="C19" s="124" t="s">
        <v>143</v>
      </c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72"/>
    </row>
    <row r="20" spans="2:16" s="4" customFormat="1" ht="14.25" hidden="1">
      <c r="B20" s="87"/>
      <c r="C20" s="79" t="s">
        <v>140</v>
      </c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1">
        <v>0</v>
      </c>
      <c r="P20" s="89" t="s">
        <v>179</v>
      </c>
    </row>
    <row r="21" spans="2:16" s="4" customFormat="1" ht="14.25" hidden="1">
      <c r="B21" s="87"/>
      <c r="C21" s="79" t="s">
        <v>141</v>
      </c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1">
        <v>0</v>
      </c>
      <c r="P21" s="89" t="s">
        <v>179</v>
      </c>
    </row>
    <row r="22" spans="2:16" s="4" customFormat="1" ht="14.25" hidden="1">
      <c r="B22" s="87"/>
      <c r="C22" s="79" t="s">
        <v>142</v>
      </c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1">
        <v>0</v>
      </c>
      <c r="P22" s="89" t="s">
        <v>179</v>
      </c>
    </row>
    <row r="23" spans="2:16" s="4" customFormat="1" ht="14.25" hidden="1">
      <c r="B23" s="69"/>
      <c r="C23" s="124" t="s">
        <v>144</v>
      </c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72"/>
    </row>
    <row r="24" spans="2:16" s="4" customFormat="1" ht="14.25" hidden="1">
      <c r="B24" s="87"/>
      <c r="C24" s="79" t="s">
        <v>145</v>
      </c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1">
        <v>0</v>
      </c>
      <c r="P24" s="89" t="s">
        <v>179</v>
      </c>
    </row>
    <row r="25" spans="2:16" s="4" customFormat="1" ht="14.25" hidden="1">
      <c r="B25" s="87"/>
      <c r="C25" s="79" t="s">
        <v>146</v>
      </c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1">
        <v>0</v>
      </c>
      <c r="P25" s="89" t="s">
        <v>179</v>
      </c>
    </row>
    <row r="26" spans="2:16" s="4" customFormat="1" ht="14.25" hidden="1">
      <c r="B26" s="87"/>
      <c r="C26" s="79" t="s">
        <v>147</v>
      </c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1">
        <v>0</v>
      </c>
      <c r="P26" s="89" t="s">
        <v>179</v>
      </c>
    </row>
    <row r="27" spans="2:16" s="4" customFormat="1" ht="14.25" hidden="1">
      <c r="B27" s="87"/>
      <c r="C27" s="79" t="s">
        <v>148</v>
      </c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1">
        <v>0</v>
      </c>
      <c r="P27" s="89" t="s">
        <v>179</v>
      </c>
    </row>
    <row r="28" spans="2:16" s="4" customFormat="1" ht="14.25" hidden="1">
      <c r="B28" s="87"/>
      <c r="C28" s="79" t="s">
        <v>149</v>
      </c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1">
        <v>0</v>
      </c>
      <c r="P28" s="89" t="s">
        <v>179</v>
      </c>
    </row>
    <row r="29" spans="2:16" s="4" customFormat="1" ht="14.25" hidden="1">
      <c r="B29" s="87"/>
      <c r="C29" s="79" t="s">
        <v>150</v>
      </c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1">
        <v>0</v>
      </c>
      <c r="P29" s="89" t="s">
        <v>179</v>
      </c>
    </row>
    <row r="30" spans="2:16" s="4" customFormat="1" ht="14.25">
      <c r="B30" s="69"/>
      <c r="C30" s="136" t="s">
        <v>258</v>
      </c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72"/>
    </row>
    <row r="31" spans="2:16" s="121" customFormat="1" ht="15" customHeight="1">
      <c r="B31" s="116">
        <v>1022</v>
      </c>
      <c r="C31" s="122" t="s">
        <v>103</v>
      </c>
      <c r="D31" s="118" t="s">
        <v>2</v>
      </c>
      <c r="E31" s="118" t="s">
        <v>3</v>
      </c>
      <c r="F31" s="119" t="s">
        <v>85</v>
      </c>
      <c r="G31" s="119" t="s">
        <v>86</v>
      </c>
      <c r="H31" s="119" t="s">
        <v>3</v>
      </c>
      <c r="I31" s="118" t="s">
        <v>4</v>
      </c>
      <c r="J31" s="118" t="s">
        <v>4</v>
      </c>
      <c r="K31" s="118" t="s">
        <v>3</v>
      </c>
      <c r="L31" s="119" t="s">
        <v>3</v>
      </c>
      <c r="M31" s="118" t="s">
        <v>4</v>
      </c>
      <c r="N31" s="119" t="s">
        <v>3</v>
      </c>
      <c r="O31" s="120">
        <f>A300L!G25</f>
        <v>81403.840000000011</v>
      </c>
    </row>
    <row r="32" spans="2:16" s="121" customFormat="1" ht="15" customHeight="1">
      <c r="B32" s="116">
        <v>1032</v>
      </c>
      <c r="C32" s="122" t="s">
        <v>104</v>
      </c>
      <c r="D32" s="118" t="s">
        <v>2</v>
      </c>
      <c r="E32" s="118" t="s">
        <v>3</v>
      </c>
      <c r="F32" s="119" t="s">
        <v>87</v>
      </c>
      <c r="G32" s="119" t="s">
        <v>86</v>
      </c>
      <c r="H32" s="119" t="s">
        <v>3</v>
      </c>
      <c r="I32" s="118" t="s">
        <v>4</v>
      </c>
      <c r="J32" s="118" t="s">
        <v>4</v>
      </c>
      <c r="K32" s="118" t="s">
        <v>3</v>
      </c>
      <c r="L32" s="119" t="s">
        <v>3</v>
      </c>
      <c r="M32" s="118" t="s">
        <v>4</v>
      </c>
      <c r="N32" s="119" t="s">
        <v>3</v>
      </c>
      <c r="O32" s="120">
        <f>A330L!G25</f>
        <v>86271.08</v>
      </c>
    </row>
    <row r="33" spans="2:16" s="121" customFormat="1" ht="15" customHeight="1">
      <c r="B33" s="116">
        <v>1042</v>
      </c>
      <c r="C33" s="122" t="s">
        <v>105</v>
      </c>
      <c r="D33" s="118" t="s">
        <v>2</v>
      </c>
      <c r="E33" s="118" t="s">
        <v>3</v>
      </c>
      <c r="F33" s="119" t="s">
        <v>89</v>
      </c>
      <c r="G33" s="119" t="s">
        <v>88</v>
      </c>
      <c r="H33" s="119" t="s">
        <v>3</v>
      </c>
      <c r="I33" s="118" t="s">
        <v>4</v>
      </c>
      <c r="J33" s="118" t="s">
        <v>4</v>
      </c>
      <c r="K33" s="118" t="s">
        <v>4</v>
      </c>
      <c r="L33" s="118" t="s">
        <v>110</v>
      </c>
      <c r="M33" s="118" t="s">
        <v>4</v>
      </c>
      <c r="N33" s="118" t="s">
        <v>3</v>
      </c>
      <c r="O33" s="120">
        <f>A360L!G25</f>
        <v>114662.52</v>
      </c>
    </row>
    <row r="34" spans="2:16" s="121" customFormat="1" ht="15" customHeight="1">
      <c r="B34" s="116">
        <v>1052</v>
      </c>
      <c r="C34" s="122" t="s">
        <v>106</v>
      </c>
      <c r="D34" s="118" t="s">
        <v>2</v>
      </c>
      <c r="E34" s="118" t="s">
        <v>3</v>
      </c>
      <c r="F34" s="119" t="s">
        <v>89</v>
      </c>
      <c r="G34" s="119" t="s">
        <v>88</v>
      </c>
      <c r="H34" s="119" t="s">
        <v>3</v>
      </c>
      <c r="I34" s="118" t="s">
        <v>4</v>
      </c>
      <c r="J34" s="118" t="s">
        <v>4</v>
      </c>
      <c r="K34" s="118" t="s">
        <v>4</v>
      </c>
      <c r="L34" s="118" t="s">
        <v>110</v>
      </c>
      <c r="M34" s="118" t="s">
        <v>4</v>
      </c>
      <c r="N34" s="118" t="s">
        <v>3</v>
      </c>
      <c r="O34" s="120">
        <f>A400L!G25</f>
        <v>123607.40000000001</v>
      </c>
    </row>
    <row r="35" spans="2:16" s="121" customFormat="1" ht="15" customHeight="1">
      <c r="B35" s="116">
        <v>1062</v>
      </c>
      <c r="C35" s="122" t="s">
        <v>107</v>
      </c>
      <c r="D35" s="118" t="s">
        <v>2</v>
      </c>
      <c r="E35" s="118" t="s">
        <v>3</v>
      </c>
      <c r="F35" s="119" t="s">
        <v>91</v>
      </c>
      <c r="G35" s="119" t="s">
        <v>90</v>
      </c>
      <c r="H35" s="119" t="s">
        <v>3</v>
      </c>
      <c r="I35" s="118" t="s">
        <v>4</v>
      </c>
      <c r="J35" s="118" t="s">
        <v>4</v>
      </c>
      <c r="K35" s="118" t="s">
        <v>4</v>
      </c>
      <c r="L35" s="118" t="s">
        <v>111</v>
      </c>
      <c r="M35" s="118" t="s">
        <v>4</v>
      </c>
      <c r="N35" s="118" t="s">
        <v>4</v>
      </c>
      <c r="O35" s="120">
        <f>A450L!G25</f>
        <v>162851.35999999999</v>
      </c>
    </row>
    <row r="36" spans="2:16" s="121" customFormat="1" ht="15" customHeight="1">
      <c r="B36" s="116">
        <v>1072</v>
      </c>
      <c r="C36" s="122" t="s">
        <v>108</v>
      </c>
      <c r="D36" s="118" t="s">
        <v>2</v>
      </c>
      <c r="E36" s="118" t="s">
        <v>3</v>
      </c>
      <c r="F36" s="119" t="s">
        <v>91</v>
      </c>
      <c r="G36" s="119" t="s">
        <v>90</v>
      </c>
      <c r="H36" s="119" t="s">
        <v>3</v>
      </c>
      <c r="I36" s="118" t="s">
        <v>4</v>
      </c>
      <c r="J36" s="118" t="s">
        <v>4</v>
      </c>
      <c r="K36" s="118" t="s">
        <v>4</v>
      </c>
      <c r="L36" s="118" t="s">
        <v>111</v>
      </c>
      <c r="M36" s="118" t="s">
        <v>4</v>
      </c>
      <c r="N36" s="118" t="s">
        <v>4</v>
      </c>
      <c r="O36" s="120">
        <f>A500L!G25</f>
        <v>176378.72</v>
      </c>
    </row>
    <row r="37" spans="2:16" s="4" customFormat="1" ht="14.25">
      <c r="B37" s="69"/>
      <c r="C37" s="136" t="s">
        <v>259</v>
      </c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72"/>
    </row>
    <row r="38" spans="2:16" s="121" customFormat="1" ht="15" customHeight="1">
      <c r="B38" s="116">
        <v>1100</v>
      </c>
      <c r="C38" s="122" t="s">
        <v>109</v>
      </c>
      <c r="D38" s="118" t="s">
        <v>2</v>
      </c>
      <c r="E38" s="118" t="s">
        <v>3</v>
      </c>
      <c r="F38" s="119" t="s">
        <v>91</v>
      </c>
      <c r="G38" s="119" t="s">
        <v>92</v>
      </c>
      <c r="H38" s="118" t="s">
        <v>2</v>
      </c>
      <c r="I38" s="118" t="s">
        <v>4</v>
      </c>
      <c r="J38" s="118" t="s">
        <v>4</v>
      </c>
      <c r="K38" s="118" t="s">
        <v>4</v>
      </c>
      <c r="L38" s="118" t="s">
        <v>111</v>
      </c>
      <c r="M38" s="118" t="s">
        <v>4</v>
      </c>
      <c r="N38" s="118" t="s">
        <v>4</v>
      </c>
      <c r="O38" s="120">
        <f>'V500'!G25</f>
        <v>199946.88</v>
      </c>
    </row>
    <row r="39" spans="2:16" s="4" customFormat="1" ht="15" hidden="1" customHeight="1">
      <c r="B39" s="78"/>
      <c r="C39" s="79" t="s">
        <v>134</v>
      </c>
      <c r="D39" s="80" t="s">
        <v>2</v>
      </c>
      <c r="E39" s="80" t="s">
        <v>3</v>
      </c>
      <c r="F39" s="80" t="s">
        <v>94</v>
      </c>
      <c r="G39" s="80" t="s">
        <v>93</v>
      </c>
      <c r="H39" s="80" t="s">
        <v>152</v>
      </c>
      <c r="I39" s="80" t="s">
        <v>4</v>
      </c>
      <c r="J39" s="80" t="s">
        <v>4</v>
      </c>
      <c r="K39" s="80" t="s">
        <v>4</v>
      </c>
      <c r="L39" s="80" t="s">
        <v>164</v>
      </c>
      <c r="M39" s="80" t="s">
        <v>4</v>
      </c>
      <c r="N39" s="80" t="s">
        <v>4</v>
      </c>
      <c r="O39" s="81">
        <f>'V580'!G25</f>
        <v>0</v>
      </c>
      <c r="P39" s="89" t="s">
        <v>179</v>
      </c>
    </row>
    <row r="40" spans="2:16" s="4" customFormat="1" ht="15" hidden="1" customHeight="1">
      <c r="B40" s="78"/>
      <c r="C40" s="79" t="s">
        <v>135</v>
      </c>
      <c r="D40" s="80" t="s">
        <v>2</v>
      </c>
      <c r="E40" s="80" t="s">
        <v>3</v>
      </c>
      <c r="F40" s="80" t="s">
        <v>138</v>
      </c>
      <c r="G40" s="80" t="s">
        <v>95</v>
      </c>
      <c r="H40" s="82" t="s">
        <v>151</v>
      </c>
      <c r="I40" s="80" t="s">
        <v>4</v>
      </c>
      <c r="J40" s="80" t="s">
        <v>4</v>
      </c>
      <c r="K40" s="80" t="s">
        <v>4</v>
      </c>
      <c r="L40" s="80" t="s">
        <v>164</v>
      </c>
      <c r="M40" s="80" t="s">
        <v>4</v>
      </c>
      <c r="N40" s="80" t="s">
        <v>4</v>
      </c>
      <c r="O40" s="81">
        <f>V580F!G25</f>
        <v>0</v>
      </c>
      <c r="P40" s="89" t="s">
        <v>179</v>
      </c>
    </row>
    <row r="41" spans="2:16" s="4" customFormat="1" ht="15" hidden="1" customHeight="1">
      <c r="B41" s="78"/>
      <c r="C41" s="79" t="s">
        <v>136</v>
      </c>
      <c r="D41" s="80" t="s">
        <v>2</v>
      </c>
      <c r="E41" s="80" t="s">
        <v>3</v>
      </c>
      <c r="F41" s="80" t="s">
        <v>94</v>
      </c>
      <c r="G41" s="80" t="s">
        <v>139</v>
      </c>
      <c r="H41" s="80" t="s">
        <v>152</v>
      </c>
      <c r="I41" s="80" t="s">
        <v>4</v>
      </c>
      <c r="J41" s="80" t="s">
        <v>4</v>
      </c>
      <c r="K41" s="80" t="s">
        <v>4</v>
      </c>
      <c r="L41" s="80" t="s">
        <v>164</v>
      </c>
      <c r="M41" s="80" t="s">
        <v>4</v>
      </c>
      <c r="N41" s="80" t="s">
        <v>4</v>
      </c>
      <c r="O41" s="81">
        <f>'V650'!G25</f>
        <v>0</v>
      </c>
      <c r="P41" s="89" t="s">
        <v>179</v>
      </c>
    </row>
    <row r="42" spans="2:16" s="4" customFormat="1" ht="15" hidden="1" customHeight="1">
      <c r="B42" s="78"/>
      <c r="C42" s="79" t="s">
        <v>137</v>
      </c>
      <c r="D42" s="80" t="s">
        <v>2</v>
      </c>
      <c r="E42" s="80" t="s">
        <v>3</v>
      </c>
      <c r="F42" s="80" t="s">
        <v>138</v>
      </c>
      <c r="G42" s="80" t="s">
        <v>95</v>
      </c>
      <c r="H42" s="82" t="s">
        <v>151</v>
      </c>
      <c r="I42" s="80" t="s">
        <v>4</v>
      </c>
      <c r="J42" s="80" t="s">
        <v>4</v>
      </c>
      <c r="K42" s="80" t="s">
        <v>4</v>
      </c>
      <c r="L42" s="80" t="s">
        <v>164</v>
      </c>
      <c r="M42" s="80" t="s">
        <v>4</v>
      </c>
      <c r="N42" s="80" t="s">
        <v>4</v>
      </c>
      <c r="O42" s="81">
        <f>V650F!G25</f>
        <v>0</v>
      </c>
      <c r="P42" s="89" t="s">
        <v>179</v>
      </c>
    </row>
    <row r="43" spans="2:16" s="13" customFormat="1" ht="15" customHeight="1">
      <c r="B43" s="33"/>
      <c r="C43" s="65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73"/>
    </row>
    <row r="44" spans="2:16" s="58" customFormat="1" ht="15" customHeight="1">
      <c r="B44" s="38"/>
      <c r="C44" s="61"/>
      <c r="O44" s="113"/>
    </row>
    <row r="45" spans="2:16" s="4" customFormat="1" ht="15" customHeight="1">
      <c r="B45" s="127" t="s">
        <v>260</v>
      </c>
      <c r="C45" s="127"/>
      <c r="D45" s="127"/>
      <c r="E45" s="127"/>
      <c r="F45" s="127"/>
      <c r="G45" s="127"/>
      <c r="H45" s="127"/>
      <c r="I45" s="127"/>
      <c r="J45" s="127"/>
      <c r="K45" s="127"/>
      <c r="L45" s="127"/>
      <c r="M45" s="127"/>
      <c r="N45" s="127"/>
      <c r="O45" s="127"/>
    </row>
    <row r="46" spans="2:16" s="4" customFormat="1" ht="15" customHeight="1">
      <c r="B46" s="125" t="s">
        <v>261</v>
      </c>
      <c r="C46" s="125"/>
      <c r="D46" s="125"/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</row>
    <row r="47" spans="2:16" s="4" customFormat="1" ht="15" customHeight="1">
      <c r="B47" s="66"/>
      <c r="C47" s="64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112"/>
    </row>
    <row r="48" spans="2:16" s="4" customFormat="1" ht="15" customHeight="1">
      <c r="B48" s="32"/>
      <c r="C48" s="64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112"/>
    </row>
    <row r="49" spans="2:15" s="4" customFormat="1" ht="15" customHeight="1">
      <c r="B49" s="66"/>
      <c r="C49" s="64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112"/>
    </row>
    <row r="50" spans="2:15" s="4" customFormat="1" ht="15" customHeight="1">
      <c r="B50" s="32"/>
      <c r="C50" s="64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112"/>
    </row>
    <row r="51" spans="2:15" s="4" customFormat="1" ht="15" customHeight="1">
      <c r="B51" s="66"/>
      <c r="C51" s="64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112"/>
    </row>
    <row r="52" spans="2:15" s="4" customFormat="1" ht="15" customHeight="1">
      <c r="B52" s="32"/>
      <c r="C52" s="64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112"/>
    </row>
    <row r="53" spans="2:15" s="4" customFormat="1" ht="15" customHeight="1">
      <c r="B53" s="66"/>
      <c r="C53" s="64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112"/>
    </row>
    <row r="54" spans="2:15" s="4" customFormat="1" ht="15" customHeight="1">
      <c r="B54" s="32"/>
      <c r="C54" s="64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112"/>
    </row>
    <row r="55" spans="2:15" s="4" customFormat="1" ht="15" customHeight="1">
      <c r="B55" s="66"/>
      <c r="C55" s="64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112"/>
    </row>
    <row r="56" spans="2:15" s="4" customFormat="1" ht="15" customHeight="1">
      <c r="B56" s="32"/>
      <c r="C56" s="64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112"/>
    </row>
    <row r="57" spans="2:15" s="4" customFormat="1" ht="15" customHeight="1">
      <c r="B57" s="66"/>
      <c r="C57" s="64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112"/>
    </row>
    <row r="58" spans="2:15" s="4" customFormat="1" ht="15" customHeight="1">
      <c r="B58" s="32"/>
      <c r="C58" s="64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112"/>
    </row>
    <row r="59" spans="2:15" s="4" customFormat="1" ht="15" customHeight="1">
      <c r="B59" s="66"/>
      <c r="C59" s="64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112"/>
    </row>
    <row r="60" spans="2:15" s="4" customFormat="1" ht="15" customHeight="1">
      <c r="B60" s="32"/>
      <c r="C60" s="64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112"/>
    </row>
    <row r="61" spans="2:15" s="4" customFormat="1" ht="15" customHeight="1">
      <c r="B61" s="66"/>
      <c r="C61" s="64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112"/>
    </row>
    <row r="62" spans="2:15" s="4" customFormat="1" ht="15" customHeight="1">
      <c r="B62" s="32"/>
      <c r="C62" s="64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112"/>
    </row>
    <row r="63" spans="2:15" s="4" customFormat="1" ht="15" customHeight="1">
      <c r="B63" s="32"/>
      <c r="C63" s="64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112"/>
    </row>
    <row r="64" spans="2:15" s="4" customFormat="1" ht="15" customHeight="1">
      <c r="B64" s="32"/>
      <c r="C64" s="64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112"/>
    </row>
    <row r="65" spans="2:15" s="4" customFormat="1" ht="15" customHeight="1">
      <c r="B65" s="32"/>
      <c r="C65" s="64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112"/>
    </row>
    <row r="66" spans="2:15" s="4" customFormat="1" ht="15" customHeight="1">
      <c r="B66" s="32"/>
      <c r="C66" s="64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112"/>
    </row>
    <row r="67" spans="2:15" s="4" customFormat="1" ht="15" customHeight="1">
      <c r="B67" s="32"/>
      <c r="C67" s="64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112"/>
    </row>
  </sheetData>
  <mergeCells count="14">
    <mergeCell ref="D1:O1"/>
    <mergeCell ref="C23:N23"/>
    <mergeCell ref="B46:O46"/>
    <mergeCell ref="C2:C4"/>
    <mergeCell ref="B45:O45"/>
    <mergeCell ref="I2:K2"/>
    <mergeCell ref="L2:N2"/>
    <mergeCell ref="I3:K3"/>
    <mergeCell ref="L3:N3"/>
    <mergeCell ref="C7:N7"/>
    <mergeCell ref="C13:N13"/>
    <mergeCell ref="C30:N30"/>
    <mergeCell ref="C37:N37"/>
    <mergeCell ref="C19:N19"/>
  </mergeCells>
  <hyperlinks>
    <hyperlink ref="B45:O45" location="Accessories!A1" display="Дополнительное оборудование и Аксессуары"/>
    <hyperlink ref="B46:O46" location="Colors!A1" display="Color spectrum / Кольорова гама"/>
    <hyperlink ref="B31:N31" location="A300L!A1" display="A300L!A1"/>
    <hyperlink ref="B32:N32" location="A330L!A1" display="A330L!A1"/>
    <hyperlink ref="B33:N33" location="A360L!A1" display="A360L!A1"/>
    <hyperlink ref="B34:N34" location="A400L!A1" display="A400L!A1"/>
    <hyperlink ref="B35:N35" location="A450L!A1" display="A450L!A1"/>
    <hyperlink ref="B36:N36" location="A500L!A1" display="A500L!A1"/>
    <hyperlink ref="B38:N38" location="'V500'!A1" display="'V500'!A1"/>
    <hyperlink ref="B39:N39" location="'V580'!A1" display="'V580'!A1"/>
    <hyperlink ref="B40:N40" location="V580F!A1" display="V580F!A1"/>
    <hyperlink ref="B41:N41" location="'V650'!A1" display="'V650'!A1"/>
    <hyperlink ref="B42:N42" location="V650F!A1" display="V650F!A1"/>
    <hyperlink ref="B8:N8" location="'A240'!A1" display="'A240'!A1"/>
    <hyperlink ref="B9:N9" location="'A270'!A1" display="'A270'!A1"/>
    <hyperlink ref="B10:N10" location="'A300'!A1" display="'A300'!A1"/>
    <hyperlink ref="B11:N11" location="'A330'!A1" display="'A330'!A1"/>
    <hyperlink ref="B14:N14" location="A240D!A1" display="A240D!A1"/>
    <hyperlink ref="B15:N15" location="A270D!A1" display="A270D!A1"/>
    <hyperlink ref="B16:N16" location="A300D!A1" display="A300D!A1"/>
    <hyperlink ref="B17:N17" location="A330D!A1" display="A330D!A1"/>
    <hyperlink ref="B18:N18" location="A360D!A1" display="A360D!A1"/>
    <hyperlink ref="E12" location="'A330'!A1" display="'A330'!A1"/>
  </hyperlinks>
  <pageMargins left="0.24" right="0.23622047244094491" top="0.15748031496062992" bottom="0.15748031496062992" header="0.15748031496062992" footer="0.15748031496062992"/>
  <pageSetup paperSize="9" scale="55" orientation="portrait" horizontalDpi="180" verticalDpi="180" r:id="rId1"/>
  <headerFooter>
    <oddFooter>&amp;C&amp;G
&amp;"Tahoma,полужирный"&amp;8ООО "ГЕРМАНТОН"&amp;"Tahoma,обычный" - Официальный дистрибьютор GRAND Marine в Украине
тел.:  +38 (044) 229-49-25, (067) 545-80-64, (095) 328-26-15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0000"/>
  </sheetPr>
  <dimension ref="B2:L36"/>
  <sheetViews>
    <sheetView showGridLines="0" zoomScaleNormal="100" workbookViewId="0">
      <pane ySplit="2" topLeftCell="A3" activePane="bottomLeft" state="frozen"/>
      <selection pane="bottomLeft" activeCell="C11" sqref="C11"/>
    </sheetView>
  </sheetViews>
  <sheetFormatPr defaultRowHeight="15.75" customHeight="1" outlineLevelRow="2"/>
  <cols>
    <col min="1" max="1" width="3.7109375" style="32" customWidth="1"/>
    <col min="2" max="2" width="12.7109375" style="32" customWidth="1"/>
    <col min="3" max="3" width="100.7109375" style="32" customWidth="1"/>
    <col min="4" max="4" width="12.7109375" style="54" hidden="1" customWidth="1"/>
    <col min="5" max="5" width="13.7109375" style="55" customWidth="1"/>
    <col min="6" max="6" width="13.7109375" style="32" customWidth="1"/>
    <col min="7" max="7" width="13.7109375" style="55" customWidth="1"/>
    <col min="8" max="16384" width="9.140625" style="32"/>
  </cols>
  <sheetData>
    <row r="2" spans="2:10" ht="16.5" customHeight="1">
      <c r="B2" s="139" t="s">
        <v>170</v>
      </c>
      <c r="C2" s="139"/>
      <c r="D2" s="139"/>
      <c r="E2" s="139"/>
      <c r="F2" s="139"/>
      <c r="G2" s="139"/>
      <c r="I2" s="140" t="s">
        <v>75</v>
      </c>
      <c r="J2" s="141"/>
    </row>
    <row r="3" spans="2:10" ht="15.75" customHeight="1" outlineLevel="1">
      <c r="B3" s="92"/>
      <c r="C3" s="142" t="s">
        <v>180</v>
      </c>
      <c r="D3" s="142"/>
      <c r="E3" s="142"/>
      <c r="F3" s="142"/>
      <c r="G3" s="99"/>
    </row>
    <row r="4" spans="2:10" ht="15.75" customHeight="1" outlineLevel="1">
      <c r="B4" s="34"/>
      <c r="C4" s="102" t="s">
        <v>202</v>
      </c>
      <c r="D4" s="34"/>
      <c r="E4" s="37" t="s">
        <v>218</v>
      </c>
      <c r="F4" s="138">
        <v>330</v>
      </c>
      <c r="G4" s="138"/>
    </row>
    <row r="5" spans="2:10" ht="15.75" customHeight="1" outlineLevel="1">
      <c r="B5" s="34"/>
      <c r="C5" s="102" t="s">
        <v>181</v>
      </c>
      <c r="D5" s="34"/>
      <c r="E5" s="37" t="s">
        <v>218</v>
      </c>
      <c r="F5" s="138">
        <v>252</v>
      </c>
      <c r="G5" s="138"/>
    </row>
    <row r="6" spans="2:10" ht="15.75" customHeight="1" outlineLevel="1">
      <c r="B6" s="34"/>
      <c r="C6" s="102" t="s">
        <v>203</v>
      </c>
      <c r="D6" s="34"/>
      <c r="E6" s="37" t="s">
        <v>218</v>
      </c>
      <c r="F6" s="138">
        <v>170</v>
      </c>
      <c r="G6" s="138"/>
    </row>
    <row r="7" spans="2:10" ht="15.75" customHeight="1" outlineLevel="1">
      <c r="B7" s="34"/>
      <c r="C7" s="102" t="s">
        <v>182</v>
      </c>
      <c r="D7" s="34"/>
      <c r="E7" s="37" t="s">
        <v>218</v>
      </c>
      <c r="F7" s="138">
        <v>82</v>
      </c>
      <c r="G7" s="138"/>
    </row>
    <row r="8" spans="2:10" ht="15.75" customHeight="1" outlineLevel="1">
      <c r="B8" s="34"/>
      <c r="C8" s="102" t="s">
        <v>183</v>
      </c>
      <c r="D8" s="34"/>
      <c r="E8" s="37" t="s">
        <v>218</v>
      </c>
      <c r="F8" s="138">
        <v>44</v>
      </c>
      <c r="G8" s="138"/>
    </row>
    <row r="9" spans="2:10" ht="15.75" customHeight="1" outlineLevel="1">
      <c r="B9" s="34"/>
      <c r="C9" s="102" t="s">
        <v>184</v>
      </c>
      <c r="D9" s="34"/>
      <c r="E9" s="37" t="s">
        <v>219</v>
      </c>
      <c r="F9" s="138">
        <v>68</v>
      </c>
      <c r="G9" s="138"/>
    </row>
    <row r="10" spans="2:10" ht="15.75" customHeight="1" outlineLevel="1">
      <c r="B10" s="34"/>
      <c r="C10" s="102" t="s">
        <v>185</v>
      </c>
      <c r="D10" s="34"/>
      <c r="E10" s="37" t="s">
        <v>219</v>
      </c>
      <c r="F10" s="138">
        <v>550</v>
      </c>
      <c r="G10" s="138"/>
    </row>
    <row r="11" spans="2:10" ht="15.75" customHeight="1" outlineLevel="1">
      <c r="B11" s="34"/>
      <c r="C11" s="102" t="s">
        <v>186</v>
      </c>
      <c r="D11" s="34"/>
      <c r="E11" s="37"/>
      <c r="F11" s="138">
        <v>5</v>
      </c>
      <c r="G11" s="138"/>
    </row>
    <row r="12" spans="2:10" ht="15.75" customHeight="1" outlineLevel="1">
      <c r="B12" s="34"/>
      <c r="C12" s="102" t="s">
        <v>187</v>
      </c>
      <c r="D12" s="34"/>
      <c r="E12" s="37"/>
      <c r="F12" s="138">
        <v>3</v>
      </c>
      <c r="G12" s="138"/>
    </row>
    <row r="13" spans="2:10" ht="15.75" customHeight="1" outlineLevel="1">
      <c r="B13" s="34"/>
      <c r="C13" s="102" t="s">
        <v>188</v>
      </c>
      <c r="D13" s="34"/>
      <c r="E13" s="37" t="s">
        <v>220</v>
      </c>
      <c r="F13" s="138">
        <v>15</v>
      </c>
      <c r="G13" s="138"/>
    </row>
    <row r="14" spans="2:10" ht="15.75" customHeight="1" outlineLevel="1">
      <c r="B14" s="34"/>
      <c r="C14" s="102" t="s">
        <v>189</v>
      </c>
      <c r="D14" s="34"/>
      <c r="E14" s="37" t="s">
        <v>220</v>
      </c>
      <c r="F14" s="138">
        <v>20</v>
      </c>
      <c r="G14" s="138"/>
    </row>
    <row r="15" spans="2:10" ht="15.75" customHeight="1" outlineLevel="1">
      <c r="B15" s="34"/>
      <c r="C15" s="102" t="s">
        <v>190</v>
      </c>
      <c r="D15" s="34"/>
      <c r="E15" s="37" t="s">
        <v>219</v>
      </c>
      <c r="F15" s="138">
        <v>60</v>
      </c>
      <c r="G15" s="138"/>
    </row>
    <row r="16" spans="2:10" ht="15.75" customHeight="1" outlineLevel="1">
      <c r="B16" s="34"/>
      <c r="C16" s="102" t="s">
        <v>191</v>
      </c>
      <c r="D16" s="34"/>
      <c r="E16" s="37" t="s">
        <v>221</v>
      </c>
      <c r="F16" s="138" t="s">
        <v>98</v>
      </c>
      <c r="G16" s="138"/>
    </row>
    <row r="17" spans="2:12" ht="15.75" customHeight="1" outlineLevel="1">
      <c r="B17" s="34"/>
      <c r="C17" s="102" t="s">
        <v>192</v>
      </c>
      <c r="D17" s="34"/>
      <c r="E17" s="37"/>
      <c r="F17" s="138" t="s">
        <v>97</v>
      </c>
      <c r="G17" s="138"/>
    </row>
    <row r="18" spans="2:12" ht="15.75" customHeight="1" outlineLevel="1">
      <c r="B18" s="34"/>
      <c r="C18" s="102" t="s">
        <v>241</v>
      </c>
      <c r="D18" s="34"/>
      <c r="E18" s="37"/>
      <c r="F18" s="144" t="s">
        <v>242</v>
      </c>
      <c r="G18" s="144"/>
    </row>
    <row r="19" spans="2:12" ht="15.75" customHeight="1" outlineLevel="1">
      <c r="B19" s="34"/>
      <c r="C19" s="102" t="s">
        <v>193</v>
      </c>
      <c r="D19" s="34"/>
      <c r="E19" s="37"/>
      <c r="F19" s="138" t="s">
        <v>102</v>
      </c>
      <c r="G19" s="138"/>
    </row>
    <row r="20" spans="2:12" ht="15.75" customHeight="1" outlineLevel="1">
      <c r="B20" s="34"/>
      <c r="C20" s="102" t="s">
        <v>194</v>
      </c>
      <c r="D20" s="34"/>
      <c r="E20" s="37" t="s">
        <v>218</v>
      </c>
      <c r="F20" s="138" t="s">
        <v>115</v>
      </c>
      <c r="G20" s="138"/>
    </row>
    <row r="21" spans="2:12" ht="15.75" customHeight="1">
      <c r="B21" s="38"/>
      <c r="C21" s="33"/>
      <c r="D21" s="39"/>
      <c r="E21" s="33"/>
      <c r="F21" s="33"/>
      <c r="G21" s="40"/>
    </row>
    <row r="22" spans="2:12" s="44" customFormat="1" ht="31.5" customHeight="1" outlineLevel="1">
      <c r="B22" s="41" t="s">
        <v>112</v>
      </c>
      <c r="C22" s="42" t="s">
        <v>222</v>
      </c>
      <c r="D22" s="43" t="s">
        <v>113</v>
      </c>
      <c r="E22" s="42" t="s">
        <v>113</v>
      </c>
      <c r="F22" s="42" t="s">
        <v>216</v>
      </c>
      <c r="G22" s="42" t="s">
        <v>217</v>
      </c>
    </row>
    <row r="23" spans="2:12" ht="15.75" customHeight="1" outlineLevel="1">
      <c r="B23" s="45">
        <v>1031</v>
      </c>
      <c r="C23" s="101" t="s">
        <v>199</v>
      </c>
      <c r="D23" s="46">
        <v>1995.87</v>
      </c>
      <c r="E23" s="47">
        <f>D23*'Прайс-лист'!L3*(1-'Прайс-лист'!$I$3)</f>
        <v>55884.36</v>
      </c>
      <c r="F23" s="45"/>
      <c r="G23" s="48">
        <f>E23</f>
        <v>55884.36</v>
      </c>
    </row>
    <row r="24" spans="2:12" ht="15.75" customHeight="1" outlineLevel="2">
      <c r="B24" s="34"/>
      <c r="C24" s="137" t="s">
        <v>195</v>
      </c>
      <c r="D24" s="137"/>
      <c r="E24" s="137"/>
      <c r="F24" s="137"/>
      <c r="G24" s="93"/>
    </row>
    <row r="25" spans="2:12" ht="260.25" customHeight="1" outlineLevel="2">
      <c r="B25" s="45"/>
      <c r="C25" s="106" t="s">
        <v>232</v>
      </c>
      <c r="D25" s="91"/>
      <c r="E25" s="91"/>
      <c r="F25" s="91"/>
      <c r="G25" s="91"/>
      <c r="L25" s="85"/>
    </row>
    <row r="26" spans="2:12" ht="15.75" customHeight="1" outlineLevel="1">
      <c r="B26" s="34"/>
      <c r="C26" s="137" t="s">
        <v>196</v>
      </c>
      <c r="D26" s="137"/>
      <c r="E26" s="137"/>
      <c r="F26" s="137"/>
      <c r="G26" s="93"/>
    </row>
    <row r="27" spans="2:12" ht="15.75" customHeight="1" outlineLevel="1">
      <c r="B27" s="45">
        <v>3010</v>
      </c>
      <c r="C27" s="101" t="s">
        <v>224</v>
      </c>
      <c r="D27" s="50">
        <v>45.22</v>
      </c>
      <c r="E27" s="47">
        <f>D27*'Прайс-лист'!L3*(1-'Прайс-лист'!$I$3)</f>
        <v>1266.1599999999999</v>
      </c>
      <c r="F27" s="51">
        <v>0</v>
      </c>
      <c r="G27" s="48">
        <f t="shared" ref="G27:G32" si="0">E27*F27</f>
        <v>0</v>
      </c>
    </row>
    <row r="28" spans="2:12" ht="15.75" customHeight="1" outlineLevel="1">
      <c r="B28" s="45">
        <v>3000</v>
      </c>
      <c r="C28" s="101" t="s">
        <v>225</v>
      </c>
      <c r="D28" s="50">
        <v>18.09</v>
      </c>
      <c r="E28" s="47">
        <f>D28*'Прайс-лист'!L3*(1-'Прайс-лист'!$I$3)</f>
        <v>506.52</v>
      </c>
      <c r="F28" s="51">
        <v>0</v>
      </c>
      <c r="G28" s="48">
        <f t="shared" si="0"/>
        <v>0</v>
      </c>
    </row>
    <row r="29" spans="2:12" ht="15.75" customHeight="1" outlineLevel="1">
      <c r="B29" s="45">
        <v>3001</v>
      </c>
      <c r="C29" s="101" t="s">
        <v>226</v>
      </c>
      <c r="D29" s="50">
        <v>18.09</v>
      </c>
      <c r="E29" s="47">
        <f>D29*'Прайс-лист'!L3*(1-'Прайс-лист'!$I$3)</f>
        <v>506.52</v>
      </c>
      <c r="F29" s="51">
        <v>0</v>
      </c>
      <c r="G29" s="48">
        <f t="shared" si="0"/>
        <v>0</v>
      </c>
    </row>
    <row r="30" spans="2:12" ht="15.75" customHeight="1" outlineLevel="1">
      <c r="B30" s="45">
        <v>3002</v>
      </c>
      <c r="C30" s="101" t="s">
        <v>227</v>
      </c>
      <c r="D30" s="50">
        <v>18.09</v>
      </c>
      <c r="E30" s="47">
        <f>D30*'Прайс-лист'!L3*(1-'Прайс-лист'!$I$3)</f>
        <v>506.52</v>
      </c>
      <c r="F30" s="51">
        <v>0</v>
      </c>
      <c r="G30" s="48">
        <f t="shared" si="0"/>
        <v>0</v>
      </c>
    </row>
    <row r="31" spans="2:12" ht="15.75" customHeight="1" outlineLevel="1">
      <c r="B31" s="45">
        <v>3003</v>
      </c>
      <c r="C31" s="101" t="s">
        <v>228</v>
      </c>
      <c r="D31" s="50">
        <v>18.09</v>
      </c>
      <c r="E31" s="47">
        <f>D31*'Прайс-лист'!L3*(1-'Прайс-лист'!$I$3)</f>
        <v>506.52</v>
      </c>
      <c r="F31" s="51">
        <v>0</v>
      </c>
      <c r="G31" s="48">
        <f t="shared" si="0"/>
        <v>0</v>
      </c>
    </row>
    <row r="32" spans="2:12" ht="15.75" customHeight="1" outlineLevel="1">
      <c r="B32" s="45">
        <v>1036</v>
      </c>
      <c r="C32" s="101" t="s">
        <v>197</v>
      </c>
      <c r="D32" s="50">
        <v>977.18</v>
      </c>
      <c r="E32" s="47">
        <f>D32*'Прайс-лист'!L3*(1-'Прайс-лист'!$I$3)</f>
        <v>27361.039999999997</v>
      </c>
      <c r="F32" s="51">
        <v>0</v>
      </c>
      <c r="G32" s="48">
        <f t="shared" si="0"/>
        <v>0</v>
      </c>
    </row>
    <row r="33" spans="2:7" ht="15.75" customHeight="1" outlineLevel="1">
      <c r="B33" s="94"/>
      <c r="C33" s="137" t="s">
        <v>215</v>
      </c>
      <c r="D33" s="137"/>
      <c r="E33" s="137"/>
      <c r="F33" s="137"/>
      <c r="G33" s="94"/>
    </row>
    <row r="34" spans="2:7" ht="15.75" customHeight="1" outlineLevel="1">
      <c r="B34" s="52">
        <v>3204</v>
      </c>
      <c r="C34" s="101" t="s">
        <v>198</v>
      </c>
      <c r="D34" s="53">
        <v>131.54</v>
      </c>
      <c r="E34" s="47">
        <f>D34*'Прайс-лист'!L3*(1-'Прайс-лист'!$I$3)</f>
        <v>3683.12</v>
      </c>
      <c r="F34" s="51">
        <v>0</v>
      </c>
      <c r="G34" s="48">
        <f>E34*F34</f>
        <v>0</v>
      </c>
    </row>
    <row r="35" spans="2:7" ht="14.25" outlineLevel="1">
      <c r="B35" s="52">
        <v>5000</v>
      </c>
      <c r="C35" s="101" t="s">
        <v>206</v>
      </c>
      <c r="D35" s="53">
        <v>116.67</v>
      </c>
      <c r="E35" s="47">
        <f>D35*'Прайс-лист'!L3*(1-'Прайс-лист'!$I$3)</f>
        <v>3266.76</v>
      </c>
      <c r="F35" s="51">
        <v>0</v>
      </c>
      <c r="G35" s="48">
        <f t="shared" ref="G35" si="1">E35*F35</f>
        <v>0</v>
      </c>
    </row>
    <row r="36" spans="2:7" ht="15" customHeight="1" outlineLevel="1">
      <c r="E36" s="31" t="s">
        <v>223</v>
      </c>
      <c r="F36" s="143">
        <f>SUM(G23:G35)</f>
        <v>55884.36</v>
      </c>
      <c r="G36" s="143"/>
    </row>
  </sheetData>
  <mergeCells count="24">
    <mergeCell ref="C33:F33"/>
    <mergeCell ref="I2:J2"/>
    <mergeCell ref="F4:G4"/>
    <mergeCell ref="F5:G5"/>
    <mergeCell ref="F36:G36"/>
    <mergeCell ref="F19:G19"/>
    <mergeCell ref="F20:G20"/>
    <mergeCell ref="F18:G18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C26:F26"/>
    <mergeCell ref="C24:F24"/>
    <mergeCell ref="C3:F3"/>
    <mergeCell ref="F6:G6"/>
    <mergeCell ref="B2:G2"/>
    <mergeCell ref="F16:G16"/>
    <mergeCell ref="F17:G17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0000"/>
  </sheetPr>
  <dimension ref="B2:L36"/>
  <sheetViews>
    <sheetView showGridLines="0" zoomScaleNormal="100" workbookViewId="0">
      <pane ySplit="2" topLeftCell="A3" activePane="bottomLeft" state="frozen"/>
      <selection pane="bottomLeft" activeCell="C12" sqref="C12"/>
    </sheetView>
  </sheetViews>
  <sheetFormatPr defaultRowHeight="15.75" customHeight="1" outlineLevelRow="2"/>
  <cols>
    <col min="1" max="1" width="3.7109375" style="32" customWidth="1"/>
    <col min="2" max="2" width="12.7109375" style="32" customWidth="1"/>
    <col min="3" max="3" width="100.7109375" style="32" customWidth="1"/>
    <col min="4" max="4" width="12.7109375" style="54" hidden="1" customWidth="1"/>
    <col min="5" max="5" width="13.7109375" style="55" customWidth="1"/>
    <col min="6" max="6" width="13.7109375" style="32" customWidth="1"/>
    <col min="7" max="7" width="13.7109375" style="55" customWidth="1"/>
    <col min="8" max="16384" width="9.140625" style="32"/>
  </cols>
  <sheetData>
    <row r="2" spans="2:10" ht="16.5" customHeight="1">
      <c r="B2" s="139" t="s">
        <v>169</v>
      </c>
      <c r="C2" s="139"/>
      <c r="D2" s="139"/>
      <c r="E2" s="139"/>
      <c r="F2" s="139"/>
      <c r="G2" s="139"/>
      <c r="I2" s="140" t="s">
        <v>75</v>
      </c>
      <c r="J2" s="141"/>
    </row>
    <row r="3" spans="2:10" ht="15.75" customHeight="1" outlineLevel="1">
      <c r="B3" s="92"/>
      <c r="C3" s="142" t="s">
        <v>180</v>
      </c>
      <c r="D3" s="142"/>
      <c r="E3" s="142"/>
      <c r="F3" s="142"/>
      <c r="G3" s="99"/>
    </row>
    <row r="4" spans="2:10" ht="15.75" customHeight="1" outlineLevel="1">
      <c r="B4" s="34"/>
      <c r="C4" s="102" t="s">
        <v>202</v>
      </c>
      <c r="D4" s="34"/>
      <c r="E4" s="37" t="s">
        <v>218</v>
      </c>
      <c r="F4" s="138">
        <v>360</v>
      </c>
      <c r="G4" s="138"/>
    </row>
    <row r="5" spans="2:10" ht="15.75" customHeight="1" outlineLevel="1">
      <c r="B5" s="34"/>
      <c r="C5" s="102" t="s">
        <v>181</v>
      </c>
      <c r="D5" s="34"/>
      <c r="E5" s="37" t="s">
        <v>218</v>
      </c>
      <c r="F5" s="138">
        <v>282</v>
      </c>
      <c r="G5" s="138"/>
    </row>
    <row r="6" spans="2:10" ht="15.75" customHeight="1" outlineLevel="1">
      <c r="B6" s="34"/>
      <c r="C6" s="102" t="s">
        <v>203</v>
      </c>
      <c r="D6" s="34"/>
      <c r="E6" s="37" t="s">
        <v>218</v>
      </c>
      <c r="F6" s="138">
        <v>170</v>
      </c>
      <c r="G6" s="138"/>
    </row>
    <row r="7" spans="2:10" ht="15.75" customHeight="1" outlineLevel="1">
      <c r="B7" s="34"/>
      <c r="C7" s="102" t="s">
        <v>182</v>
      </c>
      <c r="D7" s="34"/>
      <c r="E7" s="37" t="s">
        <v>218</v>
      </c>
      <c r="F7" s="138">
        <v>82</v>
      </c>
      <c r="G7" s="138"/>
    </row>
    <row r="8" spans="2:10" ht="15.75" customHeight="1" outlineLevel="1">
      <c r="B8" s="34"/>
      <c r="C8" s="102" t="s">
        <v>183</v>
      </c>
      <c r="D8" s="34"/>
      <c r="E8" s="37" t="s">
        <v>218</v>
      </c>
      <c r="F8" s="138">
        <v>44</v>
      </c>
      <c r="G8" s="138"/>
    </row>
    <row r="9" spans="2:10" ht="15.75" customHeight="1" outlineLevel="1">
      <c r="B9" s="34"/>
      <c r="C9" s="102" t="s">
        <v>184</v>
      </c>
      <c r="D9" s="34"/>
      <c r="E9" s="37" t="s">
        <v>219</v>
      </c>
      <c r="F9" s="138">
        <v>75</v>
      </c>
      <c r="G9" s="138"/>
    </row>
    <row r="10" spans="2:10" ht="15.75" customHeight="1" outlineLevel="1">
      <c r="B10" s="34"/>
      <c r="C10" s="102" t="s">
        <v>185</v>
      </c>
      <c r="D10" s="34"/>
      <c r="E10" s="37" t="s">
        <v>219</v>
      </c>
      <c r="F10" s="138">
        <v>600</v>
      </c>
      <c r="G10" s="138"/>
    </row>
    <row r="11" spans="2:10" ht="15.75" customHeight="1" outlineLevel="1">
      <c r="B11" s="34"/>
      <c r="C11" s="102" t="s">
        <v>186</v>
      </c>
      <c r="D11" s="34"/>
      <c r="E11" s="37"/>
      <c r="F11" s="138">
        <v>6</v>
      </c>
      <c r="G11" s="138"/>
    </row>
    <row r="12" spans="2:10" ht="15.75" customHeight="1" outlineLevel="1">
      <c r="B12" s="34"/>
      <c r="C12" s="102" t="s">
        <v>187</v>
      </c>
      <c r="D12" s="34"/>
      <c r="E12" s="37"/>
      <c r="F12" s="138">
        <v>3</v>
      </c>
      <c r="G12" s="138"/>
    </row>
    <row r="13" spans="2:10" ht="15.75" customHeight="1" outlineLevel="1">
      <c r="B13" s="34"/>
      <c r="C13" s="102" t="s">
        <v>188</v>
      </c>
      <c r="D13" s="34"/>
      <c r="E13" s="37" t="s">
        <v>220</v>
      </c>
      <c r="F13" s="138">
        <v>20</v>
      </c>
      <c r="G13" s="138"/>
    </row>
    <row r="14" spans="2:10" ht="15.75" customHeight="1" outlineLevel="1">
      <c r="B14" s="34"/>
      <c r="C14" s="102" t="s">
        <v>189</v>
      </c>
      <c r="D14" s="34"/>
      <c r="E14" s="37" t="s">
        <v>220</v>
      </c>
      <c r="F14" s="138">
        <v>25</v>
      </c>
      <c r="G14" s="138"/>
    </row>
    <row r="15" spans="2:10" ht="15.75" customHeight="1" outlineLevel="1">
      <c r="B15" s="34"/>
      <c r="C15" s="102" t="s">
        <v>190</v>
      </c>
      <c r="D15" s="34"/>
      <c r="E15" s="37" t="s">
        <v>219</v>
      </c>
      <c r="F15" s="138">
        <v>70</v>
      </c>
      <c r="G15" s="138"/>
    </row>
    <row r="16" spans="2:10" ht="15.75" customHeight="1" outlineLevel="1">
      <c r="B16" s="34"/>
      <c r="C16" s="102" t="s">
        <v>191</v>
      </c>
      <c r="D16" s="34"/>
      <c r="E16" s="37" t="s">
        <v>221</v>
      </c>
      <c r="F16" s="138" t="s">
        <v>98</v>
      </c>
      <c r="G16" s="138"/>
    </row>
    <row r="17" spans="2:12" ht="15.75" customHeight="1" outlineLevel="1">
      <c r="B17" s="34"/>
      <c r="C17" s="102" t="s">
        <v>192</v>
      </c>
      <c r="D17" s="34"/>
      <c r="E17" s="37"/>
      <c r="F17" s="138" t="s">
        <v>97</v>
      </c>
      <c r="G17" s="138"/>
    </row>
    <row r="18" spans="2:12" ht="15.75" customHeight="1" outlineLevel="1">
      <c r="B18" s="34"/>
      <c r="C18" s="102" t="s">
        <v>241</v>
      </c>
      <c r="D18" s="34"/>
      <c r="E18" s="37"/>
      <c r="F18" s="144" t="s">
        <v>242</v>
      </c>
      <c r="G18" s="144"/>
    </row>
    <row r="19" spans="2:12" ht="15.75" customHeight="1" outlineLevel="1">
      <c r="B19" s="34"/>
      <c r="C19" s="102" t="s">
        <v>193</v>
      </c>
      <c r="D19" s="34"/>
      <c r="E19" s="37"/>
      <c r="F19" s="138" t="s">
        <v>102</v>
      </c>
      <c r="G19" s="138"/>
    </row>
    <row r="20" spans="2:12" ht="15.75" customHeight="1" outlineLevel="1">
      <c r="B20" s="34"/>
      <c r="C20" s="102" t="s">
        <v>194</v>
      </c>
      <c r="D20" s="34"/>
      <c r="E20" s="37" t="s">
        <v>218</v>
      </c>
      <c r="F20" s="138" t="s">
        <v>167</v>
      </c>
      <c r="G20" s="138"/>
    </row>
    <row r="21" spans="2:12" ht="15.75" customHeight="1">
      <c r="B21" s="38"/>
      <c r="C21" s="33"/>
      <c r="D21" s="39"/>
      <c r="E21" s="33"/>
      <c r="F21" s="33"/>
      <c r="G21" s="40"/>
    </row>
    <row r="22" spans="2:12" s="44" customFormat="1" ht="31.5" customHeight="1" outlineLevel="1">
      <c r="B22" s="41" t="s">
        <v>112</v>
      </c>
      <c r="C22" s="42" t="s">
        <v>222</v>
      </c>
      <c r="D22" s="43" t="s">
        <v>113</v>
      </c>
      <c r="E22" s="42" t="s">
        <v>113</v>
      </c>
      <c r="F22" s="42" t="s">
        <v>216</v>
      </c>
      <c r="G22" s="42" t="s">
        <v>217</v>
      </c>
    </row>
    <row r="23" spans="2:12" ht="15.75" customHeight="1" outlineLevel="1">
      <c r="B23" s="45">
        <v>1041</v>
      </c>
      <c r="C23" s="101" t="s">
        <v>199</v>
      </c>
      <c r="D23" s="46">
        <v>2149.34</v>
      </c>
      <c r="E23" s="47">
        <f>D23*'Прайс-лист'!L3*(1-'Прайс-лист'!$I$3)</f>
        <v>60181.520000000004</v>
      </c>
      <c r="F23" s="45"/>
      <c r="G23" s="48">
        <f>E23</f>
        <v>60181.520000000004</v>
      </c>
    </row>
    <row r="24" spans="2:12" ht="15.75" customHeight="1" outlineLevel="2">
      <c r="B24" s="34"/>
      <c r="C24" s="137" t="s">
        <v>195</v>
      </c>
      <c r="D24" s="137"/>
      <c r="E24" s="137"/>
      <c r="F24" s="137"/>
      <c r="G24" s="93"/>
    </row>
    <row r="25" spans="2:12" ht="260.25" customHeight="1" outlineLevel="2">
      <c r="B25" s="45"/>
      <c r="C25" s="106" t="s">
        <v>232</v>
      </c>
      <c r="D25" s="91"/>
      <c r="E25" s="91"/>
      <c r="F25" s="91"/>
      <c r="G25" s="91"/>
      <c r="L25" s="85"/>
    </row>
    <row r="26" spans="2:12" ht="15.75" customHeight="1" outlineLevel="1">
      <c r="B26" s="34"/>
      <c r="C26" s="137" t="s">
        <v>196</v>
      </c>
      <c r="D26" s="137"/>
      <c r="E26" s="137"/>
      <c r="F26" s="137"/>
      <c r="G26" s="93"/>
    </row>
    <row r="27" spans="2:12" ht="15.75" customHeight="1" outlineLevel="1">
      <c r="B27" s="45">
        <v>3010</v>
      </c>
      <c r="C27" s="101" t="s">
        <v>224</v>
      </c>
      <c r="D27" s="50">
        <v>45.22</v>
      </c>
      <c r="E27" s="47">
        <f>D27*'Прайс-лист'!L3*(1-'Прайс-лист'!$I$3)</f>
        <v>1266.1599999999999</v>
      </c>
      <c r="F27" s="51">
        <v>0</v>
      </c>
      <c r="G27" s="48">
        <f t="shared" ref="G27:G32" si="0">E27*F27</f>
        <v>0</v>
      </c>
    </row>
    <row r="28" spans="2:12" ht="15.75" customHeight="1" outlineLevel="1">
      <c r="B28" s="45">
        <v>3000</v>
      </c>
      <c r="C28" s="101" t="s">
        <v>225</v>
      </c>
      <c r="D28" s="50">
        <v>18.09</v>
      </c>
      <c r="E28" s="47">
        <f>D28*'Прайс-лист'!L3*(1-'Прайс-лист'!$I$3)</f>
        <v>506.52</v>
      </c>
      <c r="F28" s="51">
        <v>0</v>
      </c>
      <c r="G28" s="48">
        <f t="shared" si="0"/>
        <v>0</v>
      </c>
    </row>
    <row r="29" spans="2:12" ht="15.75" customHeight="1" outlineLevel="1">
      <c r="B29" s="45">
        <v>3001</v>
      </c>
      <c r="C29" s="101" t="s">
        <v>226</v>
      </c>
      <c r="D29" s="50">
        <v>18.09</v>
      </c>
      <c r="E29" s="47">
        <f>D29*'Прайс-лист'!L3*(1-'Прайс-лист'!$I$3)</f>
        <v>506.52</v>
      </c>
      <c r="F29" s="51">
        <v>0</v>
      </c>
      <c r="G29" s="48">
        <f t="shared" si="0"/>
        <v>0</v>
      </c>
    </row>
    <row r="30" spans="2:12" ht="15.75" customHeight="1" outlineLevel="1">
      <c r="B30" s="45">
        <v>3002</v>
      </c>
      <c r="C30" s="101" t="s">
        <v>227</v>
      </c>
      <c r="D30" s="50">
        <v>18.09</v>
      </c>
      <c r="E30" s="47">
        <f>D30*'Прайс-лист'!L3*(1-'Прайс-лист'!$I$3)</f>
        <v>506.52</v>
      </c>
      <c r="F30" s="51">
        <v>0</v>
      </c>
      <c r="G30" s="48">
        <f t="shared" si="0"/>
        <v>0</v>
      </c>
    </row>
    <row r="31" spans="2:12" ht="15.75" customHeight="1" outlineLevel="1">
      <c r="B31" s="45">
        <v>3003</v>
      </c>
      <c r="C31" s="101" t="s">
        <v>228</v>
      </c>
      <c r="D31" s="50">
        <v>18.09</v>
      </c>
      <c r="E31" s="47">
        <f>D31*'Прайс-лист'!L3*(1-'Прайс-лист'!$I$3)</f>
        <v>506.52</v>
      </c>
      <c r="F31" s="51">
        <v>0</v>
      </c>
      <c r="G31" s="48">
        <f t="shared" si="0"/>
        <v>0</v>
      </c>
    </row>
    <row r="32" spans="2:12" ht="15.75" customHeight="1" outlineLevel="1">
      <c r="B32" s="45">
        <v>1046</v>
      </c>
      <c r="C32" s="101" t="s">
        <v>197</v>
      </c>
      <c r="D32" s="86">
        <v>1064.8800000000001</v>
      </c>
      <c r="E32" s="47">
        <f>D32*'Прайс-лист'!L3*(1-'Прайс-лист'!$I$3)</f>
        <v>29816.640000000003</v>
      </c>
      <c r="F32" s="51">
        <v>0</v>
      </c>
      <c r="G32" s="48">
        <f t="shared" si="0"/>
        <v>0</v>
      </c>
    </row>
    <row r="33" spans="2:7" ht="15.75" customHeight="1" outlineLevel="1">
      <c r="B33" s="94"/>
      <c r="C33" s="137" t="s">
        <v>215</v>
      </c>
      <c r="D33" s="137"/>
      <c r="E33" s="137"/>
      <c r="F33" s="137"/>
      <c r="G33" s="94"/>
    </row>
    <row r="34" spans="2:7" ht="15.75" customHeight="1" outlineLevel="1">
      <c r="B34" s="52">
        <v>3206</v>
      </c>
      <c r="C34" s="101" t="s">
        <v>198</v>
      </c>
      <c r="D34" s="53">
        <v>143.29</v>
      </c>
      <c r="E34" s="47">
        <f>D34*'Прайс-лист'!L3*(1-'Прайс-лист'!$I$3)</f>
        <v>4012.12</v>
      </c>
      <c r="F34" s="51">
        <v>0</v>
      </c>
      <c r="G34" s="48">
        <f>E34*F34</f>
        <v>0</v>
      </c>
    </row>
    <row r="35" spans="2:7" ht="14.25" outlineLevel="1">
      <c r="B35" s="52">
        <v>5001</v>
      </c>
      <c r="C35" s="101" t="s">
        <v>206</v>
      </c>
      <c r="D35" s="53">
        <v>148.77000000000001</v>
      </c>
      <c r="E35" s="47">
        <f>D35*'Прайс-лист'!L3*(1-'Прайс-лист'!$I$3)</f>
        <v>4165.5600000000004</v>
      </c>
      <c r="F35" s="51">
        <v>0</v>
      </c>
      <c r="G35" s="48">
        <f t="shared" ref="G35" si="1">E35*F35</f>
        <v>0</v>
      </c>
    </row>
    <row r="36" spans="2:7" ht="15" customHeight="1" outlineLevel="1">
      <c r="E36" s="31" t="s">
        <v>223</v>
      </c>
      <c r="F36" s="143">
        <f>SUM(G23:G35)</f>
        <v>60181.520000000004</v>
      </c>
      <c r="G36" s="143"/>
    </row>
  </sheetData>
  <mergeCells count="24">
    <mergeCell ref="C33:F33"/>
    <mergeCell ref="I2:J2"/>
    <mergeCell ref="F4:G4"/>
    <mergeCell ref="F5:G5"/>
    <mergeCell ref="F36:G36"/>
    <mergeCell ref="F19:G19"/>
    <mergeCell ref="F20:G20"/>
    <mergeCell ref="F18:G18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C26:F26"/>
    <mergeCell ref="C24:F24"/>
    <mergeCell ref="C3:F3"/>
    <mergeCell ref="F6:G6"/>
    <mergeCell ref="B2:G2"/>
    <mergeCell ref="F16:G16"/>
    <mergeCell ref="F17:G17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0000"/>
  </sheetPr>
  <dimension ref="B2:J41"/>
  <sheetViews>
    <sheetView showGridLines="0" zoomScaleNormal="100" workbookViewId="0">
      <pane ySplit="2" topLeftCell="A3" activePane="bottomLeft" state="frozen"/>
      <selection pane="bottomLeft" activeCell="C77" sqref="C77"/>
    </sheetView>
  </sheetViews>
  <sheetFormatPr defaultRowHeight="15.75" customHeight="1" outlineLevelRow="2"/>
  <cols>
    <col min="1" max="1" width="3.7109375" style="32" customWidth="1"/>
    <col min="2" max="2" width="12.7109375" style="32" customWidth="1"/>
    <col min="3" max="3" width="100.7109375" style="32" customWidth="1"/>
    <col min="4" max="4" width="12.7109375" style="54" hidden="1" customWidth="1"/>
    <col min="5" max="5" width="13.7109375" style="55" customWidth="1"/>
    <col min="6" max="6" width="13.7109375" style="32" customWidth="1"/>
    <col min="7" max="7" width="13.7109375" style="55" customWidth="1"/>
    <col min="8" max="16384" width="9.140625" style="32"/>
  </cols>
  <sheetData>
    <row r="2" spans="2:10" ht="16.5" customHeight="1">
      <c r="B2" s="139" t="s">
        <v>117</v>
      </c>
      <c r="C2" s="139"/>
      <c r="D2" s="139"/>
      <c r="E2" s="139"/>
      <c r="F2" s="139"/>
      <c r="G2" s="139"/>
      <c r="I2" s="140" t="s">
        <v>75</v>
      </c>
      <c r="J2" s="141"/>
    </row>
    <row r="3" spans="2:10" ht="15.75" customHeight="1" outlineLevel="1">
      <c r="B3" s="92"/>
      <c r="C3" s="142" t="s">
        <v>180</v>
      </c>
      <c r="D3" s="142"/>
      <c r="E3" s="142"/>
      <c r="F3" s="142"/>
      <c r="G3" s="99"/>
    </row>
    <row r="4" spans="2:10" ht="15.75" customHeight="1" outlineLevel="1">
      <c r="B4" s="34"/>
      <c r="C4" s="102" t="s">
        <v>202</v>
      </c>
      <c r="D4" s="34"/>
      <c r="E4" s="37" t="s">
        <v>218</v>
      </c>
      <c r="F4" s="138">
        <v>300</v>
      </c>
      <c r="G4" s="138"/>
    </row>
    <row r="5" spans="2:10" ht="15.75" customHeight="1" outlineLevel="1">
      <c r="B5" s="34"/>
      <c r="C5" s="102" t="s">
        <v>181</v>
      </c>
      <c r="D5" s="34"/>
      <c r="E5" s="37" t="s">
        <v>218</v>
      </c>
      <c r="F5" s="138">
        <v>214</v>
      </c>
      <c r="G5" s="138"/>
    </row>
    <row r="6" spans="2:10" ht="15.75" customHeight="1" outlineLevel="1">
      <c r="B6" s="34"/>
      <c r="C6" s="102" t="s">
        <v>203</v>
      </c>
      <c r="D6" s="34"/>
      <c r="E6" s="37" t="s">
        <v>218</v>
      </c>
      <c r="F6" s="138">
        <v>170</v>
      </c>
      <c r="G6" s="138"/>
    </row>
    <row r="7" spans="2:10" ht="15.75" customHeight="1" outlineLevel="1">
      <c r="B7" s="34"/>
      <c r="C7" s="102" t="s">
        <v>182</v>
      </c>
      <c r="D7" s="34"/>
      <c r="E7" s="37" t="s">
        <v>218</v>
      </c>
      <c r="F7" s="138">
        <v>82</v>
      </c>
      <c r="G7" s="138"/>
    </row>
    <row r="8" spans="2:10" ht="15.75" customHeight="1" outlineLevel="1">
      <c r="B8" s="34"/>
      <c r="C8" s="102" t="s">
        <v>183</v>
      </c>
      <c r="D8" s="34"/>
      <c r="E8" s="37" t="s">
        <v>218</v>
      </c>
      <c r="F8" s="138">
        <v>44</v>
      </c>
      <c r="G8" s="138"/>
    </row>
    <row r="9" spans="2:10" ht="15.75" customHeight="1" outlineLevel="1">
      <c r="B9" s="34"/>
      <c r="C9" s="102" t="s">
        <v>184</v>
      </c>
      <c r="D9" s="34"/>
      <c r="E9" s="37" t="s">
        <v>219</v>
      </c>
      <c r="F9" s="138">
        <v>90</v>
      </c>
      <c r="G9" s="138"/>
    </row>
    <row r="10" spans="2:10" ht="15.75" customHeight="1" outlineLevel="1">
      <c r="B10" s="34"/>
      <c r="C10" s="102" t="s">
        <v>185</v>
      </c>
      <c r="D10" s="34"/>
      <c r="E10" s="37" t="s">
        <v>219</v>
      </c>
      <c r="F10" s="138">
        <v>450</v>
      </c>
      <c r="G10" s="138"/>
    </row>
    <row r="11" spans="2:10" ht="15.75" customHeight="1" outlineLevel="1">
      <c r="B11" s="34"/>
      <c r="C11" s="102" t="s">
        <v>186</v>
      </c>
      <c r="D11" s="34"/>
      <c r="E11" s="37"/>
      <c r="F11" s="138">
        <v>4</v>
      </c>
      <c r="G11" s="138"/>
    </row>
    <row r="12" spans="2:10" ht="15.75" customHeight="1" outlineLevel="1">
      <c r="B12" s="34"/>
      <c r="C12" s="102" t="s">
        <v>187</v>
      </c>
      <c r="D12" s="34"/>
      <c r="E12" s="37"/>
      <c r="F12" s="138">
        <v>3</v>
      </c>
      <c r="G12" s="138"/>
    </row>
    <row r="13" spans="2:10" ht="15.75" customHeight="1" outlineLevel="1">
      <c r="B13" s="34"/>
      <c r="C13" s="102" t="s">
        <v>188</v>
      </c>
      <c r="D13" s="34"/>
      <c r="E13" s="37" t="s">
        <v>220</v>
      </c>
      <c r="F13" s="138">
        <v>15</v>
      </c>
      <c r="G13" s="138"/>
    </row>
    <row r="14" spans="2:10" ht="15.75" customHeight="1" outlineLevel="1">
      <c r="B14" s="34"/>
      <c r="C14" s="102" t="s">
        <v>189</v>
      </c>
      <c r="D14" s="34"/>
      <c r="E14" s="37" t="s">
        <v>220</v>
      </c>
      <c r="F14" s="138">
        <v>20</v>
      </c>
      <c r="G14" s="138"/>
    </row>
    <row r="15" spans="2:10" ht="15.75" customHeight="1" outlineLevel="1">
      <c r="B15" s="34"/>
      <c r="C15" s="102" t="s">
        <v>190</v>
      </c>
      <c r="D15" s="34"/>
      <c r="E15" s="37" t="s">
        <v>219</v>
      </c>
      <c r="F15" s="138">
        <v>60</v>
      </c>
      <c r="G15" s="138"/>
    </row>
    <row r="16" spans="2:10" ht="15.75" customHeight="1" outlineLevel="1">
      <c r="B16" s="34"/>
      <c r="C16" s="102" t="s">
        <v>191</v>
      </c>
      <c r="D16" s="34"/>
      <c r="E16" s="37" t="s">
        <v>221</v>
      </c>
      <c r="F16" s="138" t="s">
        <v>98</v>
      </c>
      <c r="G16" s="138"/>
    </row>
    <row r="17" spans="2:7" ht="15.75" customHeight="1" outlineLevel="1">
      <c r="B17" s="34"/>
      <c r="C17" s="102" t="s">
        <v>192</v>
      </c>
      <c r="D17" s="34"/>
      <c r="E17" s="37"/>
      <c r="F17" s="138" t="s">
        <v>97</v>
      </c>
      <c r="G17" s="138"/>
    </row>
    <row r="18" spans="2:7" ht="15.75" customHeight="1" outlineLevel="1">
      <c r="B18" s="34"/>
      <c r="C18" s="102" t="s">
        <v>241</v>
      </c>
      <c r="D18" s="34"/>
      <c r="E18" s="37"/>
      <c r="F18" s="144" t="s">
        <v>242</v>
      </c>
      <c r="G18" s="144"/>
    </row>
    <row r="19" spans="2:7" ht="15.75" customHeight="1" outlineLevel="1">
      <c r="B19" s="34"/>
      <c r="C19" s="102" t="s">
        <v>193</v>
      </c>
      <c r="D19" s="34"/>
      <c r="E19" s="37"/>
      <c r="F19" s="138" t="s">
        <v>102</v>
      </c>
      <c r="G19" s="138"/>
    </row>
    <row r="20" spans="2:7" ht="15.75" customHeight="1" outlineLevel="1">
      <c r="B20" s="34"/>
      <c r="C20" s="102" t="s">
        <v>194</v>
      </c>
      <c r="D20" s="34"/>
      <c r="E20" s="37" t="s">
        <v>218</v>
      </c>
      <c r="F20" s="138" t="s">
        <v>99</v>
      </c>
      <c r="G20" s="138"/>
    </row>
    <row r="21" spans="2:7" ht="15.75" customHeight="1" outlineLevel="1">
      <c r="B21" s="34"/>
      <c r="C21" s="102" t="s">
        <v>204</v>
      </c>
      <c r="D21" s="34"/>
      <c r="E21" s="37" t="s">
        <v>218</v>
      </c>
      <c r="F21" s="138" t="s">
        <v>100</v>
      </c>
      <c r="G21" s="138"/>
    </row>
    <row r="22" spans="2:7" ht="15.75" customHeight="1" outlineLevel="1">
      <c r="B22" s="34"/>
      <c r="C22" s="102" t="s">
        <v>205</v>
      </c>
      <c r="D22" s="34"/>
      <c r="E22" s="37" t="s">
        <v>218</v>
      </c>
      <c r="F22" s="138" t="s">
        <v>101</v>
      </c>
      <c r="G22" s="138"/>
    </row>
    <row r="23" spans="2:7" ht="15.75" customHeight="1">
      <c r="B23" s="38"/>
      <c r="C23" s="33"/>
      <c r="D23" s="39"/>
      <c r="E23" s="33"/>
      <c r="F23" s="33"/>
      <c r="G23" s="40"/>
    </row>
    <row r="24" spans="2:7" s="44" customFormat="1" ht="31.5" customHeight="1" outlineLevel="1">
      <c r="B24" s="41" t="s">
        <v>112</v>
      </c>
      <c r="C24" s="42" t="s">
        <v>222</v>
      </c>
      <c r="D24" s="43" t="s">
        <v>113</v>
      </c>
      <c r="E24" s="42" t="s">
        <v>113</v>
      </c>
      <c r="F24" s="42" t="s">
        <v>216</v>
      </c>
      <c r="G24" s="42" t="s">
        <v>217</v>
      </c>
    </row>
    <row r="25" spans="2:7" ht="15.75" customHeight="1" outlineLevel="1">
      <c r="B25" s="45">
        <v>1022</v>
      </c>
      <c r="C25" s="101" t="s">
        <v>200</v>
      </c>
      <c r="D25" s="46">
        <v>2907.28</v>
      </c>
      <c r="E25" s="47">
        <f>D25*'Прайс-лист'!L3*(1-'Прайс-лист'!$I$3)</f>
        <v>81403.840000000011</v>
      </c>
      <c r="F25" s="45"/>
      <c r="G25" s="48">
        <f>E25</f>
        <v>81403.840000000011</v>
      </c>
    </row>
    <row r="26" spans="2:7" ht="15.75" customHeight="1" outlineLevel="2">
      <c r="B26" s="34"/>
      <c r="C26" s="137" t="s">
        <v>195</v>
      </c>
      <c r="D26" s="137"/>
      <c r="E26" s="137"/>
      <c r="F26" s="137"/>
      <c r="G26" s="93"/>
    </row>
    <row r="27" spans="2:7" ht="299.25" customHeight="1" outlineLevel="2">
      <c r="B27" s="45"/>
      <c r="C27" s="106" t="s">
        <v>234</v>
      </c>
      <c r="D27" s="91"/>
      <c r="E27" s="91"/>
      <c r="F27" s="91"/>
      <c r="G27" s="91"/>
    </row>
    <row r="28" spans="2:7" ht="15.75" customHeight="1" outlineLevel="1">
      <c r="B28" s="34"/>
      <c r="C28" s="137" t="s">
        <v>196</v>
      </c>
      <c r="D28" s="137"/>
      <c r="E28" s="137"/>
      <c r="F28" s="137"/>
      <c r="G28" s="93"/>
    </row>
    <row r="29" spans="2:7" ht="15.75" customHeight="1" outlineLevel="1">
      <c r="B29" s="45">
        <v>3010</v>
      </c>
      <c r="C29" s="101" t="s">
        <v>224</v>
      </c>
      <c r="D29" s="50">
        <v>45.22</v>
      </c>
      <c r="E29" s="47">
        <f>D29*'Прайс-лист'!L3*(1-'Прайс-лист'!$I$3)</f>
        <v>1266.1599999999999</v>
      </c>
      <c r="F29" s="51">
        <v>0</v>
      </c>
      <c r="G29" s="48">
        <f t="shared" ref="G29" si="0">E29*F29</f>
        <v>0</v>
      </c>
    </row>
    <row r="30" spans="2:7" ht="15.75" customHeight="1" outlineLevel="1">
      <c r="B30" s="45">
        <v>3000</v>
      </c>
      <c r="C30" s="101" t="s">
        <v>225</v>
      </c>
      <c r="D30" s="50">
        <v>18.09</v>
      </c>
      <c r="E30" s="47">
        <f>D30*'Прайс-лист'!L3*(1-'Прайс-лист'!$I$3)</f>
        <v>506.52</v>
      </c>
      <c r="F30" s="51">
        <v>0</v>
      </c>
      <c r="G30" s="48">
        <f t="shared" ref="G30:G34" si="1">E30*F30</f>
        <v>0</v>
      </c>
    </row>
    <row r="31" spans="2:7" ht="15.75" customHeight="1" outlineLevel="1">
      <c r="B31" s="45">
        <v>3001</v>
      </c>
      <c r="C31" s="101" t="s">
        <v>226</v>
      </c>
      <c r="D31" s="50">
        <v>18.09</v>
      </c>
      <c r="E31" s="47">
        <f>D31*'Прайс-лист'!L3*(1-'Прайс-лист'!$I$3)</f>
        <v>506.52</v>
      </c>
      <c r="F31" s="51">
        <v>0</v>
      </c>
      <c r="G31" s="48">
        <f t="shared" si="1"/>
        <v>0</v>
      </c>
    </row>
    <row r="32" spans="2:7" ht="15.75" customHeight="1" outlineLevel="1">
      <c r="B32" s="45">
        <v>3002</v>
      </c>
      <c r="C32" s="101" t="s">
        <v>227</v>
      </c>
      <c r="D32" s="50">
        <v>18.09</v>
      </c>
      <c r="E32" s="47">
        <f>D32*'Прайс-лист'!L3*(1-'Прайс-лист'!$I$3)</f>
        <v>506.52</v>
      </c>
      <c r="F32" s="51">
        <v>0</v>
      </c>
      <c r="G32" s="48">
        <f t="shared" ref="G32:G33" si="2">E32*F32</f>
        <v>0</v>
      </c>
    </row>
    <row r="33" spans="2:7" ht="15.75" customHeight="1" outlineLevel="1">
      <c r="B33" s="45">
        <v>3003</v>
      </c>
      <c r="C33" s="101" t="s">
        <v>228</v>
      </c>
      <c r="D33" s="50">
        <v>18.09</v>
      </c>
      <c r="E33" s="47">
        <f>D33*'Прайс-лист'!L3*(1-'Прайс-лист'!$I$3)</f>
        <v>506.52</v>
      </c>
      <c r="F33" s="51">
        <v>0</v>
      </c>
      <c r="G33" s="48">
        <f t="shared" si="2"/>
        <v>0</v>
      </c>
    </row>
    <row r="34" spans="2:7" ht="15.75" customHeight="1" outlineLevel="1">
      <c r="B34" s="45">
        <v>1027</v>
      </c>
      <c r="C34" s="101" t="s">
        <v>197</v>
      </c>
      <c r="D34" s="50">
        <v>902.02</v>
      </c>
      <c r="E34" s="47">
        <f>D34*'Прайс-лист'!L3*(1-'Прайс-лист'!$I$3)</f>
        <v>25256.559999999998</v>
      </c>
      <c r="F34" s="51">
        <v>0</v>
      </c>
      <c r="G34" s="48">
        <f t="shared" si="1"/>
        <v>0</v>
      </c>
    </row>
    <row r="35" spans="2:7" ht="15.75" customHeight="1" outlineLevel="1">
      <c r="B35" s="94"/>
      <c r="C35" s="137" t="s">
        <v>215</v>
      </c>
      <c r="D35" s="137"/>
      <c r="E35" s="137"/>
      <c r="F35" s="137"/>
      <c r="G35" s="94"/>
    </row>
    <row r="36" spans="2:7" ht="15.75" customHeight="1" outlineLevel="1">
      <c r="B36" s="52">
        <v>3203</v>
      </c>
      <c r="C36" s="101" t="s">
        <v>198</v>
      </c>
      <c r="D36" s="53">
        <v>133.11000000000001</v>
      </c>
      <c r="E36" s="47">
        <f>D36*'Прайс-лист'!L3*(1-'Прайс-лист'!$I$3)</f>
        <v>3727.0800000000004</v>
      </c>
      <c r="F36" s="51">
        <v>0</v>
      </c>
      <c r="G36" s="48">
        <f>E36*F36</f>
        <v>0</v>
      </c>
    </row>
    <row r="37" spans="2:7" ht="15.75" customHeight="1" outlineLevel="1">
      <c r="B37" s="52">
        <v>3250</v>
      </c>
      <c r="C37" s="101" t="s">
        <v>207</v>
      </c>
      <c r="D37" s="53">
        <v>39.15</v>
      </c>
      <c r="E37" s="47">
        <f>D37*'Прайс-лист'!L3*(1-'Прайс-лист'!$I$3)</f>
        <v>1096.2</v>
      </c>
      <c r="F37" s="51">
        <v>0</v>
      </c>
      <c r="G37" s="48">
        <f>E37*F37</f>
        <v>0</v>
      </c>
    </row>
    <row r="38" spans="2:7" ht="14.25" outlineLevel="1">
      <c r="B38" s="52">
        <v>3260</v>
      </c>
      <c r="C38" s="101" t="s">
        <v>208</v>
      </c>
      <c r="D38" s="53">
        <v>50.9</v>
      </c>
      <c r="E38" s="47">
        <f>D38*'Прайс-лист'!L3*(1-'Прайс-лист'!$I$3)</f>
        <v>1425.2</v>
      </c>
      <c r="F38" s="51">
        <v>0</v>
      </c>
      <c r="G38" s="48">
        <f>E38*F38</f>
        <v>0</v>
      </c>
    </row>
    <row r="39" spans="2:7" ht="14.25" outlineLevel="1">
      <c r="B39" s="52">
        <v>5000</v>
      </c>
      <c r="C39" s="101" t="s">
        <v>206</v>
      </c>
      <c r="D39" s="53">
        <v>116.67</v>
      </c>
      <c r="E39" s="47">
        <f>D39*'Прайс-лист'!L3*(1-'Прайс-лист'!$I$3)</f>
        <v>3266.76</v>
      </c>
      <c r="F39" s="51">
        <v>0</v>
      </c>
      <c r="G39" s="48">
        <f t="shared" ref="G39" si="3">E39*F39</f>
        <v>0</v>
      </c>
    </row>
    <row r="40" spans="2:7" ht="14.25" outlineLevel="1">
      <c r="B40" s="97">
        <v>4000</v>
      </c>
      <c r="C40" s="101" t="s">
        <v>209</v>
      </c>
      <c r="D40" s="53">
        <v>541.84</v>
      </c>
      <c r="E40" s="47">
        <f>D40*'Прайс-лист'!L3*(1-'Прайс-лист'!$I$3)</f>
        <v>15171.52</v>
      </c>
      <c r="F40" s="51">
        <v>0</v>
      </c>
      <c r="G40" s="48">
        <f t="shared" ref="G40" si="4">E40*F40</f>
        <v>0</v>
      </c>
    </row>
    <row r="41" spans="2:7" ht="15" customHeight="1" outlineLevel="1">
      <c r="E41" s="31" t="s">
        <v>223</v>
      </c>
      <c r="F41" s="143">
        <f>SUM(G25:G40)</f>
        <v>81403.840000000011</v>
      </c>
      <c r="G41" s="143"/>
    </row>
  </sheetData>
  <sortState ref="A35:H54">
    <sortCondition ref="A35"/>
  </sortState>
  <mergeCells count="26">
    <mergeCell ref="I2:J2"/>
    <mergeCell ref="B2:G2"/>
    <mergeCell ref="F41:G41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C35:F35"/>
    <mergeCell ref="C28:F28"/>
    <mergeCell ref="C26:F26"/>
    <mergeCell ref="C3:F3"/>
    <mergeCell ref="F22:G22"/>
    <mergeCell ref="F18:G18"/>
    <mergeCell ref="F19:G19"/>
    <mergeCell ref="F20:G20"/>
    <mergeCell ref="F17:G17"/>
    <mergeCell ref="F21:G21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0000"/>
  </sheetPr>
  <dimension ref="B2:J41"/>
  <sheetViews>
    <sheetView showGridLines="0" zoomScaleNormal="100" workbookViewId="0">
      <pane ySplit="2" topLeftCell="A3" activePane="bottomLeft" state="frozen"/>
      <selection pane="bottomLeft" activeCell="E78" sqref="E78"/>
    </sheetView>
  </sheetViews>
  <sheetFormatPr defaultRowHeight="15.75" customHeight="1" outlineLevelRow="2"/>
  <cols>
    <col min="1" max="1" width="3.7109375" style="32" customWidth="1"/>
    <col min="2" max="2" width="12.7109375" style="32" customWidth="1"/>
    <col min="3" max="3" width="100.7109375" style="32" customWidth="1"/>
    <col min="4" max="4" width="12.7109375" style="54" hidden="1" customWidth="1"/>
    <col min="5" max="5" width="13.7109375" style="55" customWidth="1"/>
    <col min="6" max="6" width="13.7109375" style="32" customWidth="1"/>
    <col min="7" max="7" width="13.7109375" style="55" customWidth="1"/>
    <col min="8" max="16384" width="9.140625" style="32"/>
  </cols>
  <sheetData>
    <row r="2" spans="2:10" ht="16.5" customHeight="1">
      <c r="B2" s="139" t="s">
        <v>116</v>
      </c>
      <c r="C2" s="139"/>
      <c r="D2" s="139"/>
      <c r="E2" s="139"/>
      <c r="F2" s="139"/>
      <c r="G2" s="139"/>
      <c r="I2" s="140" t="s">
        <v>75</v>
      </c>
      <c r="J2" s="141"/>
    </row>
    <row r="3" spans="2:10" ht="15.75" customHeight="1" outlineLevel="1">
      <c r="B3" s="92"/>
      <c r="C3" s="142" t="s">
        <v>180</v>
      </c>
      <c r="D3" s="142"/>
      <c r="E3" s="142"/>
      <c r="F3" s="142"/>
      <c r="G3" s="99"/>
    </row>
    <row r="4" spans="2:10" ht="15.75" customHeight="1" outlineLevel="1">
      <c r="B4" s="34"/>
      <c r="C4" s="102" t="s">
        <v>202</v>
      </c>
      <c r="D4" s="34"/>
      <c r="E4" s="37" t="s">
        <v>218</v>
      </c>
      <c r="F4" s="138">
        <v>330</v>
      </c>
      <c r="G4" s="138"/>
    </row>
    <row r="5" spans="2:10" ht="15.75" customHeight="1" outlineLevel="1">
      <c r="B5" s="34"/>
      <c r="C5" s="102" t="s">
        <v>181</v>
      </c>
      <c r="D5" s="34"/>
      <c r="E5" s="37" t="s">
        <v>218</v>
      </c>
      <c r="F5" s="138">
        <v>244</v>
      </c>
      <c r="G5" s="138"/>
    </row>
    <row r="6" spans="2:10" ht="15.75" customHeight="1" outlineLevel="1">
      <c r="B6" s="34"/>
      <c r="C6" s="102" t="s">
        <v>203</v>
      </c>
      <c r="D6" s="34"/>
      <c r="E6" s="37" t="s">
        <v>218</v>
      </c>
      <c r="F6" s="138">
        <v>170</v>
      </c>
      <c r="G6" s="138"/>
    </row>
    <row r="7" spans="2:10" ht="15.75" customHeight="1" outlineLevel="1">
      <c r="B7" s="34"/>
      <c r="C7" s="102" t="s">
        <v>182</v>
      </c>
      <c r="D7" s="34"/>
      <c r="E7" s="37" t="s">
        <v>218</v>
      </c>
      <c r="F7" s="138">
        <v>82</v>
      </c>
      <c r="G7" s="138"/>
    </row>
    <row r="8" spans="2:10" ht="15.75" customHeight="1" outlineLevel="1">
      <c r="B8" s="34"/>
      <c r="C8" s="102" t="s">
        <v>183</v>
      </c>
      <c r="D8" s="34"/>
      <c r="E8" s="37" t="s">
        <v>218</v>
      </c>
      <c r="F8" s="138">
        <v>44</v>
      </c>
      <c r="G8" s="138"/>
    </row>
    <row r="9" spans="2:10" ht="15.75" customHeight="1" outlineLevel="1">
      <c r="B9" s="34"/>
      <c r="C9" s="102" t="s">
        <v>184</v>
      </c>
      <c r="D9" s="34"/>
      <c r="E9" s="37" t="s">
        <v>219</v>
      </c>
      <c r="F9" s="138">
        <v>105</v>
      </c>
      <c r="G9" s="138"/>
    </row>
    <row r="10" spans="2:10" ht="15.75" customHeight="1" outlineLevel="1">
      <c r="B10" s="34"/>
      <c r="C10" s="102" t="s">
        <v>185</v>
      </c>
      <c r="D10" s="34"/>
      <c r="E10" s="37" t="s">
        <v>219</v>
      </c>
      <c r="F10" s="138">
        <v>500</v>
      </c>
      <c r="G10" s="138"/>
    </row>
    <row r="11" spans="2:10" ht="15.75" customHeight="1" outlineLevel="1">
      <c r="B11" s="34"/>
      <c r="C11" s="102" t="s">
        <v>186</v>
      </c>
      <c r="D11" s="34"/>
      <c r="E11" s="37"/>
      <c r="F11" s="138">
        <v>5</v>
      </c>
      <c r="G11" s="138"/>
    </row>
    <row r="12" spans="2:10" ht="15.75" customHeight="1" outlineLevel="1">
      <c r="B12" s="34"/>
      <c r="C12" s="102" t="s">
        <v>187</v>
      </c>
      <c r="D12" s="34"/>
      <c r="E12" s="37"/>
      <c r="F12" s="138">
        <v>3</v>
      </c>
      <c r="G12" s="138"/>
    </row>
    <row r="13" spans="2:10" ht="15.75" customHeight="1" outlineLevel="1">
      <c r="B13" s="34"/>
      <c r="C13" s="102" t="s">
        <v>188</v>
      </c>
      <c r="D13" s="34"/>
      <c r="E13" s="37" t="s">
        <v>220</v>
      </c>
      <c r="F13" s="138">
        <v>20</v>
      </c>
      <c r="G13" s="138"/>
    </row>
    <row r="14" spans="2:10" ht="15.75" customHeight="1" outlineLevel="1">
      <c r="B14" s="34"/>
      <c r="C14" s="102" t="s">
        <v>189</v>
      </c>
      <c r="D14" s="34"/>
      <c r="E14" s="37" t="s">
        <v>220</v>
      </c>
      <c r="F14" s="138">
        <v>25</v>
      </c>
      <c r="G14" s="138"/>
    </row>
    <row r="15" spans="2:10" ht="15.75" customHeight="1" outlineLevel="1">
      <c r="B15" s="34"/>
      <c r="C15" s="102" t="s">
        <v>190</v>
      </c>
      <c r="D15" s="34"/>
      <c r="E15" s="37" t="s">
        <v>219</v>
      </c>
      <c r="F15" s="138">
        <v>70</v>
      </c>
      <c r="G15" s="138"/>
    </row>
    <row r="16" spans="2:10" ht="15.75" customHeight="1" outlineLevel="1">
      <c r="B16" s="34"/>
      <c r="C16" s="102" t="s">
        <v>191</v>
      </c>
      <c r="D16" s="34"/>
      <c r="E16" s="37" t="s">
        <v>221</v>
      </c>
      <c r="F16" s="138" t="s">
        <v>98</v>
      </c>
      <c r="G16" s="138"/>
    </row>
    <row r="17" spans="2:7" ht="15.75" customHeight="1" outlineLevel="1">
      <c r="B17" s="34"/>
      <c r="C17" s="102" t="s">
        <v>192</v>
      </c>
      <c r="D17" s="34"/>
      <c r="E17" s="37"/>
      <c r="F17" s="138" t="s">
        <v>97</v>
      </c>
      <c r="G17" s="138"/>
    </row>
    <row r="18" spans="2:7" ht="15.75" customHeight="1" outlineLevel="1">
      <c r="B18" s="34"/>
      <c r="C18" s="102" t="s">
        <v>241</v>
      </c>
      <c r="D18" s="34"/>
      <c r="E18" s="37"/>
      <c r="F18" s="144" t="s">
        <v>242</v>
      </c>
      <c r="G18" s="144"/>
    </row>
    <row r="19" spans="2:7" ht="15.75" customHeight="1" outlineLevel="1">
      <c r="B19" s="34"/>
      <c r="C19" s="102" t="s">
        <v>193</v>
      </c>
      <c r="D19" s="34"/>
      <c r="E19" s="37"/>
      <c r="F19" s="138" t="s">
        <v>102</v>
      </c>
      <c r="G19" s="138"/>
    </row>
    <row r="20" spans="2:7" ht="15.75" customHeight="1" outlineLevel="1">
      <c r="B20" s="34"/>
      <c r="C20" s="102" t="s">
        <v>194</v>
      </c>
      <c r="D20" s="34"/>
      <c r="E20" s="37" t="s">
        <v>218</v>
      </c>
      <c r="F20" s="138" t="s">
        <v>115</v>
      </c>
      <c r="G20" s="138"/>
    </row>
    <row r="21" spans="2:7" ht="15.75" customHeight="1" outlineLevel="1">
      <c r="B21" s="34"/>
      <c r="C21" s="102" t="s">
        <v>204</v>
      </c>
      <c r="D21" s="34"/>
      <c r="E21" s="37" t="s">
        <v>218</v>
      </c>
      <c r="F21" s="138" t="s">
        <v>123</v>
      </c>
      <c r="G21" s="138"/>
    </row>
    <row r="22" spans="2:7" ht="15.75" customHeight="1" outlineLevel="1">
      <c r="B22" s="34"/>
      <c r="C22" s="102" t="s">
        <v>205</v>
      </c>
      <c r="D22" s="34"/>
      <c r="E22" s="37" t="s">
        <v>218</v>
      </c>
      <c r="F22" s="138" t="s">
        <v>101</v>
      </c>
      <c r="G22" s="138"/>
    </row>
    <row r="23" spans="2:7" ht="15.75" customHeight="1">
      <c r="B23" s="38"/>
      <c r="C23" s="33"/>
      <c r="D23" s="39"/>
      <c r="E23" s="33"/>
      <c r="F23" s="33"/>
      <c r="G23" s="40"/>
    </row>
    <row r="24" spans="2:7" s="44" customFormat="1" ht="31.5" customHeight="1" outlineLevel="1">
      <c r="B24" s="41" t="s">
        <v>112</v>
      </c>
      <c r="C24" s="42" t="s">
        <v>222</v>
      </c>
      <c r="D24" s="43" t="s">
        <v>113</v>
      </c>
      <c r="E24" s="42" t="s">
        <v>113</v>
      </c>
      <c r="F24" s="42" t="s">
        <v>216</v>
      </c>
      <c r="G24" s="42" t="s">
        <v>217</v>
      </c>
    </row>
    <row r="25" spans="2:7" ht="15.75" customHeight="1" outlineLevel="1">
      <c r="B25" s="45">
        <v>1032</v>
      </c>
      <c r="C25" s="101" t="s">
        <v>200</v>
      </c>
      <c r="D25" s="46">
        <v>3081.11</v>
      </c>
      <c r="E25" s="47">
        <f>D25*'Прайс-лист'!L3*(1-'Прайс-лист'!$I$3)</f>
        <v>86271.08</v>
      </c>
      <c r="F25" s="45"/>
      <c r="G25" s="48">
        <f>E25</f>
        <v>86271.08</v>
      </c>
    </row>
    <row r="26" spans="2:7" ht="15.75" customHeight="1" outlineLevel="2">
      <c r="B26" s="34"/>
      <c r="C26" s="137" t="s">
        <v>195</v>
      </c>
      <c r="D26" s="137"/>
      <c r="E26" s="137"/>
      <c r="F26" s="137"/>
      <c r="G26" s="93"/>
    </row>
    <row r="27" spans="2:7" ht="298.5" customHeight="1" outlineLevel="2">
      <c r="B27" s="45"/>
      <c r="C27" s="106" t="s">
        <v>235</v>
      </c>
      <c r="D27" s="91"/>
      <c r="E27" s="91"/>
      <c r="F27" s="91"/>
      <c r="G27" s="91"/>
    </row>
    <row r="28" spans="2:7" ht="15.75" customHeight="1" outlineLevel="1">
      <c r="B28" s="34"/>
      <c r="C28" s="137" t="s">
        <v>196</v>
      </c>
      <c r="D28" s="137"/>
      <c r="E28" s="137"/>
      <c r="F28" s="137"/>
      <c r="G28" s="93"/>
    </row>
    <row r="29" spans="2:7" ht="15.75" customHeight="1" outlineLevel="1">
      <c r="B29" s="45">
        <v>3010</v>
      </c>
      <c r="C29" s="101" t="s">
        <v>224</v>
      </c>
      <c r="D29" s="50">
        <v>45.22</v>
      </c>
      <c r="E29" s="47">
        <f>D29*'Прайс-лист'!L3*(1-'Прайс-лист'!$I$3)</f>
        <v>1266.1599999999999</v>
      </c>
      <c r="F29" s="51">
        <v>0</v>
      </c>
      <c r="G29" s="48">
        <f t="shared" ref="G29:G34" si="0">E29*F29</f>
        <v>0</v>
      </c>
    </row>
    <row r="30" spans="2:7" ht="15.75" customHeight="1" outlineLevel="1">
      <c r="B30" s="45">
        <v>3000</v>
      </c>
      <c r="C30" s="101" t="s">
        <v>225</v>
      </c>
      <c r="D30" s="50">
        <v>18.09</v>
      </c>
      <c r="E30" s="47">
        <f>D30*'Прайс-лист'!L3*(1-'Прайс-лист'!$I$3)</f>
        <v>506.52</v>
      </c>
      <c r="F30" s="51">
        <v>0</v>
      </c>
      <c r="G30" s="48">
        <f t="shared" si="0"/>
        <v>0</v>
      </c>
    </row>
    <row r="31" spans="2:7" ht="15.75" customHeight="1" outlineLevel="1">
      <c r="B31" s="45">
        <v>3001</v>
      </c>
      <c r="C31" s="101" t="s">
        <v>226</v>
      </c>
      <c r="D31" s="50">
        <v>18.09</v>
      </c>
      <c r="E31" s="47">
        <f>D31*'Прайс-лист'!L3*(1-'Прайс-лист'!$I$3)</f>
        <v>506.52</v>
      </c>
      <c r="F31" s="51">
        <v>0</v>
      </c>
      <c r="G31" s="48">
        <f t="shared" si="0"/>
        <v>0</v>
      </c>
    </row>
    <row r="32" spans="2:7" ht="15.75" customHeight="1" outlineLevel="1">
      <c r="B32" s="45">
        <v>3002</v>
      </c>
      <c r="C32" s="101" t="s">
        <v>227</v>
      </c>
      <c r="D32" s="50">
        <v>18.09</v>
      </c>
      <c r="E32" s="47">
        <f>D32*'Прайс-лист'!L3*(1-'Прайс-лист'!$I$3)</f>
        <v>506.52</v>
      </c>
      <c r="F32" s="51">
        <v>0</v>
      </c>
      <c r="G32" s="48">
        <f t="shared" si="0"/>
        <v>0</v>
      </c>
    </row>
    <row r="33" spans="2:7" ht="15.75" customHeight="1" outlineLevel="1">
      <c r="B33" s="45">
        <v>3003</v>
      </c>
      <c r="C33" s="101" t="s">
        <v>228</v>
      </c>
      <c r="D33" s="50">
        <v>18.09</v>
      </c>
      <c r="E33" s="47">
        <f>D33*'Прайс-лист'!L3*(1-'Прайс-лист'!$I$3)</f>
        <v>506.52</v>
      </c>
      <c r="F33" s="51">
        <v>0</v>
      </c>
      <c r="G33" s="48">
        <f t="shared" si="0"/>
        <v>0</v>
      </c>
    </row>
    <row r="34" spans="2:7" ht="15.75" customHeight="1" outlineLevel="1">
      <c r="B34" s="45">
        <v>1037</v>
      </c>
      <c r="C34" s="101" t="s">
        <v>197</v>
      </c>
      <c r="D34" s="50">
        <v>977.18</v>
      </c>
      <c r="E34" s="47">
        <f>D34*'Прайс-лист'!L3*(1-'Прайс-лист'!$I$3)</f>
        <v>27361.039999999997</v>
      </c>
      <c r="F34" s="51">
        <v>0</v>
      </c>
      <c r="G34" s="48">
        <f t="shared" si="0"/>
        <v>0</v>
      </c>
    </row>
    <row r="35" spans="2:7" ht="15.75" customHeight="1" outlineLevel="1">
      <c r="B35" s="94"/>
      <c r="C35" s="137" t="s">
        <v>215</v>
      </c>
      <c r="D35" s="137"/>
      <c r="E35" s="137"/>
      <c r="F35" s="137"/>
      <c r="G35" s="94"/>
    </row>
    <row r="36" spans="2:7" ht="15.75" customHeight="1" outlineLevel="1">
      <c r="B36" s="52">
        <v>3205</v>
      </c>
      <c r="C36" s="101" t="s">
        <v>198</v>
      </c>
      <c r="D36" s="53">
        <v>148.77000000000001</v>
      </c>
      <c r="E36" s="47">
        <f>D36*'Прайс-лист'!L3*(1-'Прайс-лист'!$I$3)</f>
        <v>4165.5600000000004</v>
      </c>
      <c r="F36" s="51">
        <v>0</v>
      </c>
      <c r="G36" s="48">
        <f>E36*F36</f>
        <v>0</v>
      </c>
    </row>
    <row r="37" spans="2:7" ht="15.75" customHeight="1" outlineLevel="1">
      <c r="B37" s="52">
        <v>3251</v>
      </c>
      <c r="C37" s="101" t="s">
        <v>207</v>
      </c>
      <c r="D37" s="53">
        <v>49.33</v>
      </c>
      <c r="E37" s="47">
        <f>D37*'Прайс-лист'!L3*(1-'Прайс-лист'!$I$3)</f>
        <v>1381.24</v>
      </c>
      <c r="F37" s="51">
        <v>0</v>
      </c>
      <c r="G37" s="48">
        <f>E37*F37</f>
        <v>0</v>
      </c>
    </row>
    <row r="38" spans="2:7" ht="14.25" outlineLevel="1">
      <c r="B38" s="52">
        <v>3260</v>
      </c>
      <c r="C38" s="101" t="s">
        <v>208</v>
      </c>
      <c r="D38" s="53">
        <v>50.9</v>
      </c>
      <c r="E38" s="47">
        <f>D38*'Прайс-лист'!L3*(1-'Прайс-лист'!$I$3)</f>
        <v>1425.2</v>
      </c>
      <c r="F38" s="51">
        <v>0</v>
      </c>
      <c r="G38" s="48">
        <f>E38*F38</f>
        <v>0</v>
      </c>
    </row>
    <row r="39" spans="2:7" ht="14.25" outlineLevel="1">
      <c r="B39" s="52">
        <v>5000</v>
      </c>
      <c r="C39" s="101" t="s">
        <v>206</v>
      </c>
      <c r="D39" s="53">
        <v>116.67</v>
      </c>
      <c r="E39" s="47">
        <f>D39*'Прайс-лист'!L3*(1-'Прайс-лист'!$I$3)</f>
        <v>3266.76</v>
      </c>
      <c r="F39" s="51">
        <v>0</v>
      </c>
      <c r="G39" s="48">
        <f t="shared" ref="G39:G40" si="1">E39*F39</f>
        <v>0</v>
      </c>
    </row>
    <row r="40" spans="2:7" ht="14.25" outlineLevel="1">
      <c r="B40" s="97">
        <v>4000</v>
      </c>
      <c r="C40" s="101" t="s">
        <v>209</v>
      </c>
      <c r="D40" s="53">
        <v>541.84</v>
      </c>
      <c r="E40" s="47">
        <f>D40*'Прайс-лист'!L3*(1-'Прайс-лист'!$I$3)</f>
        <v>15171.52</v>
      </c>
      <c r="F40" s="51">
        <v>0</v>
      </c>
      <c r="G40" s="48">
        <f t="shared" si="1"/>
        <v>0</v>
      </c>
    </row>
    <row r="41" spans="2:7" ht="15" customHeight="1" outlineLevel="1">
      <c r="E41" s="31" t="s">
        <v>223</v>
      </c>
      <c r="F41" s="143">
        <f>SUM(G25:G40)</f>
        <v>86271.08</v>
      </c>
      <c r="G41" s="143"/>
    </row>
  </sheetData>
  <mergeCells count="26">
    <mergeCell ref="F41:G41"/>
    <mergeCell ref="F19:G19"/>
    <mergeCell ref="F20:G20"/>
    <mergeCell ref="F21:G21"/>
    <mergeCell ref="F22:G22"/>
    <mergeCell ref="C35:F35"/>
    <mergeCell ref="C28:F28"/>
    <mergeCell ref="C26:F26"/>
    <mergeCell ref="F18:G18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6:G6"/>
    <mergeCell ref="B2:G2"/>
    <mergeCell ref="I2:J2"/>
    <mergeCell ref="F4:G4"/>
    <mergeCell ref="F5:G5"/>
    <mergeCell ref="C3:F3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0000"/>
  </sheetPr>
  <dimension ref="B2:J45"/>
  <sheetViews>
    <sheetView showGridLines="0" zoomScaleNormal="100" workbookViewId="0">
      <pane ySplit="2" topLeftCell="A3" activePane="bottomLeft" state="frozen"/>
      <selection pane="bottomLeft" activeCell="C46" sqref="C46"/>
    </sheetView>
  </sheetViews>
  <sheetFormatPr defaultRowHeight="15.75" customHeight="1" outlineLevelRow="2"/>
  <cols>
    <col min="1" max="1" width="3.7109375" style="32" customWidth="1"/>
    <col min="2" max="2" width="12.7109375" style="32" customWidth="1"/>
    <col min="3" max="3" width="100.7109375" style="32" customWidth="1"/>
    <col min="4" max="4" width="12.7109375" style="54" hidden="1" customWidth="1"/>
    <col min="5" max="5" width="13.7109375" style="55" customWidth="1"/>
    <col min="6" max="6" width="13.7109375" style="32" customWidth="1"/>
    <col min="7" max="7" width="13.7109375" style="55" customWidth="1"/>
    <col min="8" max="16384" width="9.140625" style="32"/>
  </cols>
  <sheetData>
    <row r="2" spans="2:10" ht="16.5" customHeight="1">
      <c r="B2" s="139" t="s">
        <v>118</v>
      </c>
      <c r="C2" s="139"/>
      <c r="D2" s="139"/>
      <c r="E2" s="139"/>
      <c r="F2" s="139"/>
      <c r="G2" s="139"/>
      <c r="I2" s="140" t="s">
        <v>75</v>
      </c>
      <c r="J2" s="141"/>
    </row>
    <row r="3" spans="2:10" ht="15.75" customHeight="1" outlineLevel="1">
      <c r="B3" s="92"/>
      <c r="C3" s="142" t="s">
        <v>180</v>
      </c>
      <c r="D3" s="142"/>
      <c r="E3" s="142"/>
      <c r="F3" s="142"/>
      <c r="G3" s="99"/>
    </row>
    <row r="4" spans="2:10" ht="15.75" customHeight="1" outlineLevel="1">
      <c r="B4" s="34"/>
      <c r="C4" s="102" t="s">
        <v>202</v>
      </c>
      <c r="D4" s="34"/>
      <c r="E4" s="37" t="s">
        <v>218</v>
      </c>
      <c r="F4" s="138">
        <v>360</v>
      </c>
      <c r="G4" s="138"/>
    </row>
    <row r="5" spans="2:10" ht="15.75" customHeight="1" outlineLevel="1">
      <c r="B5" s="34"/>
      <c r="C5" s="102" t="s">
        <v>181</v>
      </c>
      <c r="D5" s="34"/>
      <c r="E5" s="37" t="s">
        <v>218</v>
      </c>
      <c r="F5" s="138">
        <v>270</v>
      </c>
      <c r="G5" s="138"/>
    </row>
    <row r="6" spans="2:10" ht="15.75" customHeight="1" outlineLevel="1">
      <c r="B6" s="34"/>
      <c r="C6" s="102" t="s">
        <v>203</v>
      </c>
      <c r="D6" s="34"/>
      <c r="E6" s="37" t="s">
        <v>218</v>
      </c>
      <c r="F6" s="138">
        <v>192</v>
      </c>
      <c r="G6" s="138"/>
    </row>
    <row r="7" spans="2:10" ht="15.75" customHeight="1" outlineLevel="1">
      <c r="B7" s="34"/>
      <c r="C7" s="102" t="s">
        <v>182</v>
      </c>
      <c r="D7" s="34"/>
      <c r="E7" s="37" t="s">
        <v>218</v>
      </c>
      <c r="F7" s="138">
        <v>96</v>
      </c>
      <c r="G7" s="138"/>
    </row>
    <row r="8" spans="2:10" ht="15.75" customHeight="1" outlineLevel="1">
      <c r="B8" s="34"/>
      <c r="C8" s="102" t="s">
        <v>183</v>
      </c>
      <c r="D8" s="34"/>
      <c r="E8" s="37" t="s">
        <v>218</v>
      </c>
      <c r="F8" s="138">
        <v>48</v>
      </c>
      <c r="G8" s="138"/>
    </row>
    <row r="9" spans="2:10" ht="15.75" customHeight="1" outlineLevel="1">
      <c r="B9" s="34"/>
      <c r="C9" s="102" t="s">
        <v>184</v>
      </c>
      <c r="D9" s="34"/>
      <c r="E9" s="37" t="s">
        <v>219</v>
      </c>
      <c r="F9" s="138">
        <v>125</v>
      </c>
      <c r="G9" s="138"/>
    </row>
    <row r="10" spans="2:10" ht="15.75" customHeight="1" outlineLevel="1">
      <c r="B10" s="34"/>
      <c r="C10" s="102" t="s">
        <v>185</v>
      </c>
      <c r="D10" s="34"/>
      <c r="E10" s="37" t="s">
        <v>219</v>
      </c>
      <c r="F10" s="138">
        <v>700</v>
      </c>
      <c r="G10" s="138"/>
    </row>
    <row r="11" spans="2:10" ht="15.75" customHeight="1" outlineLevel="1">
      <c r="B11" s="34"/>
      <c r="C11" s="102" t="s">
        <v>186</v>
      </c>
      <c r="D11" s="34"/>
      <c r="E11" s="37"/>
      <c r="F11" s="138">
        <v>6</v>
      </c>
      <c r="G11" s="138"/>
    </row>
    <row r="12" spans="2:10" ht="15.75" customHeight="1" outlineLevel="1">
      <c r="B12" s="34"/>
      <c r="C12" s="102" t="s">
        <v>187</v>
      </c>
      <c r="D12" s="34"/>
      <c r="E12" s="37"/>
      <c r="F12" s="138">
        <v>3</v>
      </c>
      <c r="G12" s="138"/>
    </row>
    <row r="13" spans="2:10" ht="15.75" customHeight="1" outlineLevel="1">
      <c r="B13" s="34"/>
      <c r="C13" s="102" t="s">
        <v>188</v>
      </c>
      <c r="D13" s="34"/>
      <c r="E13" s="37" t="s">
        <v>220</v>
      </c>
      <c r="F13" s="138">
        <v>30</v>
      </c>
      <c r="G13" s="138"/>
    </row>
    <row r="14" spans="2:10" ht="15.75" customHeight="1" outlineLevel="1">
      <c r="B14" s="34"/>
      <c r="C14" s="102" t="s">
        <v>189</v>
      </c>
      <c r="D14" s="34"/>
      <c r="E14" s="37" t="s">
        <v>220</v>
      </c>
      <c r="F14" s="138">
        <v>40</v>
      </c>
      <c r="G14" s="138"/>
    </row>
    <row r="15" spans="2:10" ht="15.75" customHeight="1" outlineLevel="1">
      <c r="B15" s="34"/>
      <c r="C15" s="102" t="s">
        <v>190</v>
      </c>
      <c r="D15" s="34"/>
      <c r="E15" s="37" t="s">
        <v>219</v>
      </c>
      <c r="F15" s="138">
        <v>100</v>
      </c>
      <c r="G15" s="138"/>
    </row>
    <row r="16" spans="2:10" ht="15.75" customHeight="1" outlineLevel="1">
      <c r="B16" s="34"/>
      <c r="C16" s="102" t="s">
        <v>191</v>
      </c>
      <c r="D16" s="34"/>
      <c r="E16" s="37" t="s">
        <v>221</v>
      </c>
      <c r="F16" s="138" t="s">
        <v>119</v>
      </c>
      <c r="G16" s="138"/>
    </row>
    <row r="17" spans="2:7" ht="15.75" customHeight="1" outlineLevel="1">
      <c r="B17" s="34"/>
      <c r="C17" s="102" t="s">
        <v>192</v>
      </c>
      <c r="D17" s="34"/>
      <c r="E17" s="37"/>
      <c r="F17" s="138" t="s">
        <v>97</v>
      </c>
      <c r="G17" s="138"/>
    </row>
    <row r="18" spans="2:7" ht="15.75" customHeight="1" outlineLevel="1">
      <c r="B18" s="34"/>
      <c r="C18" s="102" t="s">
        <v>241</v>
      </c>
      <c r="D18" s="34"/>
      <c r="E18" s="37"/>
      <c r="F18" s="144" t="s">
        <v>242</v>
      </c>
      <c r="G18" s="144"/>
    </row>
    <row r="19" spans="2:7" ht="15.75" customHeight="1" outlineLevel="1">
      <c r="B19" s="34"/>
      <c r="C19" s="102" t="s">
        <v>193</v>
      </c>
      <c r="D19" s="34"/>
      <c r="E19" s="37"/>
      <c r="F19" s="138" t="s">
        <v>102</v>
      </c>
      <c r="G19" s="138"/>
    </row>
    <row r="20" spans="2:7" ht="15.75" customHeight="1" outlineLevel="1">
      <c r="B20" s="34"/>
      <c r="C20" s="102" t="s">
        <v>194</v>
      </c>
      <c r="D20" s="34"/>
      <c r="E20" s="37" t="s">
        <v>218</v>
      </c>
      <c r="F20" s="138" t="s">
        <v>120</v>
      </c>
      <c r="G20" s="138"/>
    </row>
    <row r="21" spans="2:7" ht="15.75" customHeight="1" outlineLevel="1">
      <c r="B21" s="34"/>
      <c r="C21" s="102" t="s">
        <v>204</v>
      </c>
      <c r="D21" s="34"/>
      <c r="E21" s="37" t="s">
        <v>218</v>
      </c>
      <c r="F21" s="138" t="s">
        <v>121</v>
      </c>
      <c r="G21" s="138"/>
    </row>
    <row r="22" spans="2:7" ht="15.75" customHeight="1" outlineLevel="1">
      <c r="B22" s="34"/>
      <c r="C22" s="102" t="s">
        <v>205</v>
      </c>
      <c r="D22" s="34"/>
      <c r="E22" s="37" t="s">
        <v>218</v>
      </c>
      <c r="F22" s="138" t="s">
        <v>122</v>
      </c>
      <c r="G22" s="138"/>
    </row>
    <row r="23" spans="2:7" ht="15.75" customHeight="1">
      <c r="B23" s="38"/>
      <c r="C23" s="33"/>
      <c r="D23" s="39"/>
      <c r="E23" s="33"/>
      <c r="F23" s="33"/>
      <c r="G23" s="40"/>
    </row>
    <row r="24" spans="2:7" s="44" customFormat="1" ht="31.5" customHeight="1" outlineLevel="1">
      <c r="B24" s="41" t="s">
        <v>112</v>
      </c>
      <c r="C24" s="42" t="s">
        <v>222</v>
      </c>
      <c r="D24" s="43" t="s">
        <v>113</v>
      </c>
      <c r="E24" s="42" t="s">
        <v>113</v>
      </c>
      <c r="F24" s="42" t="s">
        <v>216</v>
      </c>
      <c r="G24" s="42" t="s">
        <v>217</v>
      </c>
    </row>
    <row r="25" spans="2:7" ht="15.75" customHeight="1" outlineLevel="1">
      <c r="B25" s="45">
        <v>1042</v>
      </c>
      <c r="C25" s="101" t="s">
        <v>200</v>
      </c>
      <c r="D25" s="46">
        <v>4095.09</v>
      </c>
      <c r="E25" s="47">
        <f>D25*'Прайс-лист'!L3*(1-'Прайс-лист'!$I$3)</f>
        <v>114662.52</v>
      </c>
      <c r="F25" s="45"/>
      <c r="G25" s="48">
        <f>E25</f>
        <v>114662.52</v>
      </c>
    </row>
    <row r="26" spans="2:7" ht="15.75" customHeight="1" outlineLevel="2">
      <c r="B26" s="34"/>
      <c r="C26" s="137" t="s">
        <v>195</v>
      </c>
      <c r="D26" s="137"/>
      <c r="E26" s="137"/>
      <c r="F26" s="137"/>
      <c r="G26" s="93"/>
    </row>
    <row r="27" spans="2:7" ht="298.5" customHeight="1" outlineLevel="2">
      <c r="B27" s="45"/>
      <c r="C27" s="106" t="s">
        <v>236</v>
      </c>
      <c r="D27" s="91"/>
      <c r="E27" s="91"/>
      <c r="F27" s="91"/>
      <c r="G27" s="91"/>
    </row>
    <row r="28" spans="2:7" ht="15.75" customHeight="1" outlineLevel="1">
      <c r="B28" s="34"/>
      <c r="C28" s="137" t="s">
        <v>196</v>
      </c>
      <c r="D28" s="137"/>
      <c r="E28" s="137"/>
      <c r="F28" s="137"/>
      <c r="G28" s="93"/>
    </row>
    <row r="29" spans="2:7" ht="15.75" customHeight="1" outlineLevel="1">
      <c r="B29" s="45">
        <v>3010</v>
      </c>
      <c r="C29" s="101" t="s">
        <v>224</v>
      </c>
      <c r="D29" s="50">
        <v>45.22</v>
      </c>
      <c r="E29" s="47">
        <f>D29*'Прайс-лист'!L3*(1-'Прайс-лист'!$I$3)</f>
        <v>1266.1599999999999</v>
      </c>
      <c r="F29" s="51">
        <v>0</v>
      </c>
      <c r="G29" s="48">
        <f t="shared" ref="G29:G34" si="0">E29*F29</f>
        <v>0</v>
      </c>
    </row>
    <row r="30" spans="2:7" ht="15.75" customHeight="1" outlineLevel="1">
      <c r="B30" s="45">
        <v>3000</v>
      </c>
      <c r="C30" s="101" t="s">
        <v>225</v>
      </c>
      <c r="D30" s="50">
        <v>18.09</v>
      </c>
      <c r="E30" s="47">
        <f>D30*'Прайс-лист'!L3*(1-'Прайс-лист'!$I$3)</f>
        <v>506.52</v>
      </c>
      <c r="F30" s="51">
        <v>0</v>
      </c>
      <c r="G30" s="48">
        <f t="shared" si="0"/>
        <v>0</v>
      </c>
    </row>
    <row r="31" spans="2:7" ht="15.75" customHeight="1" outlineLevel="1">
      <c r="B31" s="45">
        <v>3001</v>
      </c>
      <c r="C31" s="101" t="s">
        <v>226</v>
      </c>
      <c r="D31" s="50">
        <v>18.09</v>
      </c>
      <c r="E31" s="47">
        <f>D31*'Прайс-лист'!L3*(1-'Прайс-лист'!$I$3)</f>
        <v>506.52</v>
      </c>
      <c r="F31" s="51">
        <v>0</v>
      </c>
      <c r="G31" s="48">
        <f t="shared" si="0"/>
        <v>0</v>
      </c>
    </row>
    <row r="32" spans="2:7" ht="15.75" customHeight="1" outlineLevel="1">
      <c r="B32" s="45">
        <v>3002</v>
      </c>
      <c r="C32" s="101" t="s">
        <v>227</v>
      </c>
      <c r="D32" s="50">
        <v>18.09</v>
      </c>
      <c r="E32" s="47">
        <f>D32*'Прайс-лист'!L3*(1-'Прайс-лист'!$I$3)</f>
        <v>506.52</v>
      </c>
      <c r="F32" s="51">
        <v>0</v>
      </c>
      <c r="G32" s="48">
        <f t="shared" si="0"/>
        <v>0</v>
      </c>
    </row>
    <row r="33" spans="2:7" ht="15.75" customHeight="1" outlineLevel="1">
      <c r="B33" s="45">
        <v>3003</v>
      </c>
      <c r="C33" s="101" t="s">
        <v>228</v>
      </c>
      <c r="D33" s="50">
        <v>18.09</v>
      </c>
      <c r="E33" s="47">
        <f>D33*'Прайс-лист'!L3*(1-'Прайс-лист'!$I$3)</f>
        <v>506.52</v>
      </c>
      <c r="F33" s="51">
        <v>0</v>
      </c>
      <c r="G33" s="48">
        <f t="shared" si="0"/>
        <v>0</v>
      </c>
    </row>
    <row r="34" spans="2:7" ht="15.75" customHeight="1" outlineLevel="1">
      <c r="B34" s="45">
        <v>1047</v>
      </c>
      <c r="C34" s="101" t="s">
        <v>197</v>
      </c>
      <c r="D34" s="86">
        <v>1314.66</v>
      </c>
      <c r="E34" s="47">
        <f>D34*'Прайс-лист'!L3*(1-'Прайс-лист'!$I$3)</f>
        <v>36810.480000000003</v>
      </c>
      <c r="F34" s="51">
        <v>0</v>
      </c>
      <c r="G34" s="48">
        <f t="shared" si="0"/>
        <v>0</v>
      </c>
    </row>
    <row r="35" spans="2:7" ht="15.75" customHeight="1" outlineLevel="1">
      <c r="B35" s="94"/>
      <c r="C35" s="137" t="s">
        <v>215</v>
      </c>
      <c r="D35" s="137"/>
      <c r="E35" s="137"/>
      <c r="F35" s="137"/>
      <c r="G35" s="94"/>
    </row>
    <row r="36" spans="2:7" ht="15.75" customHeight="1" outlineLevel="1">
      <c r="B36" s="52">
        <v>3207</v>
      </c>
      <c r="C36" s="101" t="s">
        <v>198</v>
      </c>
      <c r="D36" s="53">
        <v>199.67</v>
      </c>
      <c r="E36" s="47">
        <f>D36*'Прайс-лист'!L3*(1-'Прайс-лист'!$I$3)</f>
        <v>5590.7599999999993</v>
      </c>
      <c r="F36" s="51">
        <v>0</v>
      </c>
      <c r="G36" s="48">
        <f>E36*F36</f>
        <v>0</v>
      </c>
    </row>
    <row r="37" spans="2:7" ht="15.75" customHeight="1" outlineLevel="1">
      <c r="B37" s="52">
        <v>3252</v>
      </c>
      <c r="C37" s="101" t="s">
        <v>207</v>
      </c>
      <c r="D37" s="53">
        <v>58.73</v>
      </c>
      <c r="E37" s="47">
        <f>D37*'Прайс-лист'!L3*(1-'Прайс-лист'!$I$3)</f>
        <v>1644.4399999999998</v>
      </c>
      <c r="F37" s="51">
        <v>0</v>
      </c>
      <c r="G37" s="48">
        <f>E37*F37</f>
        <v>0</v>
      </c>
    </row>
    <row r="38" spans="2:7" ht="14.25" outlineLevel="1">
      <c r="B38" s="52">
        <v>3261</v>
      </c>
      <c r="C38" s="101" t="s">
        <v>208</v>
      </c>
      <c r="D38" s="53">
        <v>54.81</v>
      </c>
      <c r="E38" s="47">
        <f>D38*'Прайс-лист'!L3*(1-'Прайс-лист'!$I$3)</f>
        <v>1534.68</v>
      </c>
      <c r="F38" s="51">
        <v>0</v>
      </c>
      <c r="G38" s="48">
        <f>E38*F38</f>
        <v>0</v>
      </c>
    </row>
    <row r="39" spans="2:7" ht="14.25" outlineLevel="1">
      <c r="B39" s="52">
        <v>5001</v>
      </c>
      <c r="C39" s="101" t="s">
        <v>206</v>
      </c>
      <c r="D39" s="53">
        <v>148.77000000000001</v>
      </c>
      <c r="E39" s="47">
        <f>D39*'Прайс-лист'!L3*(1-'Прайс-лист'!$I$3)</f>
        <v>4165.5600000000004</v>
      </c>
      <c r="F39" s="51">
        <v>0</v>
      </c>
      <c r="G39" s="48">
        <f t="shared" ref="G39:G41" si="1">E39*F39</f>
        <v>0</v>
      </c>
    </row>
    <row r="40" spans="2:7" ht="14.25" outlineLevel="1">
      <c r="B40" s="97">
        <v>4001</v>
      </c>
      <c r="C40" s="101" t="s">
        <v>209</v>
      </c>
      <c r="D40" s="53">
        <v>538.70000000000005</v>
      </c>
      <c r="E40" s="47">
        <f>D40*'Прайс-лист'!L3*(1-'Прайс-лист'!$I$3)</f>
        <v>15083.600000000002</v>
      </c>
      <c r="F40" s="51">
        <v>0</v>
      </c>
      <c r="G40" s="48">
        <f t="shared" si="1"/>
        <v>0</v>
      </c>
    </row>
    <row r="41" spans="2:7" ht="14.25" outlineLevel="1">
      <c r="B41" s="97">
        <v>4002</v>
      </c>
      <c r="C41" s="101" t="s">
        <v>210</v>
      </c>
      <c r="D41" s="53">
        <v>470.58</v>
      </c>
      <c r="E41" s="47">
        <f>D41*'Прайс-лист'!L3*(1-'Прайс-лист'!$I$3)</f>
        <v>13176.24</v>
      </c>
      <c r="F41" s="51">
        <v>0</v>
      </c>
      <c r="G41" s="48">
        <f t="shared" si="1"/>
        <v>0</v>
      </c>
    </row>
    <row r="42" spans="2:7" ht="14.25" outlineLevel="1">
      <c r="B42" s="52">
        <v>5100</v>
      </c>
      <c r="C42" s="101" t="s">
        <v>211</v>
      </c>
      <c r="D42" s="53">
        <v>391.5</v>
      </c>
      <c r="E42" s="47">
        <f>D42*'Прайс-лист'!L3*(1-'Прайс-лист'!$I$3)</f>
        <v>10962</v>
      </c>
      <c r="F42" s="51">
        <v>0</v>
      </c>
      <c r="G42" s="48">
        <f t="shared" ref="G42:G44" si="2">E42*F42</f>
        <v>0</v>
      </c>
    </row>
    <row r="43" spans="2:7" ht="14.25" outlineLevel="1">
      <c r="B43" s="97">
        <v>4100</v>
      </c>
      <c r="C43" s="101" t="s">
        <v>212</v>
      </c>
      <c r="D43" s="53">
        <v>649.89</v>
      </c>
      <c r="E43" s="47">
        <f>D43*'Прайс-лист'!L3*(1-'Прайс-лист'!$I$3)</f>
        <v>18196.919999999998</v>
      </c>
      <c r="F43" s="51">
        <v>0</v>
      </c>
      <c r="G43" s="48">
        <f t="shared" ref="G43" si="3">E43*F43</f>
        <v>0</v>
      </c>
    </row>
    <row r="44" spans="2:7" ht="14.25" outlineLevel="1">
      <c r="B44" s="97">
        <v>4110</v>
      </c>
      <c r="C44" s="101" t="s">
        <v>214</v>
      </c>
      <c r="D44" s="53">
        <v>87.7</v>
      </c>
      <c r="E44" s="47">
        <f>D44*'Прайс-лист'!L3*(1-'Прайс-лист'!$I$3)</f>
        <v>2455.6</v>
      </c>
      <c r="F44" s="51">
        <v>0</v>
      </c>
      <c r="G44" s="48">
        <f t="shared" si="2"/>
        <v>0</v>
      </c>
    </row>
    <row r="45" spans="2:7" ht="15" customHeight="1" outlineLevel="1">
      <c r="E45" s="31" t="s">
        <v>223</v>
      </c>
      <c r="F45" s="143">
        <f>SUM(G25:G44)</f>
        <v>114662.52</v>
      </c>
      <c r="G45" s="143"/>
    </row>
  </sheetData>
  <mergeCells count="26">
    <mergeCell ref="F45:G45"/>
    <mergeCell ref="F19:G19"/>
    <mergeCell ref="F20:G20"/>
    <mergeCell ref="F21:G21"/>
    <mergeCell ref="F22:G22"/>
    <mergeCell ref="C35:F35"/>
    <mergeCell ref="C28:F28"/>
    <mergeCell ref="C26:F26"/>
    <mergeCell ref="F18:G18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6:G6"/>
    <mergeCell ref="B2:G2"/>
    <mergeCell ref="I2:J2"/>
    <mergeCell ref="F4:G4"/>
    <mergeCell ref="F5:G5"/>
    <mergeCell ref="C3:F3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0000"/>
  </sheetPr>
  <dimension ref="B2:J45"/>
  <sheetViews>
    <sheetView showGridLines="0" zoomScaleNormal="100" workbookViewId="0">
      <pane ySplit="2" topLeftCell="A3" activePane="bottomLeft" state="frozen"/>
      <selection pane="bottomLeft" activeCell="J76" sqref="J76"/>
    </sheetView>
  </sheetViews>
  <sheetFormatPr defaultRowHeight="15.75" customHeight="1" outlineLevelRow="2"/>
  <cols>
    <col min="1" max="1" width="3.7109375" style="32" customWidth="1"/>
    <col min="2" max="2" width="12.7109375" style="32" customWidth="1"/>
    <col min="3" max="3" width="100.7109375" style="32" customWidth="1"/>
    <col min="4" max="4" width="12.7109375" style="54" hidden="1" customWidth="1"/>
    <col min="5" max="5" width="13.7109375" style="55" customWidth="1"/>
    <col min="6" max="6" width="13.7109375" style="32" customWidth="1"/>
    <col min="7" max="7" width="13.7109375" style="55" customWidth="1"/>
    <col min="8" max="16384" width="9.140625" style="32"/>
  </cols>
  <sheetData>
    <row r="2" spans="2:10" ht="16.5" customHeight="1">
      <c r="B2" s="139" t="s">
        <v>124</v>
      </c>
      <c r="C2" s="139"/>
      <c r="D2" s="139"/>
      <c r="E2" s="139"/>
      <c r="F2" s="139"/>
      <c r="G2" s="139"/>
      <c r="I2" s="140" t="s">
        <v>75</v>
      </c>
      <c r="J2" s="141"/>
    </row>
    <row r="3" spans="2:10" ht="15.75" customHeight="1" outlineLevel="1">
      <c r="B3" s="92"/>
      <c r="C3" s="142" t="s">
        <v>180</v>
      </c>
      <c r="D3" s="142"/>
      <c r="E3" s="142"/>
      <c r="F3" s="142"/>
      <c r="G3" s="99"/>
    </row>
    <row r="4" spans="2:10" ht="15.75" customHeight="1" outlineLevel="1">
      <c r="B4" s="34"/>
      <c r="C4" s="102" t="s">
        <v>202</v>
      </c>
      <c r="D4" s="34"/>
      <c r="E4" s="37" t="s">
        <v>218</v>
      </c>
      <c r="F4" s="138">
        <v>400</v>
      </c>
      <c r="G4" s="138"/>
    </row>
    <row r="5" spans="2:10" ht="15.75" customHeight="1" outlineLevel="1">
      <c r="B5" s="34"/>
      <c r="C5" s="102" t="s">
        <v>181</v>
      </c>
      <c r="D5" s="34"/>
      <c r="E5" s="37" t="s">
        <v>218</v>
      </c>
      <c r="F5" s="138">
        <v>310</v>
      </c>
      <c r="G5" s="138"/>
    </row>
    <row r="6" spans="2:10" ht="15.75" customHeight="1" outlineLevel="1">
      <c r="B6" s="34"/>
      <c r="C6" s="102" t="s">
        <v>203</v>
      </c>
      <c r="D6" s="34"/>
      <c r="E6" s="37" t="s">
        <v>218</v>
      </c>
      <c r="F6" s="138">
        <v>192</v>
      </c>
      <c r="G6" s="138"/>
    </row>
    <row r="7" spans="2:10" ht="15.75" customHeight="1" outlineLevel="1">
      <c r="B7" s="34"/>
      <c r="C7" s="102" t="s">
        <v>182</v>
      </c>
      <c r="D7" s="34"/>
      <c r="E7" s="37" t="s">
        <v>218</v>
      </c>
      <c r="F7" s="138">
        <v>96</v>
      </c>
      <c r="G7" s="138"/>
    </row>
    <row r="8" spans="2:10" ht="15.75" customHeight="1" outlineLevel="1">
      <c r="B8" s="34"/>
      <c r="C8" s="102" t="s">
        <v>183</v>
      </c>
      <c r="D8" s="34"/>
      <c r="E8" s="37" t="s">
        <v>218</v>
      </c>
      <c r="F8" s="138">
        <v>48</v>
      </c>
      <c r="G8" s="138"/>
    </row>
    <row r="9" spans="2:10" ht="15.75" customHeight="1" outlineLevel="1">
      <c r="B9" s="34"/>
      <c r="C9" s="102" t="s">
        <v>184</v>
      </c>
      <c r="D9" s="34"/>
      <c r="E9" s="37" t="s">
        <v>219</v>
      </c>
      <c r="F9" s="138">
        <v>150</v>
      </c>
      <c r="G9" s="138"/>
    </row>
    <row r="10" spans="2:10" ht="15.75" customHeight="1" outlineLevel="1">
      <c r="B10" s="34"/>
      <c r="C10" s="102" t="s">
        <v>185</v>
      </c>
      <c r="D10" s="34"/>
      <c r="E10" s="37" t="s">
        <v>219</v>
      </c>
      <c r="F10" s="138">
        <v>800</v>
      </c>
      <c r="G10" s="138"/>
    </row>
    <row r="11" spans="2:10" ht="15.75" customHeight="1" outlineLevel="1">
      <c r="B11" s="34"/>
      <c r="C11" s="102" t="s">
        <v>186</v>
      </c>
      <c r="D11" s="34"/>
      <c r="E11" s="37"/>
      <c r="F11" s="138">
        <v>7</v>
      </c>
      <c r="G11" s="138"/>
    </row>
    <row r="12" spans="2:10" ht="15.75" customHeight="1" outlineLevel="1">
      <c r="B12" s="34"/>
      <c r="C12" s="102" t="s">
        <v>187</v>
      </c>
      <c r="D12" s="34"/>
      <c r="E12" s="37"/>
      <c r="F12" s="138">
        <v>3</v>
      </c>
      <c r="G12" s="138"/>
    </row>
    <row r="13" spans="2:10" ht="15.75" customHeight="1" outlineLevel="1">
      <c r="B13" s="34"/>
      <c r="C13" s="102" t="s">
        <v>188</v>
      </c>
      <c r="D13" s="34"/>
      <c r="E13" s="37" t="s">
        <v>220</v>
      </c>
      <c r="F13" s="138">
        <v>40</v>
      </c>
      <c r="G13" s="138"/>
    </row>
    <row r="14" spans="2:10" ht="15.75" customHeight="1" outlineLevel="1">
      <c r="B14" s="34"/>
      <c r="C14" s="102" t="s">
        <v>189</v>
      </c>
      <c r="D14" s="34"/>
      <c r="E14" s="37" t="s">
        <v>220</v>
      </c>
      <c r="F14" s="138">
        <v>50</v>
      </c>
      <c r="G14" s="138"/>
    </row>
    <row r="15" spans="2:10" ht="15.75" customHeight="1" outlineLevel="1">
      <c r="B15" s="34"/>
      <c r="C15" s="102" t="s">
        <v>190</v>
      </c>
      <c r="D15" s="34"/>
      <c r="E15" s="37" t="s">
        <v>219</v>
      </c>
      <c r="F15" s="138">
        <v>110</v>
      </c>
      <c r="G15" s="138"/>
    </row>
    <row r="16" spans="2:10" ht="15.75" customHeight="1" outlineLevel="1">
      <c r="B16" s="34"/>
      <c r="C16" s="102" t="s">
        <v>191</v>
      </c>
      <c r="D16" s="34"/>
      <c r="E16" s="37" t="s">
        <v>221</v>
      </c>
      <c r="F16" s="138" t="s">
        <v>119</v>
      </c>
      <c r="G16" s="138"/>
    </row>
    <row r="17" spans="2:7" ht="15.75" customHeight="1" outlineLevel="1">
      <c r="B17" s="34"/>
      <c r="C17" s="102" t="s">
        <v>192</v>
      </c>
      <c r="D17" s="34"/>
      <c r="E17" s="37"/>
      <c r="F17" s="138" t="s">
        <v>97</v>
      </c>
      <c r="G17" s="138"/>
    </row>
    <row r="18" spans="2:7" ht="15.75" customHeight="1" outlineLevel="1">
      <c r="B18" s="34"/>
      <c r="C18" s="102" t="s">
        <v>241</v>
      </c>
      <c r="D18" s="34"/>
      <c r="E18" s="37"/>
      <c r="F18" s="144" t="s">
        <v>242</v>
      </c>
      <c r="G18" s="144"/>
    </row>
    <row r="19" spans="2:7" ht="15.75" customHeight="1" outlineLevel="1">
      <c r="B19" s="34"/>
      <c r="C19" s="102" t="s">
        <v>193</v>
      </c>
      <c r="D19" s="34"/>
      <c r="E19" s="37"/>
      <c r="F19" s="138" t="s">
        <v>102</v>
      </c>
      <c r="G19" s="138"/>
    </row>
    <row r="20" spans="2:7" ht="15.75" customHeight="1" outlineLevel="1">
      <c r="B20" s="34"/>
      <c r="C20" s="102" t="s">
        <v>194</v>
      </c>
      <c r="D20" s="34"/>
      <c r="E20" s="37" t="s">
        <v>218</v>
      </c>
      <c r="F20" s="138" t="s">
        <v>125</v>
      </c>
      <c r="G20" s="138"/>
    </row>
    <row r="21" spans="2:7" ht="15.75" customHeight="1" outlineLevel="1">
      <c r="B21" s="34"/>
      <c r="C21" s="102" t="s">
        <v>204</v>
      </c>
      <c r="D21" s="34"/>
      <c r="E21" s="37" t="s">
        <v>218</v>
      </c>
      <c r="F21" s="138" t="s">
        <v>121</v>
      </c>
      <c r="G21" s="138"/>
    </row>
    <row r="22" spans="2:7" ht="15.75" customHeight="1" outlineLevel="1">
      <c r="B22" s="34"/>
      <c r="C22" s="102" t="s">
        <v>205</v>
      </c>
      <c r="D22" s="34"/>
      <c r="E22" s="37" t="s">
        <v>218</v>
      </c>
      <c r="F22" s="138" t="s">
        <v>122</v>
      </c>
      <c r="G22" s="138"/>
    </row>
    <row r="23" spans="2:7" ht="15.75" customHeight="1">
      <c r="B23" s="38"/>
      <c r="C23" s="33"/>
      <c r="D23" s="39"/>
      <c r="E23" s="33"/>
      <c r="F23" s="33"/>
      <c r="G23" s="40"/>
    </row>
    <row r="24" spans="2:7" s="44" customFormat="1" ht="31.5" customHeight="1" outlineLevel="1">
      <c r="B24" s="41" t="s">
        <v>112</v>
      </c>
      <c r="C24" s="42" t="s">
        <v>222</v>
      </c>
      <c r="D24" s="43" t="s">
        <v>113</v>
      </c>
      <c r="E24" s="42" t="s">
        <v>113</v>
      </c>
      <c r="F24" s="42" t="s">
        <v>216</v>
      </c>
      <c r="G24" s="42" t="s">
        <v>217</v>
      </c>
    </row>
    <row r="25" spans="2:7" ht="15.75" customHeight="1" outlineLevel="1">
      <c r="B25" s="45">
        <v>1052</v>
      </c>
      <c r="C25" s="101" t="s">
        <v>200</v>
      </c>
      <c r="D25" s="46">
        <v>4414.55</v>
      </c>
      <c r="E25" s="47">
        <f>D25*'Прайс-лист'!L3*(1-'Прайс-лист'!$I$3)</f>
        <v>123607.40000000001</v>
      </c>
      <c r="F25" s="45"/>
      <c r="G25" s="48">
        <f>E25</f>
        <v>123607.40000000001</v>
      </c>
    </row>
    <row r="26" spans="2:7" ht="15.75" customHeight="1" outlineLevel="2">
      <c r="B26" s="34"/>
      <c r="C26" s="137" t="s">
        <v>195</v>
      </c>
      <c r="D26" s="137"/>
      <c r="E26" s="137"/>
      <c r="F26" s="137"/>
      <c r="G26" s="93"/>
    </row>
    <row r="27" spans="2:7" ht="299.25" customHeight="1" outlineLevel="2">
      <c r="B27" s="45"/>
      <c r="C27" s="106" t="s">
        <v>237</v>
      </c>
      <c r="D27" s="91"/>
      <c r="E27" s="91"/>
      <c r="F27" s="91"/>
      <c r="G27" s="91"/>
    </row>
    <row r="28" spans="2:7" ht="15.75" customHeight="1" outlineLevel="1">
      <c r="B28" s="34"/>
      <c r="C28" s="137" t="s">
        <v>196</v>
      </c>
      <c r="D28" s="137"/>
      <c r="E28" s="137"/>
      <c r="F28" s="137"/>
      <c r="G28" s="93"/>
    </row>
    <row r="29" spans="2:7" ht="15.75" customHeight="1" outlineLevel="1">
      <c r="B29" s="45">
        <v>3010</v>
      </c>
      <c r="C29" s="101" t="s">
        <v>224</v>
      </c>
      <c r="D29" s="50">
        <v>45.22</v>
      </c>
      <c r="E29" s="47">
        <f>D29*'Прайс-лист'!L3*(1-'Прайс-лист'!$I$3)</f>
        <v>1266.1599999999999</v>
      </c>
      <c r="F29" s="51">
        <v>0</v>
      </c>
      <c r="G29" s="48">
        <f t="shared" ref="G29:G34" si="0">E29*F29</f>
        <v>0</v>
      </c>
    </row>
    <row r="30" spans="2:7" ht="15.75" customHeight="1" outlineLevel="1">
      <c r="B30" s="45">
        <v>3000</v>
      </c>
      <c r="C30" s="101" t="s">
        <v>225</v>
      </c>
      <c r="D30" s="50">
        <v>18.09</v>
      </c>
      <c r="E30" s="47">
        <f>D30*'Прайс-лист'!L3*(1-'Прайс-лист'!$I$3)</f>
        <v>506.52</v>
      </c>
      <c r="F30" s="51">
        <v>0</v>
      </c>
      <c r="G30" s="48">
        <f t="shared" si="0"/>
        <v>0</v>
      </c>
    </row>
    <row r="31" spans="2:7" ht="15.75" customHeight="1" outlineLevel="1">
      <c r="B31" s="45">
        <v>3001</v>
      </c>
      <c r="C31" s="101" t="s">
        <v>226</v>
      </c>
      <c r="D31" s="50">
        <v>18.09</v>
      </c>
      <c r="E31" s="47">
        <f>D31*'Прайс-лист'!L3*(1-'Прайс-лист'!$I$3)</f>
        <v>506.52</v>
      </c>
      <c r="F31" s="51">
        <v>0</v>
      </c>
      <c r="G31" s="48">
        <f t="shared" si="0"/>
        <v>0</v>
      </c>
    </row>
    <row r="32" spans="2:7" ht="15.75" customHeight="1" outlineLevel="1">
      <c r="B32" s="45">
        <v>3002</v>
      </c>
      <c r="C32" s="101" t="s">
        <v>227</v>
      </c>
      <c r="D32" s="50">
        <v>18.09</v>
      </c>
      <c r="E32" s="47">
        <f>D32*'Прайс-лист'!L3*(1-'Прайс-лист'!$I$3)</f>
        <v>506.52</v>
      </c>
      <c r="F32" s="51">
        <v>0</v>
      </c>
      <c r="G32" s="48">
        <f t="shared" si="0"/>
        <v>0</v>
      </c>
    </row>
    <row r="33" spans="2:7" ht="15.75" customHeight="1" outlineLevel="1">
      <c r="B33" s="45">
        <v>3003</v>
      </c>
      <c r="C33" s="101" t="s">
        <v>228</v>
      </c>
      <c r="D33" s="50">
        <v>18.09</v>
      </c>
      <c r="E33" s="47">
        <f>D33*'Прайс-лист'!L3*(1-'Прайс-лист'!$I$3)</f>
        <v>506.52</v>
      </c>
      <c r="F33" s="51">
        <v>0</v>
      </c>
      <c r="G33" s="48">
        <f t="shared" si="0"/>
        <v>0</v>
      </c>
    </row>
    <row r="34" spans="2:7" ht="15.75" customHeight="1" outlineLevel="1">
      <c r="B34" s="45">
        <v>1057</v>
      </c>
      <c r="C34" s="101" t="s">
        <v>197</v>
      </c>
      <c r="D34" s="50">
        <v>1903.48</v>
      </c>
      <c r="E34" s="47">
        <f>D34*'Прайс-лист'!L3*(1-'Прайс-лист'!$I$3)</f>
        <v>53297.440000000002</v>
      </c>
      <c r="F34" s="51">
        <v>0</v>
      </c>
      <c r="G34" s="48">
        <f t="shared" si="0"/>
        <v>0</v>
      </c>
    </row>
    <row r="35" spans="2:7" ht="15.75" customHeight="1" outlineLevel="1">
      <c r="B35" s="94"/>
      <c r="C35" s="137" t="s">
        <v>215</v>
      </c>
      <c r="D35" s="137"/>
      <c r="E35" s="137"/>
      <c r="F35" s="137"/>
      <c r="G35" s="94"/>
    </row>
    <row r="36" spans="2:7" ht="15.75" customHeight="1" outlineLevel="1">
      <c r="B36" s="52">
        <v>3208</v>
      </c>
      <c r="C36" s="101" t="s">
        <v>198</v>
      </c>
      <c r="D36" s="53">
        <v>252.91</v>
      </c>
      <c r="E36" s="47">
        <f>D36*'Прайс-лист'!L3*(1-'Прайс-лист'!$I$3)</f>
        <v>7081.48</v>
      </c>
      <c r="F36" s="51">
        <v>0</v>
      </c>
      <c r="G36" s="48">
        <f>E36*F36</f>
        <v>0</v>
      </c>
    </row>
    <row r="37" spans="2:7" ht="15.75" customHeight="1" outlineLevel="1">
      <c r="B37" s="52">
        <v>3252</v>
      </c>
      <c r="C37" s="101" t="s">
        <v>207</v>
      </c>
      <c r="D37" s="53">
        <v>58.73</v>
      </c>
      <c r="E37" s="47">
        <f>D37*'Прайс-лист'!L3*(1-'Прайс-лист'!$I$3)</f>
        <v>1644.4399999999998</v>
      </c>
      <c r="F37" s="51">
        <v>0</v>
      </c>
      <c r="G37" s="48">
        <f>E37*F37</f>
        <v>0</v>
      </c>
    </row>
    <row r="38" spans="2:7" ht="14.25" outlineLevel="1">
      <c r="B38" s="52">
        <v>3261</v>
      </c>
      <c r="C38" s="101" t="s">
        <v>208</v>
      </c>
      <c r="D38" s="53">
        <v>54.81</v>
      </c>
      <c r="E38" s="47">
        <f>D38*'Прайс-лист'!L3*(1-'Прайс-лист'!$I$3)</f>
        <v>1534.68</v>
      </c>
      <c r="F38" s="51">
        <v>0</v>
      </c>
      <c r="G38" s="48">
        <f>E38*F38</f>
        <v>0</v>
      </c>
    </row>
    <row r="39" spans="2:7" ht="14.25" outlineLevel="1">
      <c r="B39" s="52">
        <v>5001</v>
      </c>
      <c r="C39" s="101" t="s">
        <v>206</v>
      </c>
      <c r="D39" s="53">
        <v>148.77000000000001</v>
      </c>
      <c r="E39" s="47">
        <f>D39*'Прайс-лист'!L3*(1-'Прайс-лист'!$I$3)</f>
        <v>4165.5600000000004</v>
      </c>
      <c r="F39" s="51">
        <v>0</v>
      </c>
      <c r="G39" s="48">
        <f t="shared" ref="G39:G44" si="1">E39*F39</f>
        <v>0</v>
      </c>
    </row>
    <row r="40" spans="2:7" ht="14.25" outlineLevel="1">
      <c r="B40" s="97">
        <v>4001</v>
      </c>
      <c r="C40" s="101" t="s">
        <v>209</v>
      </c>
      <c r="D40" s="53">
        <v>538.70000000000005</v>
      </c>
      <c r="E40" s="47">
        <f>D40*'Прайс-лист'!L3*(1-'Прайс-лист'!$I$3)</f>
        <v>15083.600000000002</v>
      </c>
      <c r="F40" s="51">
        <v>0</v>
      </c>
      <c r="G40" s="48">
        <f t="shared" si="1"/>
        <v>0</v>
      </c>
    </row>
    <row r="41" spans="2:7" ht="14.25" outlineLevel="1">
      <c r="B41" s="97">
        <v>4002</v>
      </c>
      <c r="C41" s="101" t="s">
        <v>210</v>
      </c>
      <c r="D41" s="53">
        <v>470.58</v>
      </c>
      <c r="E41" s="47">
        <f>D41*'Прайс-лист'!L3*(1-'Прайс-лист'!$I$3)</f>
        <v>13176.24</v>
      </c>
      <c r="F41" s="51">
        <v>0</v>
      </c>
      <c r="G41" s="48">
        <f t="shared" si="1"/>
        <v>0</v>
      </c>
    </row>
    <row r="42" spans="2:7" ht="14.25" outlineLevel="1">
      <c r="B42" s="52">
        <v>5100</v>
      </c>
      <c r="C42" s="101" t="s">
        <v>211</v>
      </c>
      <c r="D42" s="53">
        <v>391.5</v>
      </c>
      <c r="E42" s="47">
        <f>D42*'Прайс-лист'!L3*(1-'Прайс-лист'!$I$3)</f>
        <v>10962</v>
      </c>
      <c r="F42" s="51">
        <v>0</v>
      </c>
      <c r="G42" s="48">
        <f t="shared" si="1"/>
        <v>0</v>
      </c>
    </row>
    <row r="43" spans="2:7" ht="14.25" outlineLevel="1">
      <c r="B43" s="97">
        <v>4100</v>
      </c>
      <c r="C43" s="101" t="s">
        <v>212</v>
      </c>
      <c r="D43" s="53">
        <v>649.89</v>
      </c>
      <c r="E43" s="47">
        <f>D43*'Прайс-лист'!L3*(1-'Прайс-лист'!$I$3)</f>
        <v>18196.919999999998</v>
      </c>
      <c r="F43" s="51">
        <v>0</v>
      </c>
      <c r="G43" s="48">
        <f t="shared" si="1"/>
        <v>0</v>
      </c>
    </row>
    <row r="44" spans="2:7" ht="14.25" outlineLevel="1">
      <c r="B44" s="97">
        <v>4110</v>
      </c>
      <c r="C44" s="101" t="s">
        <v>214</v>
      </c>
      <c r="D44" s="53">
        <v>87.7</v>
      </c>
      <c r="E44" s="47">
        <f>D44*'Прайс-лист'!L3*(1-'Прайс-лист'!$I$3)</f>
        <v>2455.6</v>
      </c>
      <c r="F44" s="51">
        <v>0</v>
      </c>
      <c r="G44" s="48">
        <f t="shared" si="1"/>
        <v>0</v>
      </c>
    </row>
    <row r="45" spans="2:7" ht="15" customHeight="1" outlineLevel="1">
      <c r="E45" s="31" t="s">
        <v>223</v>
      </c>
      <c r="F45" s="143">
        <f>SUM(G25:G44)</f>
        <v>123607.40000000001</v>
      </c>
      <c r="G45" s="143"/>
    </row>
  </sheetData>
  <mergeCells count="26">
    <mergeCell ref="F45:G45"/>
    <mergeCell ref="F19:G19"/>
    <mergeCell ref="F20:G20"/>
    <mergeCell ref="F21:G21"/>
    <mergeCell ref="F22:G22"/>
    <mergeCell ref="C35:F35"/>
    <mergeCell ref="C28:F28"/>
    <mergeCell ref="C26:F26"/>
    <mergeCell ref="F18:G18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6:G6"/>
    <mergeCell ref="B2:G2"/>
    <mergeCell ref="I2:J2"/>
    <mergeCell ref="F4:G4"/>
    <mergeCell ref="F5:G5"/>
    <mergeCell ref="C3:F3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0000"/>
  </sheetPr>
  <dimension ref="B2:J46"/>
  <sheetViews>
    <sheetView showGridLines="0" zoomScaleNormal="100" workbookViewId="0">
      <pane ySplit="2" topLeftCell="A3" activePane="bottomLeft" state="frozen"/>
      <selection pane="bottomLeft" activeCell="K56" sqref="K56"/>
    </sheetView>
  </sheetViews>
  <sheetFormatPr defaultRowHeight="15.75" customHeight="1" outlineLevelRow="2"/>
  <cols>
    <col min="1" max="1" width="3.7109375" style="32" customWidth="1"/>
    <col min="2" max="2" width="12.7109375" style="32" customWidth="1"/>
    <col min="3" max="3" width="100.7109375" style="32" customWidth="1"/>
    <col min="4" max="4" width="12.7109375" style="54" hidden="1" customWidth="1"/>
    <col min="5" max="5" width="13.7109375" style="55" customWidth="1"/>
    <col min="6" max="6" width="13.7109375" style="32" customWidth="1"/>
    <col min="7" max="7" width="13.7109375" style="55" customWidth="1"/>
    <col min="8" max="16384" width="9.140625" style="32"/>
  </cols>
  <sheetData>
    <row r="2" spans="2:10" ht="16.5" customHeight="1">
      <c r="B2" s="139" t="s">
        <v>126</v>
      </c>
      <c r="C2" s="139"/>
      <c r="D2" s="139"/>
      <c r="E2" s="139"/>
      <c r="F2" s="139"/>
      <c r="G2" s="139"/>
      <c r="I2" s="140" t="s">
        <v>75</v>
      </c>
      <c r="J2" s="141"/>
    </row>
    <row r="3" spans="2:10" ht="15.75" customHeight="1" outlineLevel="1">
      <c r="B3" s="92"/>
      <c r="C3" s="142" t="s">
        <v>180</v>
      </c>
      <c r="D3" s="142"/>
      <c r="E3" s="142"/>
      <c r="F3" s="142"/>
      <c r="G3" s="99"/>
    </row>
    <row r="4" spans="2:10" ht="15.75" customHeight="1" outlineLevel="1">
      <c r="B4" s="34"/>
      <c r="C4" s="102" t="s">
        <v>202</v>
      </c>
      <c r="D4" s="34"/>
      <c r="E4" s="37" t="s">
        <v>218</v>
      </c>
      <c r="F4" s="138">
        <v>450</v>
      </c>
      <c r="G4" s="138"/>
    </row>
    <row r="5" spans="2:10" ht="15.75" customHeight="1" outlineLevel="1">
      <c r="B5" s="34"/>
      <c r="C5" s="102" t="s">
        <v>181</v>
      </c>
      <c r="D5" s="34"/>
      <c r="E5" s="37" t="s">
        <v>218</v>
      </c>
      <c r="F5" s="138">
        <v>354</v>
      </c>
      <c r="G5" s="138"/>
    </row>
    <row r="6" spans="2:10" ht="15.75" customHeight="1" outlineLevel="1">
      <c r="B6" s="34"/>
      <c r="C6" s="102" t="s">
        <v>203</v>
      </c>
      <c r="D6" s="34"/>
      <c r="E6" s="37" t="s">
        <v>218</v>
      </c>
      <c r="F6" s="138">
        <v>215</v>
      </c>
      <c r="G6" s="138"/>
    </row>
    <row r="7" spans="2:10" ht="15.75" customHeight="1" outlineLevel="1">
      <c r="B7" s="34"/>
      <c r="C7" s="102" t="s">
        <v>182</v>
      </c>
      <c r="D7" s="34"/>
      <c r="E7" s="37" t="s">
        <v>218</v>
      </c>
      <c r="F7" s="138">
        <v>111</v>
      </c>
      <c r="G7" s="138"/>
    </row>
    <row r="8" spans="2:10" ht="15.75" customHeight="1" outlineLevel="1">
      <c r="B8" s="34"/>
      <c r="C8" s="102" t="s">
        <v>183</v>
      </c>
      <c r="D8" s="34"/>
      <c r="E8" s="37" t="s">
        <v>218</v>
      </c>
      <c r="F8" s="138">
        <v>52</v>
      </c>
      <c r="G8" s="138"/>
    </row>
    <row r="9" spans="2:10" ht="15.75" customHeight="1" outlineLevel="1">
      <c r="B9" s="34"/>
      <c r="C9" s="102" t="s">
        <v>184</v>
      </c>
      <c r="D9" s="34"/>
      <c r="E9" s="37" t="s">
        <v>219</v>
      </c>
      <c r="F9" s="138">
        <v>195</v>
      </c>
      <c r="G9" s="138"/>
    </row>
    <row r="10" spans="2:10" ht="15.75" customHeight="1" outlineLevel="1">
      <c r="B10" s="34"/>
      <c r="C10" s="102" t="s">
        <v>185</v>
      </c>
      <c r="D10" s="34"/>
      <c r="E10" s="37" t="s">
        <v>219</v>
      </c>
      <c r="F10" s="138">
        <v>900</v>
      </c>
      <c r="G10" s="138"/>
    </row>
    <row r="11" spans="2:10" ht="15.75" customHeight="1" outlineLevel="1">
      <c r="B11" s="34"/>
      <c r="C11" s="102" t="s">
        <v>186</v>
      </c>
      <c r="D11" s="34"/>
      <c r="E11" s="37"/>
      <c r="F11" s="138">
        <v>8</v>
      </c>
      <c r="G11" s="138"/>
    </row>
    <row r="12" spans="2:10" ht="15.75" customHeight="1" outlineLevel="1">
      <c r="B12" s="34"/>
      <c r="C12" s="102" t="s">
        <v>187</v>
      </c>
      <c r="D12" s="34"/>
      <c r="E12" s="37"/>
      <c r="F12" s="138">
        <v>5</v>
      </c>
      <c r="G12" s="138"/>
    </row>
    <row r="13" spans="2:10" ht="15.75" customHeight="1" outlineLevel="1">
      <c r="B13" s="34"/>
      <c r="C13" s="102" t="s">
        <v>188</v>
      </c>
      <c r="D13" s="34"/>
      <c r="E13" s="37" t="s">
        <v>220</v>
      </c>
      <c r="F13" s="138">
        <v>50</v>
      </c>
      <c r="G13" s="138"/>
    </row>
    <row r="14" spans="2:10" ht="15.75" customHeight="1" outlineLevel="1">
      <c r="B14" s="34"/>
      <c r="C14" s="102" t="s">
        <v>189</v>
      </c>
      <c r="D14" s="34"/>
      <c r="E14" s="37" t="s">
        <v>220</v>
      </c>
      <c r="F14" s="138">
        <v>70</v>
      </c>
      <c r="G14" s="138"/>
    </row>
    <row r="15" spans="2:10" ht="15.75" customHeight="1" outlineLevel="1">
      <c r="B15" s="34"/>
      <c r="C15" s="102" t="s">
        <v>190</v>
      </c>
      <c r="D15" s="34"/>
      <c r="E15" s="37" t="s">
        <v>219</v>
      </c>
      <c r="F15" s="138">
        <v>130</v>
      </c>
      <c r="G15" s="138"/>
    </row>
    <row r="16" spans="2:10" ht="15.75" customHeight="1" outlineLevel="1">
      <c r="B16" s="34"/>
      <c r="C16" s="102" t="s">
        <v>191</v>
      </c>
      <c r="D16" s="34"/>
      <c r="E16" s="37" t="s">
        <v>221</v>
      </c>
      <c r="F16" s="138" t="s">
        <v>119</v>
      </c>
      <c r="G16" s="138"/>
    </row>
    <row r="17" spans="2:7" ht="15.75" customHeight="1" outlineLevel="1">
      <c r="B17" s="34"/>
      <c r="C17" s="102" t="s">
        <v>192</v>
      </c>
      <c r="D17" s="34"/>
      <c r="E17" s="37"/>
      <c r="F17" s="138" t="s">
        <v>97</v>
      </c>
      <c r="G17" s="138"/>
    </row>
    <row r="18" spans="2:7" ht="15.75" customHeight="1" outlineLevel="1">
      <c r="B18" s="34"/>
      <c r="C18" s="102" t="s">
        <v>241</v>
      </c>
      <c r="D18" s="34"/>
      <c r="E18" s="37"/>
      <c r="F18" s="144" t="s">
        <v>242</v>
      </c>
      <c r="G18" s="144"/>
    </row>
    <row r="19" spans="2:7" ht="15.75" customHeight="1" outlineLevel="1">
      <c r="B19" s="34"/>
      <c r="C19" s="102" t="s">
        <v>193</v>
      </c>
      <c r="D19" s="34"/>
      <c r="E19" s="37"/>
      <c r="F19" s="138" t="s">
        <v>102</v>
      </c>
      <c r="G19" s="138"/>
    </row>
    <row r="20" spans="2:7" ht="15.75" customHeight="1" outlineLevel="1">
      <c r="B20" s="34"/>
      <c r="C20" s="102" t="s">
        <v>194</v>
      </c>
      <c r="D20" s="34"/>
      <c r="E20" s="37" t="s">
        <v>218</v>
      </c>
      <c r="F20" s="138" t="s">
        <v>127</v>
      </c>
      <c r="G20" s="138"/>
    </row>
    <row r="21" spans="2:7" ht="15.75" customHeight="1" outlineLevel="1">
      <c r="B21" s="34"/>
      <c r="C21" s="102" t="s">
        <v>204</v>
      </c>
      <c r="D21" s="34"/>
      <c r="E21" s="37" t="s">
        <v>218</v>
      </c>
      <c r="F21" s="138" t="s">
        <v>128</v>
      </c>
      <c r="G21" s="138"/>
    </row>
    <row r="22" spans="2:7" ht="15.75" customHeight="1" outlineLevel="1">
      <c r="B22" s="34"/>
      <c r="C22" s="102" t="s">
        <v>205</v>
      </c>
      <c r="D22" s="34"/>
      <c r="E22" s="37" t="s">
        <v>218</v>
      </c>
      <c r="F22" s="138" t="s">
        <v>129</v>
      </c>
      <c r="G22" s="138"/>
    </row>
    <row r="23" spans="2:7" ht="15.75" customHeight="1">
      <c r="B23" s="38"/>
      <c r="C23" s="33"/>
      <c r="D23" s="39"/>
      <c r="E23" s="33"/>
      <c r="F23" s="33"/>
      <c r="G23" s="40"/>
    </row>
    <row r="24" spans="2:7" s="44" customFormat="1" ht="31.5" customHeight="1" outlineLevel="1">
      <c r="B24" s="41" t="s">
        <v>112</v>
      </c>
      <c r="C24" s="42" t="s">
        <v>222</v>
      </c>
      <c r="D24" s="43" t="s">
        <v>113</v>
      </c>
      <c r="E24" s="42" t="s">
        <v>113</v>
      </c>
      <c r="F24" s="42" t="s">
        <v>216</v>
      </c>
      <c r="G24" s="42" t="s">
        <v>217</v>
      </c>
    </row>
    <row r="25" spans="2:7" ht="15.75" customHeight="1" outlineLevel="1">
      <c r="B25" s="45">
        <v>1062</v>
      </c>
      <c r="C25" s="101" t="s">
        <v>200</v>
      </c>
      <c r="D25" s="46">
        <v>5816.12</v>
      </c>
      <c r="E25" s="47">
        <f>D25*'Прайс-лист'!L3*(1-'Прайс-лист'!$I$3)</f>
        <v>162851.35999999999</v>
      </c>
      <c r="F25" s="45"/>
      <c r="G25" s="48">
        <f>E25</f>
        <v>162851.35999999999</v>
      </c>
    </row>
    <row r="26" spans="2:7" ht="15.75" customHeight="1" outlineLevel="2">
      <c r="B26" s="34"/>
      <c r="C26" s="137" t="s">
        <v>195</v>
      </c>
      <c r="D26" s="137"/>
      <c r="E26" s="137"/>
      <c r="F26" s="137"/>
      <c r="G26" s="93"/>
    </row>
    <row r="27" spans="2:7" ht="285.75" customHeight="1" outlineLevel="2">
      <c r="B27" s="45"/>
      <c r="C27" s="106" t="s">
        <v>238</v>
      </c>
      <c r="D27" s="91"/>
      <c r="E27" s="91"/>
      <c r="F27" s="91"/>
      <c r="G27" s="91"/>
    </row>
    <row r="28" spans="2:7" ht="15.75" customHeight="1" outlineLevel="1">
      <c r="B28" s="34"/>
      <c r="C28" s="137" t="s">
        <v>196</v>
      </c>
      <c r="D28" s="137"/>
      <c r="E28" s="137"/>
      <c r="F28" s="137"/>
      <c r="G28" s="93"/>
    </row>
    <row r="29" spans="2:7" ht="15.75" customHeight="1" outlineLevel="1">
      <c r="B29" s="45">
        <v>3010</v>
      </c>
      <c r="C29" s="101" t="s">
        <v>224</v>
      </c>
      <c r="D29" s="50">
        <v>45.22</v>
      </c>
      <c r="E29" s="47">
        <f>D29*'Прайс-лист'!L3*(1-'Прайс-лист'!$I$3)</f>
        <v>1266.1599999999999</v>
      </c>
      <c r="F29" s="51">
        <v>0</v>
      </c>
      <c r="G29" s="48">
        <f t="shared" ref="G29:G34" si="0">E29*F29</f>
        <v>0</v>
      </c>
    </row>
    <row r="30" spans="2:7" ht="15.75" customHeight="1" outlineLevel="1">
      <c r="B30" s="45">
        <v>3000</v>
      </c>
      <c r="C30" s="101" t="s">
        <v>225</v>
      </c>
      <c r="D30" s="50">
        <v>18.09</v>
      </c>
      <c r="E30" s="47">
        <f>D30*'Прайс-лист'!L3*(1-'Прайс-лист'!$I$3)</f>
        <v>506.52</v>
      </c>
      <c r="F30" s="51">
        <v>0</v>
      </c>
      <c r="G30" s="48">
        <f t="shared" si="0"/>
        <v>0</v>
      </c>
    </row>
    <row r="31" spans="2:7" ht="15.75" customHeight="1" outlineLevel="1">
      <c r="B31" s="45">
        <v>3001</v>
      </c>
      <c r="C31" s="101" t="s">
        <v>226</v>
      </c>
      <c r="D31" s="50">
        <v>18.09</v>
      </c>
      <c r="E31" s="47">
        <f>D31*'Прайс-лист'!L3*(1-'Прайс-лист'!$I$3)</f>
        <v>506.52</v>
      </c>
      <c r="F31" s="51">
        <v>0</v>
      </c>
      <c r="G31" s="48">
        <f t="shared" si="0"/>
        <v>0</v>
      </c>
    </row>
    <row r="32" spans="2:7" ht="15.75" customHeight="1" outlineLevel="1">
      <c r="B32" s="45">
        <v>3002</v>
      </c>
      <c r="C32" s="101" t="s">
        <v>227</v>
      </c>
      <c r="D32" s="50">
        <v>18.09</v>
      </c>
      <c r="E32" s="47">
        <f>D32*'Прайс-лист'!L3*(1-'Прайс-лист'!$I$3)</f>
        <v>506.52</v>
      </c>
      <c r="F32" s="51">
        <v>0</v>
      </c>
      <c r="G32" s="48">
        <f t="shared" si="0"/>
        <v>0</v>
      </c>
    </row>
    <row r="33" spans="2:7" ht="15.75" customHeight="1" outlineLevel="1">
      <c r="B33" s="45">
        <v>3003</v>
      </c>
      <c r="C33" s="101" t="s">
        <v>228</v>
      </c>
      <c r="D33" s="50">
        <v>18.09</v>
      </c>
      <c r="E33" s="47">
        <f>D33*'Прайс-лист'!L3*(1-'Прайс-лист'!$I$3)</f>
        <v>506.52</v>
      </c>
      <c r="F33" s="51">
        <v>0</v>
      </c>
      <c r="G33" s="48">
        <f t="shared" si="0"/>
        <v>0</v>
      </c>
    </row>
    <row r="34" spans="2:7" ht="15.75" customHeight="1" outlineLevel="1">
      <c r="B34" s="45">
        <v>1067</v>
      </c>
      <c r="C34" s="101" t="s">
        <v>197</v>
      </c>
      <c r="D34" s="50">
        <v>2173.61</v>
      </c>
      <c r="E34" s="47">
        <f>D34*'Прайс-лист'!L3*(1-'Прайс-лист'!$I$3)</f>
        <v>60861.08</v>
      </c>
      <c r="F34" s="51">
        <v>0</v>
      </c>
      <c r="G34" s="48">
        <f t="shared" si="0"/>
        <v>0</v>
      </c>
    </row>
    <row r="35" spans="2:7" ht="15.75" customHeight="1" outlineLevel="1">
      <c r="B35" s="94"/>
      <c r="C35" s="137" t="s">
        <v>215</v>
      </c>
      <c r="D35" s="137"/>
      <c r="E35" s="137"/>
      <c r="F35" s="137"/>
      <c r="G35" s="94"/>
    </row>
    <row r="36" spans="2:7" ht="15.75" customHeight="1" outlineLevel="1">
      <c r="B36" s="52">
        <v>3209</v>
      </c>
      <c r="C36" s="101" t="s">
        <v>198</v>
      </c>
      <c r="D36" s="53">
        <v>299.89</v>
      </c>
      <c r="E36" s="47">
        <f>D36*'Прайс-лист'!L3*(1-'Прайс-лист'!$I$3)</f>
        <v>8396.92</v>
      </c>
      <c r="F36" s="51">
        <v>0</v>
      </c>
      <c r="G36" s="48">
        <f>E36*F36</f>
        <v>0</v>
      </c>
    </row>
    <row r="37" spans="2:7" ht="15.75" customHeight="1" outlineLevel="1">
      <c r="B37" s="52">
        <v>3253</v>
      </c>
      <c r="C37" s="101" t="s">
        <v>207</v>
      </c>
      <c r="D37" s="53">
        <v>64.989999999999995</v>
      </c>
      <c r="E37" s="47">
        <f>D37*'Прайс-лист'!L3*(1-'Прайс-лист'!$I$3)</f>
        <v>1819.7199999999998</v>
      </c>
      <c r="F37" s="51">
        <v>0</v>
      </c>
      <c r="G37" s="48">
        <f>E37*F37</f>
        <v>0</v>
      </c>
    </row>
    <row r="38" spans="2:7" ht="14.25" outlineLevel="1">
      <c r="B38" s="52">
        <v>3262</v>
      </c>
      <c r="C38" s="101" t="s">
        <v>208</v>
      </c>
      <c r="D38" s="53">
        <v>61.07</v>
      </c>
      <c r="E38" s="47">
        <f>D38*'Прайс-лист'!L3*(1-'Прайс-лист'!$I$3)</f>
        <v>1709.96</v>
      </c>
      <c r="F38" s="51">
        <v>0</v>
      </c>
      <c r="G38" s="48">
        <f>E38*F38</f>
        <v>0</v>
      </c>
    </row>
    <row r="39" spans="2:7" ht="14.25" outlineLevel="1">
      <c r="B39" s="52">
        <v>5002</v>
      </c>
      <c r="C39" s="101" t="s">
        <v>206</v>
      </c>
      <c r="D39" s="53">
        <v>148.77000000000001</v>
      </c>
      <c r="E39" s="47">
        <f>D39*'Прайс-лист'!L3*(1-'Прайс-лист'!$I$3)</f>
        <v>4165.5600000000004</v>
      </c>
      <c r="F39" s="51">
        <v>0</v>
      </c>
      <c r="G39" s="48">
        <f t="shared" ref="G39:G45" si="1">E39*F39</f>
        <v>0</v>
      </c>
    </row>
    <row r="40" spans="2:7" ht="14.25" outlineLevel="1">
      <c r="B40" s="97">
        <v>4001</v>
      </c>
      <c r="C40" s="101" t="s">
        <v>209</v>
      </c>
      <c r="D40" s="53">
        <v>538.70000000000005</v>
      </c>
      <c r="E40" s="47">
        <f>D40*'Прайс-лист'!L3*(1-'Прайс-лист'!$I$3)</f>
        <v>15083.600000000002</v>
      </c>
      <c r="F40" s="51">
        <v>0</v>
      </c>
      <c r="G40" s="48">
        <f t="shared" si="1"/>
        <v>0</v>
      </c>
    </row>
    <row r="41" spans="2:7" ht="14.25" outlineLevel="1">
      <c r="B41" s="97">
        <v>4002</v>
      </c>
      <c r="C41" s="101" t="s">
        <v>210</v>
      </c>
      <c r="D41" s="53">
        <v>470.58</v>
      </c>
      <c r="E41" s="47">
        <f>D41*'Прайс-лист'!L3*(1-'Прайс-лист'!$I$3)</f>
        <v>13176.24</v>
      </c>
      <c r="F41" s="51">
        <v>0</v>
      </c>
      <c r="G41" s="48">
        <f t="shared" si="1"/>
        <v>0</v>
      </c>
    </row>
    <row r="42" spans="2:7" ht="14.25" outlineLevel="1">
      <c r="B42" s="52">
        <v>5101</v>
      </c>
      <c r="C42" s="101" t="s">
        <v>211</v>
      </c>
      <c r="D42" s="53">
        <v>489.38</v>
      </c>
      <c r="E42" s="47">
        <f>D42*'Прайс-лист'!L3*(1-'Прайс-лист'!$I$3)</f>
        <v>13702.64</v>
      </c>
      <c r="F42" s="51">
        <v>0</v>
      </c>
      <c r="G42" s="48">
        <f t="shared" si="1"/>
        <v>0</v>
      </c>
    </row>
    <row r="43" spans="2:7" ht="14.25" outlineLevel="1">
      <c r="B43" s="97">
        <v>4101</v>
      </c>
      <c r="C43" s="101" t="s">
        <v>213</v>
      </c>
      <c r="D43" s="53">
        <v>934.9</v>
      </c>
      <c r="E43" s="47">
        <f>D43*'Прайс-лист'!L3*(1-'Прайс-лист'!$I$3)</f>
        <v>26177.200000000001</v>
      </c>
      <c r="F43" s="51">
        <v>0</v>
      </c>
      <c r="G43" s="48">
        <f t="shared" si="1"/>
        <v>0</v>
      </c>
    </row>
    <row r="44" spans="2:7" ht="14.25" outlineLevel="1">
      <c r="B44" s="97">
        <v>4110</v>
      </c>
      <c r="C44" s="101" t="s">
        <v>214</v>
      </c>
      <c r="D44" s="53">
        <v>87.7</v>
      </c>
      <c r="E44" s="47">
        <f>D44*'Прайс-лист'!L3*(1-'Прайс-лист'!$I$3)</f>
        <v>2455.6</v>
      </c>
      <c r="F44" s="51">
        <v>0</v>
      </c>
      <c r="G44" s="48">
        <f t="shared" ref="G44" si="2">E44*F44</f>
        <v>0</v>
      </c>
    </row>
    <row r="45" spans="2:7" ht="14.25" outlineLevel="1">
      <c r="B45" s="97">
        <v>5110</v>
      </c>
      <c r="C45" s="101" t="s">
        <v>96</v>
      </c>
      <c r="D45" s="53">
        <v>1174.5</v>
      </c>
      <c r="E45" s="47">
        <f>D45*'Прайс-лист'!L3*(1-'Прайс-лист'!$I$3)</f>
        <v>32886</v>
      </c>
      <c r="F45" s="51">
        <v>0</v>
      </c>
      <c r="G45" s="48">
        <f t="shared" si="1"/>
        <v>0</v>
      </c>
    </row>
    <row r="46" spans="2:7" ht="15" customHeight="1" outlineLevel="1">
      <c r="E46" s="31" t="s">
        <v>223</v>
      </c>
      <c r="F46" s="143">
        <f>SUM(G25:G45)</f>
        <v>162851.35999999999</v>
      </c>
      <c r="G46" s="143"/>
    </row>
  </sheetData>
  <mergeCells count="26">
    <mergeCell ref="F46:G46"/>
    <mergeCell ref="F19:G19"/>
    <mergeCell ref="F20:G20"/>
    <mergeCell ref="F21:G21"/>
    <mergeCell ref="F22:G22"/>
    <mergeCell ref="C35:F35"/>
    <mergeCell ref="C28:F28"/>
    <mergeCell ref="C26:F26"/>
    <mergeCell ref="F18:G18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6:G6"/>
    <mergeCell ref="B2:G2"/>
    <mergeCell ref="I2:J2"/>
    <mergeCell ref="F4:G4"/>
    <mergeCell ref="F5:G5"/>
    <mergeCell ref="C3:F3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0000"/>
  </sheetPr>
  <dimension ref="B2:J46"/>
  <sheetViews>
    <sheetView showGridLines="0" zoomScaleNormal="100" workbookViewId="0">
      <pane ySplit="2" topLeftCell="A3" activePane="bottomLeft" state="frozen"/>
      <selection pane="bottomLeft" activeCell="J60" sqref="J60"/>
    </sheetView>
  </sheetViews>
  <sheetFormatPr defaultRowHeight="15.75" customHeight="1" outlineLevelRow="2"/>
  <cols>
    <col min="1" max="1" width="3.7109375" style="32" customWidth="1"/>
    <col min="2" max="2" width="12.7109375" style="32" customWidth="1"/>
    <col min="3" max="3" width="100.7109375" style="32" customWidth="1"/>
    <col min="4" max="4" width="12.7109375" style="54" hidden="1" customWidth="1"/>
    <col min="5" max="5" width="13.7109375" style="55" customWidth="1"/>
    <col min="6" max="6" width="13.7109375" style="32" customWidth="1"/>
    <col min="7" max="7" width="13.7109375" style="55" customWidth="1"/>
    <col min="8" max="16384" width="9.140625" style="32"/>
  </cols>
  <sheetData>
    <row r="2" spans="2:10" ht="16.5" customHeight="1">
      <c r="B2" s="139" t="s">
        <v>130</v>
      </c>
      <c r="C2" s="139"/>
      <c r="D2" s="139"/>
      <c r="E2" s="139"/>
      <c r="F2" s="139"/>
      <c r="G2" s="139"/>
      <c r="I2" s="140" t="s">
        <v>75</v>
      </c>
      <c r="J2" s="141"/>
    </row>
    <row r="3" spans="2:10" ht="15.75" customHeight="1" outlineLevel="1">
      <c r="B3" s="92"/>
      <c r="C3" s="142" t="s">
        <v>180</v>
      </c>
      <c r="D3" s="142"/>
      <c r="E3" s="142"/>
      <c r="F3" s="142"/>
      <c r="G3" s="99"/>
    </row>
    <row r="4" spans="2:10" ht="15.75" customHeight="1" outlineLevel="1">
      <c r="B4" s="34"/>
      <c r="C4" s="102" t="s">
        <v>202</v>
      </c>
      <c r="D4" s="34"/>
      <c r="E4" s="37" t="s">
        <v>218</v>
      </c>
      <c r="F4" s="138">
        <v>500</v>
      </c>
      <c r="G4" s="138"/>
    </row>
    <row r="5" spans="2:10" ht="15.75" customHeight="1" outlineLevel="1">
      <c r="B5" s="34"/>
      <c r="C5" s="102" t="s">
        <v>181</v>
      </c>
      <c r="D5" s="34"/>
      <c r="E5" s="37" t="s">
        <v>218</v>
      </c>
      <c r="F5" s="138">
        <v>400</v>
      </c>
      <c r="G5" s="138"/>
    </row>
    <row r="6" spans="2:10" ht="15.75" customHeight="1" outlineLevel="1">
      <c r="B6" s="34"/>
      <c r="C6" s="102" t="s">
        <v>203</v>
      </c>
      <c r="D6" s="34"/>
      <c r="E6" s="37" t="s">
        <v>218</v>
      </c>
      <c r="F6" s="138">
        <v>215</v>
      </c>
      <c r="G6" s="138"/>
    </row>
    <row r="7" spans="2:10" ht="15.75" customHeight="1" outlineLevel="1">
      <c r="B7" s="34"/>
      <c r="C7" s="102" t="s">
        <v>182</v>
      </c>
      <c r="D7" s="34"/>
      <c r="E7" s="37" t="s">
        <v>218</v>
      </c>
      <c r="F7" s="138">
        <v>111</v>
      </c>
      <c r="G7" s="138"/>
    </row>
    <row r="8" spans="2:10" ht="15.75" customHeight="1" outlineLevel="1">
      <c r="B8" s="34"/>
      <c r="C8" s="102" t="s">
        <v>183</v>
      </c>
      <c r="D8" s="34"/>
      <c r="E8" s="37" t="s">
        <v>218</v>
      </c>
      <c r="F8" s="138">
        <v>52</v>
      </c>
      <c r="G8" s="138"/>
    </row>
    <row r="9" spans="2:10" ht="15.75" customHeight="1" outlineLevel="1">
      <c r="B9" s="34"/>
      <c r="C9" s="102" t="s">
        <v>184</v>
      </c>
      <c r="D9" s="34"/>
      <c r="E9" s="37" t="s">
        <v>219</v>
      </c>
      <c r="F9" s="138">
        <v>240</v>
      </c>
      <c r="G9" s="138"/>
    </row>
    <row r="10" spans="2:10" ht="15.75" customHeight="1" outlineLevel="1">
      <c r="B10" s="34"/>
      <c r="C10" s="102" t="s">
        <v>185</v>
      </c>
      <c r="D10" s="34"/>
      <c r="E10" s="37" t="s">
        <v>219</v>
      </c>
      <c r="F10" s="138">
        <v>1000</v>
      </c>
      <c r="G10" s="138"/>
    </row>
    <row r="11" spans="2:10" ht="15.75" customHeight="1" outlineLevel="1">
      <c r="B11" s="34"/>
      <c r="C11" s="102" t="s">
        <v>186</v>
      </c>
      <c r="D11" s="34"/>
      <c r="E11" s="37"/>
      <c r="F11" s="138">
        <v>9</v>
      </c>
      <c r="G11" s="138"/>
    </row>
    <row r="12" spans="2:10" ht="15.75" customHeight="1" outlineLevel="1">
      <c r="B12" s="34"/>
      <c r="C12" s="102" t="s">
        <v>187</v>
      </c>
      <c r="D12" s="34"/>
      <c r="E12" s="37"/>
      <c r="F12" s="138">
        <v>5</v>
      </c>
      <c r="G12" s="138"/>
    </row>
    <row r="13" spans="2:10" ht="15.75" customHeight="1" outlineLevel="1">
      <c r="B13" s="34"/>
      <c r="C13" s="102" t="s">
        <v>188</v>
      </c>
      <c r="D13" s="34"/>
      <c r="E13" s="37" t="s">
        <v>220</v>
      </c>
      <c r="F13" s="138">
        <v>70</v>
      </c>
      <c r="G13" s="138"/>
    </row>
    <row r="14" spans="2:10" ht="15.75" customHeight="1" outlineLevel="1">
      <c r="B14" s="34"/>
      <c r="C14" s="102" t="s">
        <v>189</v>
      </c>
      <c r="D14" s="34"/>
      <c r="E14" s="37" t="s">
        <v>220</v>
      </c>
      <c r="F14" s="138">
        <v>90</v>
      </c>
      <c r="G14" s="138"/>
    </row>
    <row r="15" spans="2:10" ht="15.75" customHeight="1" outlineLevel="1">
      <c r="B15" s="34"/>
      <c r="C15" s="102" t="s">
        <v>190</v>
      </c>
      <c r="D15" s="34"/>
      <c r="E15" s="37" t="s">
        <v>219</v>
      </c>
      <c r="F15" s="138">
        <v>180</v>
      </c>
      <c r="G15" s="138"/>
    </row>
    <row r="16" spans="2:10" ht="15.75" customHeight="1" outlineLevel="1">
      <c r="B16" s="34"/>
      <c r="C16" s="102" t="s">
        <v>191</v>
      </c>
      <c r="D16" s="34"/>
      <c r="E16" s="37" t="s">
        <v>221</v>
      </c>
      <c r="F16" s="138" t="s">
        <v>119</v>
      </c>
      <c r="G16" s="138"/>
    </row>
    <row r="17" spans="2:7" ht="15.75" customHeight="1" outlineLevel="1">
      <c r="B17" s="34"/>
      <c r="C17" s="102" t="s">
        <v>192</v>
      </c>
      <c r="D17" s="34"/>
      <c r="E17" s="37"/>
      <c r="F17" s="138" t="s">
        <v>97</v>
      </c>
      <c r="G17" s="138"/>
    </row>
    <row r="18" spans="2:7" ht="15.75" customHeight="1" outlineLevel="1">
      <c r="B18" s="34"/>
      <c r="C18" s="102" t="s">
        <v>241</v>
      </c>
      <c r="D18" s="34"/>
      <c r="E18" s="37"/>
      <c r="F18" s="144" t="s">
        <v>242</v>
      </c>
      <c r="G18" s="144"/>
    </row>
    <row r="19" spans="2:7" ht="15.75" customHeight="1" outlineLevel="1">
      <c r="B19" s="34"/>
      <c r="C19" s="102" t="s">
        <v>193</v>
      </c>
      <c r="D19" s="34"/>
      <c r="E19" s="37"/>
      <c r="F19" s="138" t="s">
        <v>102</v>
      </c>
      <c r="G19" s="138"/>
    </row>
    <row r="20" spans="2:7" ht="15.75" customHeight="1" outlineLevel="1">
      <c r="B20" s="34"/>
      <c r="C20" s="102" t="s">
        <v>194</v>
      </c>
      <c r="D20" s="34"/>
      <c r="E20" s="37" t="s">
        <v>218</v>
      </c>
      <c r="F20" s="138" t="s">
        <v>131</v>
      </c>
      <c r="G20" s="138"/>
    </row>
    <row r="21" spans="2:7" ht="15.75" customHeight="1" outlineLevel="1">
      <c r="B21" s="34"/>
      <c r="C21" s="102" t="s">
        <v>204</v>
      </c>
      <c r="D21" s="34"/>
      <c r="E21" s="37" t="s">
        <v>218</v>
      </c>
      <c r="F21" s="138" t="s">
        <v>128</v>
      </c>
      <c r="G21" s="138"/>
    </row>
    <row r="22" spans="2:7" ht="15.75" customHeight="1" outlineLevel="1">
      <c r="B22" s="34"/>
      <c r="C22" s="102" t="s">
        <v>205</v>
      </c>
      <c r="D22" s="34"/>
      <c r="E22" s="37" t="s">
        <v>218</v>
      </c>
      <c r="F22" s="138" t="s">
        <v>129</v>
      </c>
      <c r="G22" s="138"/>
    </row>
    <row r="23" spans="2:7" ht="15.75" customHeight="1">
      <c r="B23" s="38"/>
      <c r="C23" s="33"/>
      <c r="D23" s="39"/>
      <c r="E23" s="33"/>
      <c r="F23" s="33"/>
      <c r="G23" s="40"/>
    </row>
    <row r="24" spans="2:7" s="44" customFormat="1" ht="31.5" customHeight="1" outlineLevel="1">
      <c r="B24" s="41" t="s">
        <v>112</v>
      </c>
      <c r="C24" s="42" t="s">
        <v>222</v>
      </c>
      <c r="D24" s="43" t="s">
        <v>113</v>
      </c>
      <c r="E24" s="42" t="s">
        <v>113</v>
      </c>
      <c r="F24" s="42" t="s">
        <v>216</v>
      </c>
      <c r="G24" s="42" t="s">
        <v>217</v>
      </c>
    </row>
    <row r="25" spans="2:7" ht="15.75" customHeight="1" outlineLevel="1">
      <c r="B25" s="45">
        <v>1072</v>
      </c>
      <c r="C25" s="101" t="s">
        <v>200</v>
      </c>
      <c r="D25" s="46">
        <v>6299.24</v>
      </c>
      <c r="E25" s="47">
        <f>D25*'Прайс-лист'!L3*(1-'Прайс-лист'!$I$3)</f>
        <v>176378.72</v>
      </c>
      <c r="F25" s="45"/>
      <c r="G25" s="48">
        <f>E25</f>
        <v>176378.72</v>
      </c>
    </row>
    <row r="26" spans="2:7" ht="15.75" customHeight="1" outlineLevel="2">
      <c r="B26" s="34"/>
      <c r="C26" s="137" t="s">
        <v>195</v>
      </c>
      <c r="D26" s="137"/>
      <c r="E26" s="137"/>
      <c r="F26" s="137"/>
      <c r="G26" s="93"/>
    </row>
    <row r="27" spans="2:7" ht="285" customHeight="1" outlineLevel="2">
      <c r="B27" s="45"/>
      <c r="C27" s="106" t="s">
        <v>239</v>
      </c>
      <c r="D27" s="91"/>
      <c r="E27" s="91"/>
      <c r="F27" s="91"/>
      <c r="G27" s="91"/>
    </row>
    <row r="28" spans="2:7" ht="15.75" customHeight="1" outlineLevel="1">
      <c r="B28" s="34"/>
      <c r="C28" s="137" t="s">
        <v>196</v>
      </c>
      <c r="D28" s="137"/>
      <c r="E28" s="137"/>
      <c r="F28" s="137"/>
      <c r="G28" s="93"/>
    </row>
    <row r="29" spans="2:7" ht="15.75" customHeight="1" outlineLevel="1">
      <c r="B29" s="45">
        <v>3010</v>
      </c>
      <c r="C29" s="101" t="s">
        <v>224</v>
      </c>
      <c r="D29" s="50">
        <v>45.22</v>
      </c>
      <c r="E29" s="47">
        <f>D29*'Прайс-лист'!L3*(1-'Прайс-лист'!$I$3)</f>
        <v>1266.1599999999999</v>
      </c>
      <c r="F29" s="51">
        <v>0</v>
      </c>
      <c r="G29" s="48">
        <f t="shared" ref="G29:G34" si="0">E29*F29</f>
        <v>0</v>
      </c>
    </row>
    <row r="30" spans="2:7" ht="15.75" customHeight="1" outlineLevel="1">
      <c r="B30" s="45">
        <v>3000</v>
      </c>
      <c r="C30" s="101" t="s">
        <v>225</v>
      </c>
      <c r="D30" s="50">
        <v>18.09</v>
      </c>
      <c r="E30" s="47">
        <f>D30*'Прайс-лист'!L3*(1-'Прайс-лист'!$I$3)</f>
        <v>506.52</v>
      </c>
      <c r="F30" s="51">
        <v>0</v>
      </c>
      <c r="G30" s="48">
        <f t="shared" si="0"/>
        <v>0</v>
      </c>
    </row>
    <row r="31" spans="2:7" ht="15.75" customHeight="1" outlineLevel="1">
      <c r="B31" s="45">
        <v>3001</v>
      </c>
      <c r="C31" s="101" t="s">
        <v>226</v>
      </c>
      <c r="D31" s="50">
        <v>18.09</v>
      </c>
      <c r="E31" s="47">
        <f>D31*'Прайс-лист'!L3*(1-'Прайс-лист'!$I$3)</f>
        <v>506.52</v>
      </c>
      <c r="F31" s="51">
        <v>0</v>
      </c>
      <c r="G31" s="48">
        <f t="shared" si="0"/>
        <v>0</v>
      </c>
    </row>
    <row r="32" spans="2:7" ht="15.75" customHeight="1" outlineLevel="1">
      <c r="B32" s="45">
        <v>3002</v>
      </c>
      <c r="C32" s="101" t="s">
        <v>227</v>
      </c>
      <c r="D32" s="50">
        <v>18.09</v>
      </c>
      <c r="E32" s="47">
        <f>D32*'Прайс-лист'!L3*(1-'Прайс-лист'!$I$3)</f>
        <v>506.52</v>
      </c>
      <c r="F32" s="51">
        <v>0</v>
      </c>
      <c r="G32" s="48">
        <f t="shared" si="0"/>
        <v>0</v>
      </c>
    </row>
    <row r="33" spans="2:7" ht="15.75" customHeight="1" outlineLevel="1">
      <c r="B33" s="45">
        <v>3003</v>
      </c>
      <c r="C33" s="101" t="s">
        <v>228</v>
      </c>
      <c r="D33" s="50">
        <v>18.09</v>
      </c>
      <c r="E33" s="47">
        <f>D33*'Прайс-лист'!L3*(1-'Прайс-лист'!$I$3)</f>
        <v>506.52</v>
      </c>
      <c r="F33" s="51">
        <v>0</v>
      </c>
      <c r="G33" s="48">
        <f t="shared" si="0"/>
        <v>0</v>
      </c>
    </row>
    <row r="34" spans="2:7" ht="15.75" customHeight="1" outlineLevel="1">
      <c r="B34" s="45">
        <v>1077</v>
      </c>
      <c r="C34" s="101" t="s">
        <v>197</v>
      </c>
      <c r="D34" s="50">
        <v>2351.34</v>
      </c>
      <c r="E34" s="47">
        <f>D34*'Прайс-лист'!L3*(1-'Прайс-лист'!$I$3)</f>
        <v>65837.52</v>
      </c>
      <c r="F34" s="51">
        <v>0</v>
      </c>
      <c r="G34" s="48">
        <f t="shared" si="0"/>
        <v>0</v>
      </c>
    </row>
    <row r="35" spans="2:7" ht="15.75" customHeight="1" outlineLevel="1">
      <c r="B35" s="94"/>
      <c r="C35" s="137" t="s">
        <v>215</v>
      </c>
      <c r="D35" s="137"/>
      <c r="E35" s="137"/>
      <c r="F35" s="137"/>
      <c r="G35" s="94"/>
    </row>
    <row r="36" spans="2:7" ht="15.75" customHeight="1" outlineLevel="1">
      <c r="B36" s="52">
        <v>3210</v>
      </c>
      <c r="C36" s="101" t="s">
        <v>198</v>
      </c>
      <c r="D36" s="53">
        <v>364.1</v>
      </c>
      <c r="E36" s="47">
        <f>D36*'Прайс-лист'!L3*(1-'Прайс-лист'!$I$3)</f>
        <v>10194.800000000001</v>
      </c>
      <c r="F36" s="51">
        <v>0</v>
      </c>
      <c r="G36" s="48">
        <f>E36*F36</f>
        <v>0</v>
      </c>
    </row>
    <row r="37" spans="2:7" ht="15.75" customHeight="1" outlineLevel="1">
      <c r="B37" s="52">
        <v>3253</v>
      </c>
      <c r="C37" s="101" t="s">
        <v>207</v>
      </c>
      <c r="D37" s="53">
        <v>64.989999999999995</v>
      </c>
      <c r="E37" s="47">
        <f>D37*'Прайс-лист'!L3*(1-'Прайс-лист'!$I$3)</f>
        <v>1819.7199999999998</v>
      </c>
      <c r="F37" s="51">
        <v>0</v>
      </c>
      <c r="G37" s="48">
        <f>E37*F37</f>
        <v>0</v>
      </c>
    </row>
    <row r="38" spans="2:7" ht="14.25" outlineLevel="1">
      <c r="B38" s="52">
        <v>3262</v>
      </c>
      <c r="C38" s="101" t="s">
        <v>208</v>
      </c>
      <c r="D38" s="53">
        <v>61.07</v>
      </c>
      <c r="E38" s="47">
        <f>D38*'Прайс-лист'!L3*(1-'Прайс-лист'!$I$3)</f>
        <v>1709.96</v>
      </c>
      <c r="F38" s="51">
        <v>0</v>
      </c>
      <c r="G38" s="48">
        <f>E38*F38</f>
        <v>0</v>
      </c>
    </row>
    <row r="39" spans="2:7" ht="14.25" outlineLevel="1">
      <c r="B39" s="52">
        <v>5002</v>
      </c>
      <c r="C39" s="101" t="s">
        <v>206</v>
      </c>
      <c r="D39" s="53">
        <v>153.47</v>
      </c>
      <c r="E39" s="47">
        <f>D39*'Прайс-лист'!L3*(1-'Прайс-лист'!$I$3)</f>
        <v>4297.16</v>
      </c>
      <c r="F39" s="51">
        <v>0</v>
      </c>
      <c r="G39" s="48">
        <f t="shared" ref="G39:G45" si="1">E39*F39</f>
        <v>0</v>
      </c>
    </row>
    <row r="40" spans="2:7" ht="14.25" outlineLevel="1">
      <c r="B40" s="97">
        <v>4001</v>
      </c>
      <c r="C40" s="101" t="s">
        <v>209</v>
      </c>
      <c r="D40" s="53">
        <v>538.70000000000005</v>
      </c>
      <c r="E40" s="47">
        <f>D40*'Прайс-лист'!L3*(1-'Прайс-лист'!$I$3)</f>
        <v>15083.600000000002</v>
      </c>
      <c r="F40" s="51">
        <v>0</v>
      </c>
      <c r="G40" s="48">
        <f t="shared" si="1"/>
        <v>0</v>
      </c>
    </row>
    <row r="41" spans="2:7" ht="14.25" outlineLevel="1">
      <c r="B41" s="97">
        <v>4002</v>
      </c>
      <c r="C41" s="101" t="s">
        <v>210</v>
      </c>
      <c r="D41" s="53">
        <v>470.58</v>
      </c>
      <c r="E41" s="47">
        <f>D41*'Прайс-лист'!L3*(1-'Прайс-лист'!$I$3)</f>
        <v>13176.24</v>
      </c>
      <c r="F41" s="51">
        <v>0</v>
      </c>
      <c r="G41" s="48">
        <f t="shared" si="1"/>
        <v>0</v>
      </c>
    </row>
    <row r="42" spans="2:7" ht="14.25" outlineLevel="1">
      <c r="B42" s="52">
        <v>5101</v>
      </c>
      <c r="C42" s="101" t="s">
        <v>211</v>
      </c>
      <c r="D42" s="53">
        <v>489.38</v>
      </c>
      <c r="E42" s="47">
        <f>D42*'Прайс-лист'!L3*(1-'Прайс-лист'!$I$3)</f>
        <v>13702.64</v>
      </c>
      <c r="F42" s="51">
        <v>0</v>
      </c>
      <c r="G42" s="48">
        <f t="shared" si="1"/>
        <v>0</v>
      </c>
    </row>
    <row r="43" spans="2:7" ht="14.25" outlineLevel="1">
      <c r="B43" s="97">
        <v>4101</v>
      </c>
      <c r="C43" s="101" t="s">
        <v>213</v>
      </c>
      <c r="D43" s="53">
        <v>934.9</v>
      </c>
      <c r="E43" s="47">
        <f>D43*'Прайс-лист'!L3*(1-'Прайс-лист'!$I$3)</f>
        <v>26177.200000000001</v>
      </c>
      <c r="F43" s="51">
        <v>0</v>
      </c>
      <c r="G43" s="48">
        <f t="shared" si="1"/>
        <v>0</v>
      </c>
    </row>
    <row r="44" spans="2:7" ht="14.25" outlineLevel="1">
      <c r="B44" s="97">
        <v>4110</v>
      </c>
      <c r="C44" s="101" t="s">
        <v>214</v>
      </c>
      <c r="D44" s="53">
        <v>87.7</v>
      </c>
      <c r="E44" s="47">
        <f>D44*'Прайс-лист'!L3*(1-'Прайс-лист'!$I$3)</f>
        <v>2455.6</v>
      </c>
      <c r="F44" s="51">
        <v>0</v>
      </c>
      <c r="G44" s="48">
        <f t="shared" si="1"/>
        <v>0</v>
      </c>
    </row>
    <row r="45" spans="2:7" ht="14.25" outlineLevel="1">
      <c r="B45" s="97">
        <v>5110</v>
      </c>
      <c r="C45" s="101" t="s">
        <v>96</v>
      </c>
      <c r="D45" s="53">
        <v>1174.5</v>
      </c>
      <c r="E45" s="47">
        <f>D45*'Прайс-лист'!L3*(1-'Прайс-лист'!$I$3)</f>
        <v>32886</v>
      </c>
      <c r="F45" s="51">
        <v>0</v>
      </c>
      <c r="G45" s="48">
        <f t="shared" si="1"/>
        <v>0</v>
      </c>
    </row>
    <row r="46" spans="2:7" ht="15" customHeight="1" outlineLevel="1">
      <c r="E46" s="31" t="s">
        <v>223</v>
      </c>
      <c r="F46" s="143">
        <f>SUM(G25:G45)</f>
        <v>176378.72</v>
      </c>
      <c r="G46" s="143"/>
    </row>
  </sheetData>
  <mergeCells count="26">
    <mergeCell ref="F46:G46"/>
    <mergeCell ref="F19:G19"/>
    <mergeCell ref="F20:G20"/>
    <mergeCell ref="F21:G21"/>
    <mergeCell ref="F22:G22"/>
    <mergeCell ref="C35:F35"/>
    <mergeCell ref="C28:F28"/>
    <mergeCell ref="C26:F26"/>
    <mergeCell ref="F18:G18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6:G6"/>
    <mergeCell ref="B2:G2"/>
    <mergeCell ref="I2:J2"/>
    <mergeCell ref="F4:G4"/>
    <mergeCell ref="F5:G5"/>
    <mergeCell ref="C3:F3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3"/>
  </sheetPr>
  <dimension ref="B2:J46"/>
  <sheetViews>
    <sheetView showGridLines="0" zoomScaleNormal="100" workbookViewId="0">
      <pane ySplit="2" topLeftCell="A3" activePane="bottomLeft" state="frozen"/>
      <selection pane="bottomLeft" activeCell="I74" sqref="I74"/>
    </sheetView>
  </sheetViews>
  <sheetFormatPr defaultRowHeight="15.75" customHeight="1" outlineLevelRow="2"/>
  <cols>
    <col min="1" max="1" width="3.7109375" style="32" customWidth="1"/>
    <col min="2" max="2" width="12.7109375" style="32" customWidth="1"/>
    <col min="3" max="3" width="100.7109375" style="32" customWidth="1"/>
    <col min="4" max="4" width="12.7109375" style="54" hidden="1" customWidth="1"/>
    <col min="5" max="5" width="13.7109375" style="55" customWidth="1"/>
    <col min="6" max="6" width="13.7109375" style="32" customWidth="1"/>
    <col min="7" max="7" width="13.7109375" style="55" customWidth="1"/>
    <col min="8" max="16384" width="9.140625" style="32"/>
  </cols>
  <sheetData>
    <row r="2" spans="2:10" ht="16.5" customHeight="1">
      <c r="B2" s="139" t="s">
        <v>132</v>
      </c>
      <c r="C2" s="139"/>
      <c r="D2" s="139"/>
      <c r="E2" s="139"/>
      <c r="F2" s="139"/>
      <c r="G2" s="139"/>
      <c r="I2" s="140" t="s">
        <v>75</v>
      </c>
      <c r="J2" s="141"/>
    </row>
    <row r="3" spans="2:10" ht="15.75" customHeight="1" outlineLevel="1">
      <c r="B3" s="92"/>
      <c r="C3" s="142" t="s">
        <v>180</v>
      </c>
      <c r="D3" s="142"/>
      <c r="E3" s="142"/>
      <c r="F3" s="142"/>
      <c r="G3" s="99"/>
    </row>
    <row r="4" spans="2:10" ht="15.75" customHeight="1" outlineLevel="1">
      <c r="B4" s="34"/>
      <c r="C4" s="102" t="s">
        <v>202</v>
      </c>
      <c r="D4" s="34"/>
      <c r="E4" s="37" t="s">
        <v>218</v>
      </c>
      <c r="F4" s="138">
        <v>500</v>
      </c>
      <c r="G4" s="138"/>
    </row>
    <row r="5" spans="2:10" ht="15.75" customHeight="1" outlineLevel="1">
      <c r="B5" s="34"/>
      <c r="C5" s="102" t="s">
        <v>181</v>
      </c>
      <c r="D5" s="34"/>
      <c r="E5" s="37" t="s">
        <v>218</v>
      </c>
      <c r="F5" s="138">
        <v>350</v>
      </c>
      <c r="G5" s="138"/>
    </row>
    <row r="6" spans="2:10" ht="15.75" customHeight="1" outlineLevel="1">
      <c r="B6" s="34"/>
      <c r="C6" s="102" t="s">
        <v>203</v>
      </c>
      <c r="D6" s="34"/>
      <c r="E6" s="37" t="s">
        <v>218</v>
      </c>
      <c r="F6" s="138">
        <v>215</v>
      </c>
      <c r="G6" s="138"/>
    </row>
    <row r="7" spans="2:10" ht="15.75" customHeight="1" outlineLevel="1">
      <c r="B7" s="34"/>
      <c r="C7" s="102" t="s">
        <v>182</v>
      </c>
      <c r="D7" s="34"/>
      <c r="E7" s="37" t="s">
        <v>218</v>
      </c>
      <c r="F7" s="138">
        <v>111</v>
      </c>
      <c r="G7" s="138"/>
    </row>
    <row r="8" spans="2:10" ht="15.75" customHeight="1" outlineLevel="1">
      <c r="B8" s="34"/>
      <c r="C8" s="102" t="s">
        <v>183</v>
      </c>
      <c r="D8" s="34"/>
      <c r="E8" s="37" t="s">
        <v>218</v>
      </c>
      <c r="F8" s="138">
        <v>52</v>
      </c>
      <c r="G8" s="138"/>
    </row>
    <row r="9" spans="2:10" ht="15.75" customHeight="1" outlineLevel="1">
      <c r="B9" s="34"/>
      <c r="C9" s="102" t="s">
        <v>184</v>
      </c>
      <c r="D9" s="34"/>
      <c r="E9" s="37" t="s">
        <v>219</v>
      </c>
      <c r="F9" s="138">
        <v>365</v>
      </c>
      <c r="G9" s="138"/>
    </row>
    <row r="10" spans="2:10" ht="15.75" customHeight="1" outlineLevel="1">
      <c r="B10" s="34"/>
      <c r="C10" s="102" t="s">
        <v>185</v>
      </c>
      <c r="D10" s="34"/>
      <c r="E10" s="37" t="s">
        <v>219</v>
      </c>
      <c r="F10" s="138">
        <v>1000</v>
      </c>
      <c r="G10" s="138"/>
    </row>
    <row r="11" spans="2:10" ht="15.75" customHeight="1" outlineLevel="1">
      <c r="B11" s="34"/>
      <c r="C11" s="102" t="s">
        <v>186</v>
      </c>
      <c r="D11" s="34"/>
      <c r="E11" s="37"/>
      <c r="F11" s="138">
        <v>9</v>
      </c>
      <c r="G11" s="138"/>
    </row>
    <row r="12" spans="2:10" ht="15.75" customHeight="1" outlineLevel="1">
      <c r="B12" s="34"/>
      <c r="C12" s="102" t="s">
        <v>187</v>
      </c>
      <c r="D12" s="34"/>
      <c r="E12" s="37"/>
      <c r="F12" s="138">
        <v>5</v>
      </c>
      <c r="G12" s="138"/>
    </row>
    <row r="13" spans="2:10" ht="15.75" customHeight="1" outlineLevel="1">
      <c r="B13" s="34"/>
      <c r="C13" s="102" t="s">
        <v>188</v>
      </c>
      <c r="D13" s="34"/>
      <c r="E13" s="37" t="s">
        <v>220</v>
      </c>
      <c r="F13" s="138">
        <v>80</v>
      </c>
      <c r="G13" s="138"/>
    </row>
    <row r="14" spans="2:10" ht="15.75" customHeight="1" outlineLevel="1">
      <c r="B14" s="34"/>
      <c r="C14" s="102" t="s">
        <v>189</v>
      </c>
      <c r="D14" s="34"/>
      <c r="E14" s="37" t="s">
        <v>220</v>
      </c>
      <c r="F14" s="138">
        <v>100</v>
      </c>
      <c r="G14" s="138"/>
    </row>
    <row r="15" spans="2:10" ht="15.75" customHeight="1" outlineLevel="1">
      <c r="B15" s="34"/>
      <c r="C15" s="102" t="s">
        <v>190</v>
      </c>
      <c r="D15" s="34"/>
      <c r="E15" s="37" t="s">
        <v>219</v>
      </c>
      <c r="F15" s="138">
        <v>180</v>
      </c>
      <c r="G15" s="138"/>
    </row>
    <row r="16" spans="2:10" ht="15.75" customHeight="1" outlineLevel="1">
      <c r="B16" s="34"/>
      <c r="C16" s="102" t="s">
        <v>191</v>
      </c>
      <c r="D16" s="34"/>
      <c r="E16" s="37" t="s">
        <v>221</v>
      </c>
      <c r="F16" s="138" t="s">
        <v>119</v>
      </c>
      <c r="G16" s="138"/>
    </row>
    <row r="17" spans="2:7" ht="15.75" customHeight="1" outlineLevel="1">
      <c r="B17" s="34"/>
      <c r="C17" s="102" t="s">
        <v>192</v>
      </c>
      <c r="D17" s="34"/>
      <c r="E17" s="37"/>
      <c r="F17" s="138" t="s">
        <v>97</v>
      </c>
      <c r="G17" s="138"/>
    </row>
    <row r="18" spans="2:7" ht="15.75" customHeight="1" outlineLevel="1">
      <c r="B18" s="34"/>
      <c r="C18" s="102" t="s">
        <v>241</v>
      </c>
      <c r="D18" s="34"/>
      <c r="E18" s="37"/>
      <c r="F18" s="144" t="s">
        <v>242</v>
      </c>
      <c r="G18" s="144"/>
    </row>
    <row r="19" spans="2:7" ht="15.75" customHeight="1" outlineLevel="1">
      <c r="B19" s="34"/>
      <c r="C19" s="102" t="s">
        <v>193</v>
      </c>
      <c r="D19" s="34"/>
      <c r="E19" s="37"/>
      <c r="F19" s="138" t="s">
        <v>102</v>
      </c>
      <c r="G19" s="138"/>
    </row>
    <row r="20" spans="2:7" ht="15.75" customHeight="1" outlineLevel="1">
      <c r="B20" s="34"/>
      <c r="C20" s="102" t="s">
        <v>194</v>
      </c>
      <c r="D20" s="34"/>
      <c r="E20" s="37" t="s">
        <v>218</v>
      </c>
      <c r="F20" s="138" t="s">
        <v>131</v>
      </c>
      <c r="G20" s="138"/>
    </row>
    <row r="21" spans="2:7" ht="15.75" customHeight="1" outlineLevel="1">
      <c r="B21" s="34"/>
      <c r="C21" s="102" t="s">
        <v>204</v>
      </c>
      <c r="D21" s="34"/>
      <c r="E21" s="37" t="s">
        <v>218</v>
      </c>
      <c r="F21" s="138" t="s">
        <v>128</v>
      </c>
      <c r="G21" s="138"/>
    </row>
    <row r="22" spans="2:7" ht="15.75" customHeight="1" outlineLevel="1">
      <c r="B22" s="34"/>
      <c r="C22" s="102" t="s">
        <v>205</v>
      </c>
      <c r="D22" s="34"/>
      <c r="E22" s="37" t="s">
        <v>218</v>
      </c>
      <c r="F22" s="138" t="s">
        <v>133</v>
      </c>
      <c r="G22" s="138"/>
    </row>
    <row r="23" spans="2:7" ht="15.75" customHeight="1">
      <c r="B23" s="38"/>
      <c r="C23" s="33"/>
      <c r="D23" s="39"/>
      <c r="E23" s="33"/>
      <c r="F23" s="33"/>
      <c r="G23" s="40"/>
    </row>
    <row r="24" spans="2:7" s="44" customFormat="1" ht="31.5" customHeight="1" outlineLevel="1">
      <c r="B24" s="41" t="s">
        <v>112</v>
      </c>
      <c r="C24" s="42" t="s">
        <v>222</v>
      </c>
      <c r="D24" s="43" t="s">
        <v>113</v>
      </c>
      <c r="E24" s="42" t="s">
        <v>113</v>
      </c>
      <c r="F24" s="42" t="s">
        <v>216</v>
      </c>
      <c r="G24" s="42" t="s">
        <v>217</v>
      </c>
    </row>
    <row r="25" spans="2:7" ht="15.75" customHeight="1" outlineLevel="1">
      <c r="B25" s="45">
        <v>1100</v>
      </c>
      <c r="C25" s="101" t="s">
        <v>201</v>
      </c>
      <c r="D25" s="46">
        <v>7140.96</v>
      </c>
      <c r="E25" s="47">
        <f>D25*'Прайс-лист'!L3*(1-'Прайс-лист'!$I$3)</f>
        <v>199946.88</v>
      </c>
      <c r="F25" s="45"/>
      <c r="G25" s="48">
        <f>E25</f>
        <v>199946.88</v>
      </c>
    </row>
    <row r="26" spans="2:7" ht="15.75" customHeight="1" outlineLevel="2">
      <c r="B26" s="34"/>
      <c r="C26" s="137" t="s">
        <v>195</v>
      </c>
      <c r="D26" s="137"/>
      <c r="E26" s="137"/>
      <c r="F26" s="137"/>
      <c r="G26" s="93"/>
    </row>
    <row r="27" spans="2:7" ht="298.5" customHeight="1" outlineLevel="2">
      <c r="B27" s="45"/>
      <c r="C27" s="106" t="s">
        <v>240</v>
      </c>
      <c r="D27" s="91"/>
      <c r="E27" s="91"/>
      <c r="F27" s="91"/>
      <c r="G27" s="91"/>
    </row>
    <row r="28" spans="2:7" ht="15.75" customHeight="1" outlineLevel="1">
      <c r="B28" s="34"/>
      <c r="C28" s="137" t="s">
        <v>196</v>
      </c>
      <c r="D28" s="137"/>
      <c r="E28" s="137"/>
      <c r="F28" s="137"/>
      <c r="G28" s="93"/>
    </row>
    <row r="29" spans="2:7" ht="15.75" customHeight="1" outlineLevel="1">
      <c r="B29" s="45">
        <v>3010</v>
      </c>
      <c r="C29" s="101" t="s">
        <v>224</v>
      </c>
      <c r="D29" s="50">
        <v>45.22</v>
      </c>
      <c r="E29" s="47">
        <f>D29*'Прайс-лист'!L3*(1-'Прайс-лист'!$I$3)</f>
        <v>1266.1599999999999</v>
      </c>
      <c r="F29" s="51">
        <v>0</v>
      </c>
      <c r="G29" s="48">
        <f t="shared" ref="G29:G34" si="0">E29*F29</f>
        <v>0</v>
      </c>
    </row>
    <row r="30" spans="2:7" ht="15.75" customHeight="1" outlineLevel="1">
      <c r="B30" s="45">
        <v>3000</v>
      </c>
      <c r="C30" s="101" t="s">
        <v>225</v>
      </c>
      <c r="D30" s="50">
        <v>18.09</v>
      </c>
      <c r="E30" s="47">
        <f>D30*'Прайс-лист'!L3*(1-'Прайс-лист'!$I$3)</f>
        <v>506.52</v>
      </c>
      <c r="F30" s="51">
        <v>0</v>
      </c>
      <c r="G30" s="48">
        <f t="shared" si="0"/>
        <v>0</v>
      </c>
    </row>
    <row r="31" spans="2:7" ht="15.75" customHeight="1" outlineLevel="1">
      <c r="B31" s="45">
        <v>3001</v>
      </c>
      <c r="C31" s="101" t="s">
        <v>226</v>
      </c>
      <c r="D31" s="50">
        <v>18.09</v>
      </c>
      <c r="E31" s="47">
        <f>D31*'Прайс-лист'!L3*(1-'Прайс-лист'!$I$3)</f>
        <v>506.52</v>
      </c>
      <c r="F31" s="51">
        <v>0</v>
      </c>
      <c r="G31" s="48">
        <f t="shared" si="0"/>
        <v>0</v>
      </c>
    </row>
    <row r="32" spans="2:7" ht="15.75" customHeight="1" outlineLevel="1">
      <c r="B32" s="45">
        <v>3002</v>
      </c>
      <c r="C32" s="101" t="s">
        <v>227</v>
      </c>
      <c r="D32" s="50">
        <v>18.09</v>
      </c>
      <c r="E32" s="47">
        <f>D32*'Прайс-лист'!L3*(1-'Прайс-лист'!$I$3)</f>
        <v>506.52</v>
      </c>
      <c r="F32" s="51">
        <v>0</v>
      </c>
      <c r="G32" s="48">
        <f t="shared" si="0"/>
        <v>0</v>
      </c>
    </row>
    <row r="33" spans="2:7" ht="15.75" customHeight="1" outlineLevel="1">
      <c r="B33" s="45">
        <v>3003</v>
      </c>
      <c r="C33" s="101" t="s">
        <v>228</v>
      </c>
      <c r="D33" s="50">
        <v>18.09</v>
      </c>
      <c r="E33" s="47">
        <f>D33*'Прайс-лист'!L3*(1-'Прайс-лист'!$I$3)</f>
        <v>506.52</v>
      </c>
      <c r="F33" s="51">
        <v>0</v>
      </c>
      <c r="G33" s="48">
        <f t="shared" si="0"/>
        <v>0</v>
      </c>
    </row>
    <row r="34" spans="2:7" ht="15.75" customHeight="1" outlineLevel="1">
      <c r="B34" s="45">
        <v>1105</v>
      </c>
      <c r="C34" s="101" t="s">
        <v>197</v>
      </c>
      <c r="D34" s="50">
        <v>2489.94</v>
      </c>
      <c r="E34" s="47">
        <f>D34*'Прайс-лист'!L3*(1-'Прайс-лист'!$I$3)</f>
        <v>69718.320000000007</v>
      </c>
      <c r="F34" s="51">
        <v>0</v>
      </c>
      <c r="G34" s="48">
        <f t="shared" si="0"/>
        <v>0</v>
      </c>
    </row>
    <row r="35" spans="2:7" ht="15.75" customHeight="1" outlineLevel="1">
      <c r="B35" s="94"/>
      <c r="C35" s="137" t="s">
        <v>215</v>
      </c>
      <c r="D35" s="137"/>
      <c r="E35" s="137"/>
      <c r="F35" s="137"/>
      <c r="G35" s="94"/>
    </row>
    <row r="36" spans="2:7" ht="15.75" customHeight="1" outlineLevel="1">
      <c r="B36" s="52">
        <v>3211</v>
      </c>
      <c r="C36" s="101" t="s">
        <v>198</v>
      </c>
      <c r="D36" s="53">
        <v>375.84</v>
      </c>
      <c r="E36" s="47">
        <f>D36*'Прайс-лист'!L3*(1-'Прайс-лист'!$I$3)</f>
        <v>10523.519999999999</v>
      </c>
      <c r="F36" s="51">
        <v>0</v>
      </c>
      <c r="G36" s="48">
        <f>E36*F36</f>
        <v>0</v>
      </c>
    </row>
    <row r="37" spans="2:7" ht="15.75" customHeight="1" outlineLevel="1">
      <c r="B37" s="52">
        <v>3253</v>
      </c>
      <c r="C37" s="101" t="s">
        <v>207</v>
      </c>
      <c r="D37" s="53">
        <v>64.989999999999995</v>
      </c>
      <c r="E37" s="47">
        <f>D37*'Прайс-лист'!L3*(1-'Прайс-лист'!$I$3)</f>
        <v>1819.7199999999998</v>
      </c>
      <c r="F37" s="51">
        <v>0</v>
      </c>
      <c r="G37" s="48">
        <f>E37*F37</f>
        <v>0</v>
      </c>
    </row>
    <row r="38" spans="2:7" ht="14.25" outlineLevel="1">
      <c r="B38" s="52">
        <v>3263</v>
      </c>
      <c r="C38" s="101" t="s">
        <v>208</v>
      </c>
      <c r="D38" s="53">
        <v>58.73</v>
      </c>
      <c r="E38" s="47">
        <f>D38*'Прайс-лист'!L3*(1-'Прайс-лист'!$I$3)</f>
        <v>1644.4399999999998</v>
      </c>
      <c r="F38" s="51">
        <v>0</v>
      </c>
      <c r="G38" s="48">
        <f>E38*F38</f>
        <v>0</v>
      </c>
    </row>
    <row r="39" spans="2:7" ht="14.25" outlineLevel="1">
      <c r="B39" s="52">
        <v>5002</v>
      </c>
      <c r="C39" s="101" t="s">
        <v>206</v>
      </c>
      <c r="D39" s="53">
        <v>153.47</v>
      </c>
      <c r="E39" s="47">
        <f>D39*'Прайс-лист'!L3*(1-'Прайс-лист'!$I$3)</f>
        <v>4297.16</v>
      </c>
      <c r="F39" s="51">
        <v>0</v>
      </c>
      <c r="G39" s="48">
        <f t="shared" ref="G39:G45" si="1">E39*F39</f>
        <v>0</v>
      </c>
    </row>
    <row r="40" spans="2:7" ht="14.25" outlineLevel="1">
      <c r="B40" s="97">
        <v>4003</v>
      </c>
      <c r="C40" s="101" t="s">
        <v>209</v>
      </c>
      <c r="D40" s="53">
        <v>559.05999999999995</v>
      </c>
      <c r="E40" s="47">
        <f>D40*'Прайс-лист'!L3*(1-'Прайс-лист'!$I$3)</f>
        <v>15653.679999999998</v>
      </c>
      <c r="F40" s="51">
        <v>0</v>
      </c>
      <c r="G40" s="48">
        <f t="shared" si="1"/>
        <v>0</v>
      </c>
    </row>
    <row r="41" spans="2:7" ht="14.25" outlineLevel="1">
      <c r="B41" s="97">
        <v>4004</v>
      </c>
      <c r="C41" s="101" t="s">
        <v>210</v>
      </c>
      <c r="D41" s="53">
        <v>491.72</v>
      </c>
      <c r="E41" s="47">
        <f>D41*'Прайс-лист'!L3*(1-'Прайс-лист'!$I$3)</f>
        <v>13768.16</v>
      </c>
      <c r="F41" s="51">
        <v>0</v>
      </c>
      <c r="G41" s="48">
        <f t="shared" si="1"/>
        <v>0</v>
      </c>
    </row>
    <row r="42" spans="2:7" ht="14.25" outlineLevel="1">
      <c r="B42" s="52">
        <v>5102</v>
      </c>
      <c r="C42" s="101" t="s">
        <v>211</v>
      </c>
      <c r="D42" s="53">
        <v>473.72</v>
      </c>
      <c r="E42" s="47">
        <f>D42*'Прайс-лист'!L3*(1-'Прайс-лист'!$I$3)</f>
        <v>13264.16</v>
      </c>
      <c r="F42" s="51">
        <v>0</v>
      </c>
      <c r="G42" s="48">
        <f t="shared" si="1"/>
        <v>0</v>
      </c>
    </row>
    <row r="43" spans="2:7" ht="14.25" outlineLevel="1">
      <c r="B43" s="97">
        <v>4101</v>
      </c>
      <c r="C43" s="101" t="s">
        <v>213</v>
      </c>
      <c r="D43" s="53">
        <v>934.9</v>
      </c>
      <c r="E43" s="47">
        <f>D43*'Прайс-лист'!L3*(1-'Прайс-лист'!$I$3)</f>
        <v>26177.200000000001</v>
      </c>
      <c r="F43" s="51">
        <v>0</v>
      </c>
      <c r="G43" s="48">
        <f t="shared" si="1"/>
        <v>0</v>
      </c>
    </row>
    <row r="44" spans="2:7" ht="14.25" outlineLevel="1">
      <c r="B44" s="97">
        <v>4110</v>
      </c>
      <c r="C44" s="101" t="s">
        <v>214</v>
      </c>
      <c r="D44" s="53">
        <v>87.7</v>
      </c>
      <c r="E44" s="47">
        <f>D44*'Прайс-лист'!L3*(1-'Прайс-лист'!$I$3)</f>
        <v>2455.6</v>
      </c>
      <c r="F44" s="51">
        <v>0</v>
      </c>
      <c r="G44" s="48">
        <f t="shared" si="1"/>
        <v>0</v>
      </c>
    </row>
    <row r="45" spans="2:7" ht="14.25" outlineLevel="1">
      <c r="B45" s="97">
        <v>5110</v>
      </c>
      <c r="C45" s="101" t="s">
        <v>96</v>
      </c>
      <c r="D45" s="53">
        <v>1174.5</v>
      </c>
      <c r="E45" s="47">
        <f>D45*'Прайс-лист'!L3*(1-'Прайс-лист'!$I$3)</f>
        <v>32886</v>
      </c>
      <c r="F45" s="51">
        <v>0</v>
      </c>
      <c r="G45" s="48">
        <f t="shared" si="1"/>
        <v>0</v>
      </c>
    </row>
    <row r="46" spans="2:7" ht="15" customHeight="1" outlineLevel="1">
      <c r="E46" s="31" t="s">
        <v>223</v>
      </c>
      <c r="F46" s="143">
        <f>SUM(G25:G45)</f>
        <v>199946.88</v>
      </c>
      <c r="G46" s="143"/>
    </row>
  </sheetData>
  <mergeCells count="26">
    <mergeCell ref="F46:G46"/>
    <mergeCell ref="F19:G19"/>
    <mergeCell ref="F20:G20"/>
    <mergeCell ref="F21:G21"/>
    <mergeCell ref="F22:G22"/>
    <mergeCell ref="C26:F26"/>
    <mergeCell ref="C28:F28"/>
    <mergeCell ref="C35:F35"/>
    <mergeCell ref="F18:G18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6:G6"/>
    <mergeCell ref="B2:G2"/>
    <mergeCell ref="I2:J2"/>
    <mergeCell ref="F4:G4"/>
    <mergeCell ref="F5:G5"/>
    <mergeCell ref="C3:F3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3"/>
  </sheetPr>
  <dimension ref="B2:J46"/>
  <sheetViews>
    <sheetView showGridLines="0" zoomScaleNormal="100" workbookViewId="0">
      <pane ySplit="2" topLeftCell="A3" activePane="bottomLeft" state="frozen"/>
      <selection pane="bottomLeft" activeCell="K22" sqref="K22"/>
    </sheetView>
  </sheetViews>
  <sheetFormatPr defaultRowHeight="15.75" customHeight="1" outlineLevelRow="2"/>
  <cols>
    <col min="1" max="1" width="3.7109375" style="32" customWidth="1"/>
    <col min="2" max="2" width="12.7109375" style="32" customWidth="1"/>
    <col min="3" max="3" width="100.7109375" style="32" customWidth="1"/>
    <col min="4" max="4" width="12.7109375" style="54" hidden="1" customWidth="1"/>
    <col min="5" max="5" width="12.7109375" style="55" customWidth="1"/>
    <col min="6" max="6" width="12.7109375" style="32" customWidth="1"/>
    <col min="7" max="7" width="12.7109375" style="55" customWidth="1"/>
    <col min="8" max="16384" width="9.140625" style="32"/>
  </cols>
  <sheetData>
    <row r="2" spans="2:10" ht="16.5" customHeight="1">
      <c r="B2" s="139" t="s">
        <v>153</v>
      </c>
      <c r="C2" s="139"/>
      <c r="D2" s="139"/>
      <c r="E2" s="139"/>
      <c r="F2" s="139"/>
      <c r="G2" s="139"/>
      <c r="I2" s="140" t="s">
        <v>75</v>
      </c>
      <c r="J2" s="141"/>
    </row>
    <row r="3" spans="2:10" ht="15.75" customHeight="1" outlineLevel="1">
      <c r="B3" s="92"/>
      <c r="C3" s="142" t="s">
        <v>180</v>
      </c>
      <c r="D3" s="142"/>
      <c r="E3" s="142"/>
      <c r="F3" s="142"/>
      <c r="G3" s="99"/>
    </row>
    <row r="4" spans="2:10" ht="15.75" customHeight="1" outlineLevel="1">
      <c r="B4" s="34"/>
      <c r="C4" s="102" t="s">
        <v>202</v>
      </c>
      <c r="D4" s="34"/>
      <c r="E4" s="37" t="s">
        <v>218</v>
      </c>
      <c r="F4" s="138">
        <v>580</v>
      </c>
      <c r="G4" s="138"/>
    </row>
    <row r="5" spans="2:10" ht="15.75" customHeight="1" outlineLevel="1">
      <c r="B5" s="34"/>
      <c r="C5" s="102" t="s">
        <v>181</v>
      </c>
      <c r="D5" s="34"/>
      <c r="E5" s="37" t="s">
        <v>218</v>
      </c>
      <c r="F5" s="138">
        <v>470</v>
      </c>
      <c r="G5" s="138"/>
    </row>
    <row r="6" spans="2:10" ht="15.75" customHeight="1" outlineLevel="1">
      <c r="B6" s="34"/>
      <c r="C6" s="102" t="s">
        <v>203</v>
      </c>
      <c r="D6" s="34"/>
      <c r="E6" s="37" t="s">
        <v>218</v>
      </c>
      <c r="F6" s="138">
        <v>250</v>
      </c>
      <c r="G6" s="138"/>
    </row>
    <row r="7" spans="2:10" ht="15.75" customHeight="1" outlineLevel="1">
      <c r="B7" s="34"/>
      <c r="C7" s="102" t="s">
        <v>182</v>
      </c>
      <c r="D7" s="34"/>
      <c r="E7" s="37" t="s">
        <v>218</v>
      </c>
      <c r="F7" s="138">
        <v>130</v>
      </c>
      <c r="G7" s="138"/>
    </row>
    <row r="8" spans="2:10" ht="15.75" customHeight="1" outlineLevel="1">
      <c r="B8" s="34"/>
      <c r="C8" s="102" t="s">
        <v>183</v>
      </c>
      <c r="D8" s="34"/>
      <c r="E8" s="37" t="s">
        <v>218</v>
      </c>
      <c r="F8" s="138">
        <v>60</v>
      </c>
      <c r="G8" s="138"/>
    </row>
    <row r="9" spans="2:10" ht="15.75" customHeight="1" outlineLevel="1">
      <c r="B9" s="34"/>
      <c r="C9" s="102" t="s">
        <v>184</v>
      </c>
      <c r="D9" s="34"/>
      <c r="E9" s="37" t="s">
        <v>219</v>
      </c>
      <c r="F9" s="138">
        <v>370</v>
      </c>
      <c r="G9" s="138"/>
    </row>
    <row r="10" spans="2:10" ht="15.75" customHeight="1" outlineLevel="1">
      <c r="B10" s="34"/>
      <c r="C10" s="102" t="s">
        <v>185</v>
      </c>
      <c r="D10" s="34"/>
      <c r="E10" s="37" t="s">
        <v>219</v>
      </c>
      <c r="F10" s="138">
        <v>1500</v>
      </c>
      <c r="G10" s="138"/>
    </row>
    <row r="11" spans="2:10" ht="15.75" customHeight="1" outlineLevel="1">
      <c r="B11" s="34"/>
      <c r="C11" s="102" t="s">
        <v>186</v>
      </c>
      <c r="D11" s="34"/>
      <c r="E11" s="37"/>
      <c r="F11" s="138">
        <v>12</v>
      </c>
      <c r="G11" s="138"/>
    </row>
    <row r="12" spans="2:10" ht="15.75" customHeight="1" outlineLevel="1">
      <c r="B12" s="34"/>
      <c r="C12" s="102" t="s">
        <v>187</v>
      </c>
      <c r="D12" s="34"/>
      <c r="E12" s="37"/>
      <c r="F12" s="138">
        <v>5</v>
      </c>
      <c r="G12" s="138"/>
    </row>
    <row r="13" spans="2:10" ht="15.75" customHeight="1" outlineLevel="1">
      <c r="B13" s="34"/>
      <c r="C13" s="102" t="s">
        <v>188</v>
      </c>
      <c r="D13" s="34"/>
      <c r="E13" s="37" t="s">
        <v>220</v>
      </c>
      <c r="F13" s="138">
        <v>115</v>
      </c>
      <c r="G13" s="138"/>
    </row>
    <row r="14" spans="2:10" ht="15.75" customHeight="1" outlineLevel="1">
      <c r="B14" s="34"/>
      <c r="C14" s="102" t="s">
        <v>189</v>
      </c>
      <c r="D14" s="34"/>
      <c r="E14" s="37" t="s">
        <v>220</v>
      </c>
      <c r="F14" s="138">
        <v>150</v>
      </c>
      <c r="G14" s="138"/>
    </row>
    <row r="15" spans="2:10" ht="15.75" customHeight="1" outlineLevel="1">
      <c r="B15" s="34"/>
      <c r="C15" s="102" t="s">
        <v>190</v>
      </c>
      <c r="D15" s="34"/>
      <c r="E15" s="37" t="s">
        <v>219</v>
      </c>
      <c r="F15" s="138">
        <v>250</v>
      </c>
      <c r="G15" s="138"/>
    </row>
    <row r="16" spans="2:10" ht="15.75" customHeight="1" outlineLevel="1">
      <c r="B16" s="34"/>
      <c r="C16" s="102" t="s">
        <v>191</v>
      </c>
      <c r="D16" s="34"/>
      <c r="E16" s="37" t="s">
        <v>221</v>
      </c>
      <c r="F16" s="138" t="s">
        <v>119</v>
      </c>
      <c r="G16" s="138"/>
    </row>
    <row r="17" spans="2:7" ht="15.75" customHeight="1" outlineLevel="1">
      <c r="B17" s="34"/>
      <c r="C17" s="102" t="s">
        <v>192</v>
      </c>
      <c r="D17" s="34"/>
      <c r="E17" s="37"/>
      <c r="F17" s="138" t="s">
        <v>97</v>
      </c>
      <c r="G17" s="138"/>
    </row>
    <row r="18" spans="2:7" ht="15.75" customHeight="1" outlineLevel="1">
      <c r="B18" s="34"/>
      <c r="C18" s="102" t="s">
        <v>241</v>
      </c>
      <c r="D18" s="34"/>
      <c r="E18" s="37"/>
      <c r="F18" s="144" t="s">
        <v>242</v>
      </c>
      <c r="G18" s="144"/>
    </row>
    <row r="19" spans="2:7" ht="15.75" customHeight="1" outlineLevel="1">
      <c r="B19" s="34"/>
      <c r="C19" s="102" t="s">
        <v>193</v>
      </c>
      <c r="D19" s="34"/>
      <c r="E19" s="37"/>
      <c r="F19" s="138" t="s">
        <v>102</v>
      </c>
      <c r="G19" s="138"/>
    </row>
    <row r="20" spans="2:7" ht="15.75" customHeight="1" outlineLevel="1">
      <c r="B20" s="34"/>
      <c r="C20" s="102" t="s">
        <v>194</v>
      </c>
      <c r="D20" s="34"/>
      <c r="E20" s="37" t="s">
        <v>218</v>
      </c>
      <c r="F20" s="138" t="s">
        <v>154</v>
      </c>
      <c r="G20" s="138"/>
    </row>
    <row r="21" spans="2:7" ht="15.75" customHeight="1" outlineLevel="1">
      <c r="B21" s="34"/>
      <c r="C21" s="102" t="s">
        <v>204</v>
      </c>
      <c r="D21" s="34"/>
      <c r="E21" s="37" t="s">
        <v>218</v>
      </c>
      <c r="F21" s="138" t="s">
        <v>155</v>
      </c>
      <c r="G21" s="138"/>
    </row>
    <row r="22" spans="2:7" ht="15.75" customHeight="1" outlineLevel="1">
      <c r="B22" s="34"/>
      <c r="C22" s="102" t="s">
        <v>205</v>
      </c>
      <c r="D22" s="34"/>
      <c r="E22" s="37" t="s">
        <v>218</v>
      </c>
      <c r="F22" s="138" t="s">
        <v>156</v>
      </c>
      <c r="G22" s="138"/>
    </row>
    <row r="23" spans="2:7" ht="15.75" customHeight="1">
      <c r="B23" s="38"/>
      <c r="C23" s="33"/>
      <c r="D23" s="39"/>
      <c r="E23" s="33"/>
      <c r="F23" s="33"/>
      <c r="G23" s="40"/>
    </row>
    <row r="24" spans="2:7" s="44" customFormat="1" ht="31.5" customHeight="1" outlineLevel="1">
      <c r="B24" s="41" t="s">
        <v>112</v>
      </c>
      <c r="C24" s="42" t="s">
        <v>222</v>
      </c>
      <c r="D24" s="43" t="s">
        <v>113</v>
      </c>
      <c r="E24" s="42" t="s">
        <v>113</v>
      </c>
      <c r="F24" s="42" t="s">
        <v>216</v>
      </c>
      <c r="G24" s="42" t="s">
        <v>217</v>
      </c>
    </row>
    <row r="25" spans="2:7" ht="15.75" customHeight="1" outlineLevel="1">
      <c r="B25" s="45"/>
      <c r="C25" s="101" t="s">
        <v>201</v>
      </c>
      <c r="D25" s="46">
        <v>0</v>
      </c>
      <c r="E25" s="47">
        <f>D25*'Прайс-лист'!L3*(1-'Прайс-лист'!$I$3)</f>
        <v>0</v>
      </c>
      <c r="F25" s="45"/>
      <c r="G25" s="48">
        <f>E25</f>
        <v>0</v>
      </c>
    </row>
    <row r="26" spans="2:7" ht="15.75" customHeight="1" outlineLevel="2">
      <c r="B26" s="34"/>
      <c r="C26" s="137" t="s">
        <v>195</v>
      </c>
      <c r="D26" s="137"/>
      <c r="E26" s="137"/>
      <c r="F26" s="137"/>
      <c r="G26" s="93"/>
    </row>
    <row r="27" spans="2:7" ht="300" customHeight="1" outlineLevel="2">
      <c r="B27" s="45"/>
      <c r="C27" s="106" t="s">
        <v>243</v>
      </c>
      <c r="D27" s="91"/>
      <c r="E27" s="91"/>
      <c r="F27" s="91"/>
      <c r="G27" s="91"/>
    </row>
    <row r="28" spans="2:7" ht="15.75" customHeight="1" outlineLevel="1">
      <c r="B28" s="34"/>
      <c r="C28" s="137" t="s">
        <v>196</v>
      </c>
      <c r="D28" s="137"/>
      <c r="E28" s="137"/>
      <c r="F28" s="137"/>
      <c r="G28" s="93"/>
    </row>
    <row r="29" spans="2:7" ht="15.75" customHeight="1" outlineLevel="1">
      <c r="B29" s="45">
        <v>3010</v>
      </c>
      <c r="C29" s="101" t="s">
        <v>224</v>
      </c>
      <c r="D29" s="50">
        <v>45.22</v>
      </c>
      <c r="E29" s="47">
        <f>D29*'Прайс-лист'!L3*(1-'Прайс-лист'!$I$3)</f>
        <v>1266.1599999999999</v>
      </c>
      <c r="F29" s="51">
        <v>0</v>
      </c>
      <c r="G29" s="48">
        <f t="shared" ref="G29:G34" si="0">E29*F29</f>
        <v>0</v>
      </c>
    </row>
    <row r="30" spans="2:7" ht="15.75" customHeight="1" outlineLevel="1">
      <c r="B30" s="45">
        <v>3000</v>
      </c>
      <c r="C30" s="101" t="s">
        <v>225</v>
      </c>
      <c r="D30" s="50">
        <v>18.09</v>
      </c>
      <c r="E30" s="47">
        <f>D30*'Прайс-лист'!L3*(1-'Прайс-лист'!$I$3)</f>
        <v>506.52</v>
      </c>
      <c r="F30" s="51">
        <v>0</v>
      </c>
      <c r="G30" s="48">
        <f t="shared" si="0"/>
        <v>0</v>
      </c>
    </row>
    <row r="31" spans="2:7" ht="15.75" customHeight="1" outlineLevel="1">
      <c r="B31" s="45">
        <v>3001</v>
      </c>
      <c r="C31" s="101" t="s">
        <v>226</v>
      </c>
      <c r="D31" s="50">
        <v>18.09</v>
      </c>
      <c r="E31" s="47">
        <f>D31*'Прайс-лист'!L3*(1-'Прайс-лист'!$I$3)</f>
        <v>506.52</v>
      </c>
      <c r="F31" s="51">
        <v>0</v>
      </c>
      <c r="G31" s="48">
        <f t="shared" si="0"/>
        <v>0</v>
      </c>
    </row>
    <row r="32" spans="2:7" ht="15.75" customHeight="1" outlineLevel="1">
      <c r="B32" s="45">
        <v>3002</v>
      </c>
      <c r="C32" s="101" t="s">
        <v>227</v>
      </c>
      <c r="D32" s="50">
        <v>18.09</v>
      </c>
      <c r="E32" s="47">
        <f>D32*'Прайс-лист'!L3*(1-'Прайс-лист'!$I$3)</f>
        <v>506.52</v>
      </c>
      <c r="F32" s="51">
        <v>0</v>
      </c>
      <c r="G32" s="48">
        <f t="shared" si="0"/>
        <v>0</v>
      </c>
    </row>
    <row r="33" spans="2:7" ht="15.75" customHeight="1" outlineLevel="1">
      <c r="B33" s="45">
        <v>3003</v>
      </c>
      <c r="C33" s="101" t="s">
        <v>228</v>
      </c>
      <c r="D33" s="50">
        <v>18.09</v>
      </c>
      <c r="E33" s="47">
        <f>D33*'Прайс-лист'!L3*(1-'Прайс-лист'!$I$3)</f>
        <v>506.52</v>
      </c>
      <c r="F33" s="51">
        <v>0</v>
      </c>
      <c r="G33" s="48">
        <f t="shared" si="0"/>
        <v>0</v>
      </c>
    </row>
    <row r="34" spans="2:7" ht="15.75" customHeight="1" outlineLevel="1">
      <c r="B34" s="45"/>
      <c r="C34" s="101" t="s">
        <v>197</v>
      </c>
      <c r="D34" s="50">
        <v>0</v>
      </c>
      <c r="E34" s="47">
        <f>D34*'Прайс-лист'!L3*(1-'Прайс-лист'!$I$3)</f>
        <v>0</v>
      </c>
      <c r="F34" s="51">
        <v>0</v>
      </c>
      <c r="G34" s="48">
        <f t="shared" si="0"/>
        <v>0</v>
      </c>
    </row>
    <row r="35" spans="2:7" ht="15.75" customHeight="1" outlineLevel="1">
      <c r="B35" s="94"/>
      <c r="C35" s="137" t="s">
        <v>215</v>
      </c>
      <c r="D35" s="137"/>
      <c r="E35" s="137"/>
      <c r="F35" s="137"/>
      <c r="G35" s="94"/>
    </row>
    <row r="36" spans="2:7" ht="15.75" customHeight="1" outlineLevel="1">
      <c r="B36" s="52"/>
      <c r="C36" s="101" t="s">
        <v>198</v>
      </c>
      <c r="D36" s="53">
        <v>0</v>
      </c>
      <c r="E36" s="47">
        <f>D36*'Прайс-лист'!L3*(1-'Прайс-лист'!$I$3)</f>
        <v>0</v>
      </c>
      <c r="F36" s="51">
        <v>0</v>
      </c>
      <c r="G36" s="48">
        <f>E36*F36</f>
        <v>0</v>
      </c>
    </row>
    <row r="37" spans="2:7" ht="15.75" customHeight="1" outlineLevel="1">
      <c r="B37" s="52"/>
      <c r="C37" s="101" t="s">
        <v>207</v>
      </c>
      <c r="D37" s="53">
        <v>0</v>
      </c>
      <c r="E37" s="47">
        <f>D37*'Прайс-лист'!L3*(1-'Прайс-лист'!$I$3)</f>
        <v>0</v>
      </c>
      <c r="F37" s="51">
        <v>0</v>
      </c>
      <c r="G37" s="48">
        <f>E37*F37</f>
        <v>0</v>
      </c>
    </row>
    <row r="38" spans="2:7" ht="14.25" outlineLevel="1">
      <c r="B38" s="52"/>
      <c r="C38" s="101" t="s">
        <v>208</v>
      </c>
      <c r="D38" s="53">
        <v>0</v>
      </c>
      <c r="E38" s="47">
        <f>D38*'Прайс-лист'!L3*(1-'Прайс-лист'!$I$3)</f>
        <v>0</v>
      </c>
      <c r="F38" s="51">
        <v>0</v>
      </c>
      <c r="G38" s="48">
        <f>E38*F38</f>
        <v>0</v>
      </c>
    </row>
    <row r="39" spans="2:7" ht="14.25" outlineLevel="1">
      <c r="B39" s="52"/>
      <c r="C39" s="101" t="s">
        <v>206</v>
      </c>
      <c r="D39" s="53">
        <v>0</v>
      </c>
      <c r="E39" s="47">
        <f>D39*'Прайс-лист'!L3*(1-'Прайс-лист'!$I$3)</f>
        <v>0</v>
      </c>
      <c r="F39" s="51">
        <v>0</v>
      </c>
      <c r="G39" s="48">
        <f t="shared" ref="G39:G45" si="1">E39*F39</f>
        <v>0</v>
      </c>
    </row>
    <row r="40" spans="2:7" ht="14.25" outlineLevel="1">
      <c r="B40" s="97"/>
      <c r="C40" s="101" t="s">
        <v>209</v>
      </c>
      <c r="D40" s="53">
        <v>0</v>
      </c>
      <c r="E40" s="47">
        <f>D40*'Прайс-лист'!L3*(1-'Прайс-лист'!$I$3)</f>
        <v>0</v>
      </c>
      <c r="F40" s="51">
        <v>0</v>
      </c>
      <c r="G40" s="48">
        <f t="shared" si="1"/>
        <v>0</v>
      </c>
    </row>
    <row r="41" spans="2:7" ht="14.25" outlineLevel="1">
      <c r="B41" s="97"/>
      <c r="C41" s="101" t="s">
        <v>210</v>
      </c>
      <c r="D41" s="53">
        <v>0</v>
      </c>
      <c r="E41" s="47">
        <f>D41*'Прайс-лист'!L3*(1-'Прайс-лист'!$I$3)</f>
        <v>0</v>
      </c>
      <c r="F41" s="51">
        <v>0</v>
      </c>
      <c r="G41" s="48">
        <f t="shared" si="1"/>
        <v>0</v>
      </c>
    </row>
    <row r="42" spans="2:7" ht="14.25" outlineLevel="1">
      <c r="B42" s="52"/>
      <c r="C42" s="101" t="s">
        <v>211</v>
      </c>
      <c r="D42" s="53">
        <v>0</v>
      </c>
      <c r="E42" s="47">
        <f>D42*'Прайс-лист'!L3*(1-'Прайс-лист'!$I$3)</f>
        <v>0</v>
      </c>
      <c r="F42" s="51">
        <v>0</v>
      </c>
      <c r="G42" s="48">
        <f t="shared" si="1"/>
        <v>0</v>
      </c>
    </row>
    <row r="43" spans="2:7" ht="14.25" outlineLevel="1">
      <c r="B43" s="97"/>
      <c r="C43" s="101" t="s">
        <v>213</v>
      </c>
      <c r="D43" s="53">
        <v>0</v>
      </c>
      <c r="E43" s="47">
        <f>D43*'Прайс-лист'!L3*(1-'Прайс-лист'!$I$3)</f>
        <v>0</v>
      </c>
      <c r="F43" s="51">
        <v>0</v>
      </c>
      <c r="G43" s="48">
        <f t="shared" si="1"/>
        <v>0</v>
      </c>
    </row>
    <row r="44" spans="2:7" ht="14.25" outlineLevel="1">
      <c r="B44" s="97"/>
      <c r="C44" s="101" t="s">
        <v>214</v>
      </c>
      <c r="D44" s="53">
        <v>0</v>
      </c>
      <c r="E44" s="47">
        <f>D44*'Прайс-лист'!L3*(1-'Прайс-лист'!$I$3)</f>
        <v>0</v>
      </c>
      <c r="F44" s="51">
        <v>0</v>
      </c>
      <c r="G44" s="48">
        <f t="shared" si="1"/>
        <v>0</v>
      </c>
    </row>
    <row r="45" spans="2:7" ht="14.25" outlineLevel="1">
      <c r="B45" s="97"/>
      <c r="C45" s="101" t="s">
        <v>96</v>
      </c>
      <c r="D45" s="53">
        <v>0</v>
      </c>
      <c r="E45" s="47">
        <f>D45*'Прайс-лист'!L3*(1-'Прайс-лист'!$I$3)</f>
        <v>0</v>
      </c>
      <c r="F45" s="51">
        <v>0</v>
      </c>
      <c r="G45" s="48">
        <f t="shared" si="1"/>
        <v>0</v>
      </c>
    </row>
    <row r="46" spans="2:7" ht="15" customHeight="1" outlineLevel="1">
      <c r="E46" s="31" t="s">
        <v>223</v>
      </c>
      <c r="F46" s="143">
        <f>SUM(G25:G45)</f>
        <v>0</v>
      </c>
      <c r="G46" s="143"/>
    </row>
  </sheetData>
  <mergeCells count="26">
    <mergeCell ref="F46:G46"/>
    <mergeCell ref="F19:G19"/>
    <mergeCell ref="F20:G20"/>
    <mergeCell ref="F21:G21"/>
    <mergeCell ref="F22:G22"/>
    <mergeCell ref="C35:F35"/>
    <mergeCell ref="C28:F28"/>
    <mergeCell ref="C26:F26"/>
    <mergeCell ref="F18:G18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6:G6"/>
    <mergeCell ref="B2:G2"/>
    <mergeCell ref="I2:J2"/>
    <mergeCell ref="F4:G4"/>
    <mergeCell ref="F5:G5"/>
    <mergeCell ref="C3:F3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B2:L35"/>
  <sheetViews>
    <sheetView showGridLines="0" zoomScaleNormal="100" workbookViewId="0">
      <pane ySplit="2" topLeftCell="A3" activePane="bottomLeft" state="frozen"/>
      <selection pane="bottomLeft" activeCell="H47" sqref="H47"/>
    </sheetView>
  </sheetViews>
  <sheetFormatPr defaultRowHeight="15.75" customHeight="1" outlineLevelRow="2"/>
  <cols>
    <col min="1" max="1" width="3.7109375" style="32" customWidth="1"/>
    <col min="2" max="2" width="12.7109375" style="32" customWidth="1"/>
    <col min="3" max="3" width="100.7109375" style="100" customWidth="1"/>
    <col min="4" max="4" width="11.5703125" style="54" hidden="1" customWidth="1"/>
    <col min="5" max="5" width="13.7109375" style="55" customWidth="1"/>
    <col min="6" max="6" width="13.7109375" style="32" customWidth="1"/>
    <col min="7" max="7" width="13.7109375" style="55" customWidth="1"/>
    <col min="8" max="16384" width="9.140625" style="32"/>
  </cols>
  <sheetData>
    <row r="2" spans="2:10" ht="16.5" customHeight="1">
      <c r="B2" s="139" t="s">
        <v>175</v>
      </c>
      <c r="C2" s="139"/>
      <c r="D2" s="139"/>
      <c r="E2" s="139"/>
      <c r="F2" s="139"/>
      <c r="G2" s="139"/>
      <c r="I2" s="140" t="s">
        <v>75</v>
      </c>
      <c r="J2" s="141"/>
    </row>
    <row r="3" spans="2:10" ht="15.75" customHeight="1" outlineLevel="1">
      <c r="B3" s="92"/>
      <c r="C3" s="142" t="s">
        <v>180</v>
      </c>
      <c r="D3" s="142"/>
      <c r="E3" s="142"/>
      <c r="F3" s="142"/>
      <c r="G3" s="99"/>
    </row>
    <row r="4" spans="2:10" ht="15.75" customHeight="1" outlineLevel="1">
      <c r="B4" s="34"/>
      <c r="C4" s="102" t="s">
        <v>202</v>
      </c>
      <c r="D4" s="34"/>
      <c r="E4" s="37" t="s">
        <v>218</v>
      </c>
      <c r="F4" s="138">
        <v>240</v>
      </c>
      <c r="G4" s="138"/>
    </row>
    <row r="5" spans="2:10" ht="15.75" customHeight="1" outlineLevel="1">
      <c r="B5" s="34"/>
      <c r="C5" s="102" t="s">
        <v>181</v>
      </c>
      <c r="D5" s="34"/>
      <c r="E5" s="37" t="s">
        <v>218</v>
      </c>
      <c r="F5" s="138">
        <v>170</v>
      </c>
      <c r="G5" s="138"/>
    </row>
    <row r="6" spans="2:10" ht="15.75" customHeight="1" outlineLevel="1">
      <c r="B6" s="34"/>
      <c r="C6" s="102" t="s">
        <v>203</v>
      </c>
      <c r="D6" s="34"/>
      <c r="E6" s="37" t="s">
        <v>218</v>
      </c>
      <c r="F6" s="138">
        <v>170</v>
      </c>
      <c r="G6" s="138"/>
    </row>
    <row r="7" spans="2:10" ht="15.75" customHeight="1" outlineLevel="1">
      <c r="B7" s="34"/>
      <c r="C7" s="102" t="s">
        <v>182</v>
      </c>
      <c r="D7" s="34"/>
      <c r="E7" s="37" t="s">
        <v>218</v>
      </c>
      <c r="F7" s="138">
        <v>82</v>
      </c>
      <c r="G7" s="138"/>
    </row>
    <row r="8" spans="2:10" ht="15.75" customHeight="1" outlineLevel="1">
      <c r="B8" s="34"/>
      <c r="C8" s="102" t="s">
        <v>183</v>
      </c>
      <c r="D8" s="34"/>
      <c r="E8" s="37" t="s">
        <v>218</v>
      </c>
      <c r="F8" s="138">
        <v>44</v>
      </c>
      <c r="G8" s="138"/>
    </row>
    <row r="9" spans="2:10" ht="15.75" customHeight="1" outlineLevel="1">
      <c r="B9" s="34"/>
      <c r="C9" s="102" t="s">
        <v>184</v>
      </c>
      <c r="D9" s="34"/>
      <c r="E9" s="37" t="s">
        <v>219</v>
      </c>
      <c r="F9" s="138">
        <v>45</v>
      </c>
      <c r="G9" s="138"/>
    </row>
    <row r="10" spans="2:10" ht="15.75" customHeight="1" outlineLevel="1">
      <c r="B10" s="34"/>
      <c r="C10" s="102" t="s">
        <v>185</v>
      </c>
      <c r="D10" s="34"/>
      <c r="E10" s="37" t="s">
        <v>219</v>
      </c>
      <c r="F10" s="138">
        <v>350</v>
      </c>
      <c r="G10" s="138"/>
    </row>
    <row r="11" spans="2:10" ht="15.75" customHeight="1" outlineLevel="1">
      <c r="B11" s="34"/>
      <c r="C11" s="102" t="s">
        <v>186</v>
      </c>
      <c r="D11" s="34"/>
      <c r="E11" s="37"/>
      <c r="F11" s="138">
        <v>3</v>
      </c>
      <c r="G11" s="138"/>
    </row>
    <row r="12" spans="2:10" ht="15.75" customHeight="1" outlineLevel="1">
      <c r="B12" s="34"/>
      <c r="C12" s="102" t="s">
        <v>187</v>
      </c>
      <c r="D12" s="34"/>
      <c r="E12" s="37"/>
      <c r="F12" s="138">
        <v>3</v>
      </c>
      <c r="G12" s="138"/>
    </row>
    <row r="13" spans="2:10" ht="15.75" customHeight="1" outlineLevel="1">
      <c r="B13" s="34"/>
      <c r="C13" s="102" t="s">
        <v>188</v>
      </c>
      <c r="D13" s="34"/>
      <c r="E13" s="37" t="s">
        <v>220</v>
      </c>
      <c r="F13" s="138">
        <v>5</v>
      </c>
      <c r="G13" s="138"/>
    </row>
    <row r="14" spans="2:10" ht="15.75" customHeight="1" outlineLevel="1">
      <c r="B14" s="34"/>
      <c r="C14" s="102" t="s">
        <v>189</v>
      </c>
      <c r="D14" s="34"/>
      <c r="E14" s="37" t="s">
        <v>220</v>
      </c>
      <c r="F14" s="138">
        <v>6</v>
      </c>
      <c r="G14" s="138"/>
    </row>
    <row r="15" spans="2:10" ht="15.75" customHeight="1" outlineLevel="1">
      <c r="B15" s="34"/>
      <c r="C15" s="102" t="s">
        <v>190</v>
      </c>
      <c r="D15" s="34"/>
      <c r="E15" s="37" t="s">
        <v>219</v>
      </c>
      <c r="F15" s="138">
        <v>35</v>
      </c>
      <c r="G15" s="138"/>
    </row>
    <row r="16" spans="2:10" ht="15.75" customHeight="1" outlineLevel="1">
      <c r="B16" s="34"/>
      <c r="C16" s="102" t="s">
        <v>191</v>
      </c>
      <c r="D16" s="34"/>
      <c r="E16" s="37" t="s">
        <v>221</v>
      </c>
      <c r="F16" s="138" t="s">
        <v>98</v>
      </c>
      <c r="G16" s="138"/>
    </row>
    <row r="17" spans="2:12" ht="15.75" customHeight="1" outlineLevel="1">
      <c r="B17" s="34"/>
      <c r="C17" s="102" t="s">
        <v>192</v>
      </c>
      <c r="D17" s="34"/>
      <c r="E17" s="37"/>
      <c r="F17" s="138" t="s">
        <v>97</v>
      </c>
      <c r="G17" s="138"/>
    </row>
    <row r="18" spans="2:12" ht="15.75" customHeight="1" outlineLevel="1">
      <c r="B18" s="34"/>
      <c r="C18" s="102" t="s">
        <v>241</v>
      </c>
      <c r="D18" s="34"/>
      <c r="E18" s="37"/>
      <c r="F18" s="144" t="s">
        <v>242</v>
      </c>
      <c r="G18" s="144"/>
    </row>
    <row r="19" spans="2:12" ht="15.75" customHeight="1" outlineLevel="1">
      <c r="B19" s="34"/>
      <c r="C19" s="102" t="s">
        <v>193</v>
      </c>
      <c r="D19" s="34"/>
      <c r="E19" s="37"/>
      <c r="F19" s="138" t="s">
        <v>102</v>
      </c>
      <c r="G19" s="138"/>
    </row>
    <row r="20" spans="2:12" ht="15.75" customHeight="1" outlineLevel="1">
      <c r="B20" s="34"/>
      <c r="C20" s="102" t="s">
        <v>194</v>
      </c>
      <c r="D20" s="34"/>
      <c r="E20" s="37" t="s">
        <v>218</v>
      </c>
      <c r="F20" s="138" t="s">
        <v>176</v>
      </c>
      <c r="G20" s="138"/>
    </row>
    <row r="21" spans="2:12" ht="15.75" customHeight="1">
      <c r="B21" s="38"/>
      <c r="C21" s="103"/>
      <c r="D21" s="39"/>
      <c r="E21" s="33"/>
      <c r="F21" s="33"/>
      <c r="G21" s="40"/>
    </row>
    <row r="22" spans="2:12" s="44" customFormat="1" ht="31.5" customHeight="1" outlineLevel="1">
      <c r="B22" s="41" t="s">
        <v>112</v>
      </c>
      <c r="C22" s="42" t="s">
        <v>222</v>
      </c>
      <c r="D22" s="43" t="s">
        <v>113</v>
      </c>
      <c r="E22" s="42" t="s">
        <v>113</v>
      </c>
      <c r="F22" s="42" t="s">
        <v>216</v>
      </c>
      <c r="G22" s="42" t="s">
        <v>217</v>
      </c>
    </row>
    <row r="23" spans="2:12" ht="15.75" customHeight="1" outlineLevel="1">
      <c r="B23" s="45">
        <v>1000</v>
      </c>
      <c r="C23" s="36" t="s">
        <v>229</v>
      </c>
      <c r="D23" s="46">
        <v>1401.57</v>
      </c>
      <c r="E23" s="47">
        <f>D23*'Прайс-лист'!L3*(1-'Прайс-лист'!$I$3)</f>
        <v>39243.96</v>
      </c>
      <c r="F23" s="45"/>
      <c r="G23" s="48">
        <f>E23</f>
        <v>39243.96</v>
      </c>
    </row>
    <row r="24" spans="2:12" ht="15.75" customHeight="1" outlineLevel="2">
      <c r="B24" s="34"/>
      <c r="C24" s="137" t="s">
        <v>195</v>
      </c>
      <c r="D24" s="137"/>
      <c r="E24" s="137"/>
      <c r="F24" s="137"/>
      <c r="G24" s="95"/>
    </row>
    <row r="25" spans="2:12" ht="260.25" customHeight="1" outlineLevel="2">
      <c r="B25" s="45"/>
      <c r="C25" s="106" t="s">
        <v>230</v>
      </c>
      <c r="D25" s="91"/>
      <c r="E25" s="91"/>
      <c r="F25" s="91"/>
      <c r="G25" s="91"/>
      <c r="L25" s="85"/>
    </row>
    <row r="26" spans="2:12" ht="15.75" customHeight="1" outlineLevel="1">
      <c r="B26" s="34"/>
      <c r="C26" s="137" t="s">
        <v>196</v>
      </c>
      <c r="D26" s="137"/>
      <c r="E26" s="137"/>
      <c r="F26" s="137"/>
      <c r="G26" s="95"/>
    </row>
    <row r="27" spans="2:12" ht="15.75" customHeight="1" outlineLevel="1">
      <c r="B27" s="45">
        <v>3010</v>
      </c>
      <c r="C27" s="101" t="s">
        <v>224</v>
      </c>
      <c r="D27" s="50">
        <v>45.22</v>
      </c>
      <c r="E27" s="47">
        <f>D27*'Прайс-лист'!L3*(1-'Прайс-лист'!$I$3)</f>
        <v>1266.1599999999999</v>
      </c>
      <c r="F27" s="51">
        <v>0</v>
      </c>
      <c r="G27" s="48">
        <f t="shared" ref="G27:G32" si="0">E27*F27</f>
        <v>0</v>
      </c>
    </row>
    <row r="28" spans="2:12" ht="15.75" customHeight="1" outlineLevel="1">
      <c r="B28" s="45">
        <v>3000</v>
      </c>
      <c r="C28" s="101" t="s">
        <v>225</v>
      </c>
      <c r="D28" s="50">
        <v>18.09</v>
      </c>
      <c r="E28" s="47">
        <f>D28*'Прайс-лист'!L3*(1-'Прайс-лист'!$I$3)</f>
        <v>506.52</v>
      </c>
      <c r="F28" s="51">
        <v>0</v>
      </c>
      <c r="G28" s="48">
        <f t="shared" si="0"/>
        <v>0</v>
      </c>
    </row>
    <row r="29" spans="2:12" ht="15.75" customHeight="1" outlineLevel="1">
      <c r="B29" s="45">
        <v>3001</v>
      </c>
      <c r="C29" s="101" t="s">
        <v>226</v>
      </c>
      <c r="D29" s="50">
        <v>18.09</v>
      </c>
      <c r="E29" s="47">
        <f>D29*'Прайс-лист'!L3*(1-'Прайс-лист'!$I$3)</f>
        <v>506.52</v>
      </c>
      <c r="F29" s="51">
        <v>0</v>
      </c>
      <c r="G29" s="48">
        <f t="shared" si="0"/>
        <v>0</v>
      </c>
    </row>
    <row r="30" spans="2:12" ht="15.75" customHeight="1" outlineLevel="1">
      <c r="B30" s="45">
        <v>3002</v>
      </c>
      <c r="C30" s="101" t="s">
        <v>227</v>
      </c>
      <c r="D30" s="50">
        <v>18.09</v>
      </c>
      <c r="E30" s="47">
        <f>D30*'Прайс-лист'!L3*(1-'Прайс-лист'!$I$3)</f>
        <v>506.52</v>
      </c>
      <c r="F30" s="51">
        <v>0</v>
      </c>
      <c r="G30" s="48">
        <f t="shared" si="0"/>
        <v>0</v>
      </c>
    </row>
    <row r="31" spans="2:12" ht="15.75" customHeight="1" outlineLevel="1">
      <c r="B31" s="45">
        <v>3003</v>
      </c>
      <c r="C31" s="101" t="s">
        <v>228</v>
      </c>
      <c r="D31" s="50">
        <v>18.09</v>
      </c>
      <c r="E31" s="47">
        <f>D31*'Прайс-лист'!L3*(1-'Прайс-лист'!$I$3)</f>
        <v>506.52</v>
      </c>
      <c r="F31" s="51">
        <v>0</v>
      </c>
      <c r="G31" s="48">
        <f t="shared" si="0"/>
        <v>0</v>
      </c>
    </row>
    <row r="32" spans="2:12" ht="15.75" customHeight="1" outlineLevel="1">
      <c r="B32" s="45">
        <v>1015</v>
      </c>
      <c r="C32" s="101" t="s">
        <v>197</v>
      </c>
      <c r="D32" s="50">
        <v>783.78</v>
      </c>
      <c r="E32" s="47">
        <f>D32*'Прайс-лист'!L3*(1-'Прайс-лист'!$I$3)</f>
        <v>21945.84</v>
      </c>
      <c r="F32" s="51">
        <v>0</v>
      </c>
      <c r="G32" s="48">
        <f t="shared" si="0"/>
        <v>0</v>
      </c>
    </row>
    <row r="33" spans="2:7" ht="15.75" customHeight="1" outlineLevel="1">
      <c r="B33" s="96"/>
      <c r="C33" s="137" t="s">
        <v>215</v>
      </c>
      <c r="D33" s="137"/>
      <c r="E33" s="137"/>
      <c r="F33" s="137"/>
      <c r="G33" s="96"/>
    </row>
    <row r="34" spans="2:7" ht="15.75" customHeight="1" outlineLevel="1">
      <c r="B34" s="52">
        <v>3200</v>
      </c>
      <c r="C34" s="102" t="s">
        <v>198</v>
      </c>
      <c r="D34" s="53">
        <v>96.31</v>
      </c>
      <c r="E34" s="47">
        <f>D34*'Прайс-лист'!L3*(1-'Прайс-лист'!$I$3)</f>
        <v>2696.6800000000003</v>
      </c>
      <c r="F34" s="51">
        <v>0</v>
      </c>
      <c r="G34" s="48">
        <f>E34*F34</f>
        <v>0</v>
      </c>
    </row>
    <row r="35" spans="2:7" ht="15" customHeight="1" outlineLevel="1">
      <c r="D35" s="107"/>
      <c r="E35" s="105" t="s">
        <v>223</v>
      </c>
      <c r="F35" s="143">
        <f>SUM(G23:G34)</f>
        <v>39243.96</v>
      </c>
      <c r="G35" s="143"/>
    </row>
  </sheetData>
  <mergeCells count="24">
    <mergeCell ref="F35:G35"/>
    <mergeCell ref="F19:G19"/>
    <mergeCell ref="F20:G20"/>
    <mergeCell ref="F18:G18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C24:F24"/>
    <mergeCell ref="C33:F33"/>
    <mergeCell ref="C26:F26"/>
    <mergeCell ref="F6:G6"/>
    <mergeCell ref="B2:G2"/>
    <mergeCell ref="I2:J2"/>
    <mergeCell ref="F4:G4"/>
    <mergeCell ref="F5:G5"/>
    <mergeCell ref="C3:F3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3"/>
  </sheetPr>
  <dimension ref="B2:J46"/>
  <sheetViews>
    <sheetView showGridLines="0" zoomScaleNormal="100" workbookViewId="0">
      <pane ySplit="2" topLeftCell="A3" activePane="bottomLeft" state="frozen"/>
      <selection pane="bottomLeft" activeCell="I23" sqref="I23"/>
    </sheetView>
  </sheetViews>
  <sheetFormatPr defaultRowHeight="15.75" customHeight="1" outlineLevelRow="2"/>
  <cols>
    <col min="1" max="1" width="3.7109375" style="32" customWidth="1"/>
    <col min="2" max="2" width="12.7109375" style="32" customWidth="1"/>
    <col min="3" max="3" width="100.7109375" style="32" customWidth="1"/>
    <col min="4" max="4" width="12.7109375" style="54" hidden="1" customWidth="1"/>
    <col min="5" max="5" width="12.7109375" style="55" customWidth="1"/>
    <col min="6" max="6" width="12.7109375" style="32" customWidth="1"/>
    <col min="7" max="7" width="12.7109375" style="55" customWidth="1"/>
    <col min="8" max="16384" width="9.140625" style="32"/>
  </cols>
  <sheetData>
    <row r="2" spans="2:10" ht="16.5" customHeight="1">
      <c r="B2" s="139" t="s">
        <v>157</v>
      </c>
      <c r="C2" s="139"/>
      <c r="D2" s="139"/>
      <c r="E2" s="139"/>
      <c r="F2" s="139"/>
      <c r="G2" s="139"/>
      <c r="I2" s="140" t="s">
        <v>75</v>
      </c>
      <c r="J2" s="141"/>
    </row>
    <row r="3" spans="2:10" ht="15.75" customHeight="1" outlineLevel="1">
      <c r="B3" s="92"/>
      <c r="C3" s="142" t="s">
        <v>180</v>
      </c>
      <c r="D3" s="142"/>
      <c r="E3" s="142"/>
      <c r="F3" s="142"/>
      <c r="G3" s="99"/>
    </row>
    <row r="4" spans="2:10" ht="15.75" customHeight="1" outlineLevel="1">
      <c r="B4" s="34"/>
      <c r="C4" s="102" t="s">
        <v>202</v>
      </c>
      <c r="D4" s="34"/>
      <c r="E4" s="37" t="s">
        <v>218</v>
      </c>
      <c r="F4" s="138">
        <v>580</v>
      </c>
      <c r="G4" s="138"/>
    </row>
    <row r="5" spans="2:10" ht="15.75" customHeight="1" outlineLevel="1">
      <c r="B5" s="34"/>
      <c r="C5" s="102" t="s">
        <v>181</v>
      </c>
      <c r="D5" s="34"/>
      <c r="E5" s="37" t="s">
        <v>218</v>
      </c>
      <c r="F5" s="138">
        <v>470</v>
      </c>
      <c r="G5" s="138"/>
    </row>
    <row r="6" spans="2:10" ht="15.75" customHeight="1" outlineLevel="1">
      <c r="B6" s="34"/>
      <c r="C6" s="102" t="s">
        <v>203</v>
      </c>
      <c r="D6" s="34"/>
      <c r="E6" s="37" t="s">
        <v>218</v>
      </c>
      <c r="F6" s="138">
        <v>250</v>
      </c>
      <c r="G6" s="138"/>
    </row>
    <row r="7" spans="2:10" ht="15.75" customHeight="1" outlineLevel="1">
      <c r="B7" s="34"/>
      <c r="C7" s="102" t="s">
        <v>182</v>
      </c>
      <c r="D7" s="34"/>
      <c r="E7" s="37" t="s">
        <v>218</v>
      </c>
      <c r="F7" s="138">
        <v>130</v>
      </c>
      <c r="G7" s="138"/>
    </row>
    <row r="8" spans="2:10" ht="15.75" customHeight="1" outlineLevel="1">
      <c r="B8" s="34"/>
      <c r="C8" s="102" t="s">
        <v>183</v>
      </c>
      <c r="D8" s="34"/>
      <c r="E8" s="37" t="s">
        <v>218</v>
      </c>
      <c r="F8" s="138">
        <v>60</v>
      </c>
      <c r="G8" s="138"/>
    </row>
    <row r="9" spans="2:10" ht="15.75" customHeight="1" outlineLevel="1">
      <c r="B9" s="34"/>
      <c r="C9" s="102" t="s">
        <v>184</v>
      </c>
      <c r="D9" s="34"/>
      <c r="E9" s="37" t="s">
        <v>219</v>
      </c>
      <c r="F9" s="138">
        <v>370</v>
      </c>
      <c r="G9" s="138"/>
    </row>
    <row r="10" spans="2:10" ht="15.75" customHeight="1" outlineLevel="1">
      <c r="B10" s="34"/>
      <c r="C10" s="102" t="s">
        <v>185</v>
      </c>
      <c r="D10" s="34"/>
      <c r="E10" s="37" t="s">
        <v>219</v>
      </c>
      <c r="F10" s="138">
        <v>1500</v>
      </c>
      <c r="G10" s="138"/>
    </row>
    <row r="11" spans="2:10" ht="15.75" customHeight="1" outlineLevel="1">
      <c r="B11" s="34"/>
      <c r="C11" s="102" t="s">
        <v>186</v>
      </c>
      <c r="D11" s="34"/>
      <c r="E11" s="37"/>
      <c r="F11" s="138">
        <v>12</v>
      </c>
      <c r="G11" s="138"/>
    </row>
    <row r="12" spans="2:10" ht="15.75" customHeight="1" outlineLevel="1">
      <c r="B12" s="34"/>
      <c r="C12" s="102" t="s">
        <v>187</v>
      </c>
      <c r="D12" s="34"/>
      <c r="E12" s="37"/>
      <c r="F12" s="138">
        <v>5</v>
      </c>
      <c r="G12" s="138"/>
    </row>
    <row r="13" spans="2:10" ht="15.75" customHeight="1" outlineLevel="1">
      <c r="B13" s="34"/>
      <c r="C13" s="102" t="s">
        <v>188</v>
      </c>
      <c r="D13" s="34"/>
      <c r="E13" s="37" t="s">
        <v>220</v>
      </c>
      <c r="F13" s="138">
        <v>115</v>
      </c>
      <c r="G13" s="138"/>
    </row>
    <row r="14" spans="2:10" ht="15.75" customHeight="1" outlineLevel="1">
      <c r="B14" s="34"/>
      <c r="C14" s="102" t="s">
        <v>189</v>
      </c>
      <c r="D14" s="34"/>
      <c r="E14" s="37" t="s">
        <v>220</v>
      </c>
      <c r="F14" s="138">
        <v>150</v>
      </c>
      <c r="G14" s="138"/>
    </row>
    <row r="15" spans="2:10" ht="15.75" customHeight="1" outlineLevel="1">
      <c r="B15" s="34"/>
      <c r="C15" s="102" t="s">
        <v>190</v>
      </c>
      <c r="D15" s="34"/>
      <c r="E15" s="37" t="s">
        <v>219</v>
      </c>
      <c r="F15" s="138">
        <v>250</v>
      </c>
      <c r="G15" s="138"/>
    </row>
    <row r="16" spans="2:10" ht="15.75" customHeight="1" outlineLevel="1">
      <c r="B16" s="34"/>
      <c r="C16" s="102" t="s">
        <v>191</v>
      </c>
      <c r="D16" s="34"/>
      <c r="E16" s="37" t="s">
        <v>221</v>
      </c>
      <c r="F16" s="138" t="s">
        <v>119</v>
      </c>
      <c r="G16" s="138"/>
    </row>
    <row r="17" spans="2:7" ht="15.75" customHeight="1" outlineLevel="1">
      <c r="B17" s="34"/>
      <c r="C17" s="102" t="s">
        <v>192</v>
      </c>
      <c r="D17" s="34"/>
      <c r="E17" s="37"/>
      <c r="F17" s="138" t="s">
        <v>97</v>
      </c>
      <c r="G17" s="138"/>
    </row>
    <row r="18" spans="2:7" ht="15.75" customHeight="1" outlineLevel="1">
      <c r="B18" s="34"/>
      <c r="C18" s="102" t="s">
        <v>241</v>
      </c>
      <c r="D18" s="34"/>
      <c r="E18" s="37"/>
      <c r="F18" s="144" t="s">
        <v>242</v>
      </c>
      <c r="G18" s="144"/>
    </row>
    <row r="19" spans="2:7" ht="15.75" customHeight="1" outlineLevel="1">
      <c r="B19" s="34"/>
      <c r="C19" s="102" t="s">
        <v>193</v>
      </c>
      <c r="D19" s="34"/>
      <c r="E19" s="37"/>
      <c r="F19" s="138" t="s">
        <v>102</v>
      </c>
      <c r="G19" s="138"/>
    </row>
    <row r="20" spans="2:7" ht="15.75" customHeight="1" outlineLevel="1">
      <c r="B20" s="34"/>
      <c r="C20" s="102" t="s">
        <v>194</v>
      </c>
      <c r="D20" s="34"/>
      <c r="E20" s="37" t="s">
        <v>218</v>
      </c>
      <c r="F20" s="138" t="s">
        <v>154</v>
      </c>
      <c r="G20" s="138"/>
    </row>
    <row r="21" spans="2:7" ht="15.75" customHeight="1" outlineLevel="1">
      <c r="B21" s="34"/>
      <c r="C21" s="102" t="s">
        <v>204</v>
      </c>
      <c r="D21" s="34"/>
      <c r="E21" s="37" t="s">
        <v>218</v>
      </c>
      <c r="F21" s="138" t="s">
        <v>155</v>
      </c>
      <c r="G21" s="138"/>
    </row>
    <row r="22" spans="2:7" ht="15.75" customHeight="1" outlineLevel="1">
      <c r="B22" s="34"/>
      <c r="C22" s="102" t="s">
        <v>205</v>
      </c>
      <c r="D22" s="34"/>
      <c r="E22" s="37" t="s">
        <v>218</v>
      </c>
      <c r="F22" s="138" t="s">
        <v>156</v>
      </c>
      <c r="G22" s="138"/>
    </row>
    <row r="23" spans="2:7" ht="15.75" customHeight="1">
      <c r="B23" s="38"/>
      <c r="C23" s="33"/>
      <c r="D23" s="39"/>
      <c r="E23" s="33"/>
      <c r="F23" s="33"/>
      <c r="G23" s="40"/>
    </row>
    <row r="24" spans="2:7" s="44" customFormat="1" ht="31.5" customHeight="1" outlineLevel="1">
      <c r="B24" s="41" t="s">
        <v>112</v>
      </c>
      <c r="C24" s="42" t="s">
        <v>222</v>
      </c>
      <c r="D24" s="43" t="s">
        <v>113</v>
      </c>
      <c r="E24" s="42" t="s">
        <v>113</v>
      </c>
      <c r="F24" s="42" t="s">
        <v>216</v>
      </c>
      <c r="G24" s="42" t="s">
        <v>217</v>
      </c>
    </row>
    <row r="25" spans="2:7" ht="15.75" customHeight="1" outlineLevel="1">
      <c r="B25" s="45"/>
      <c r="C25" s="101" t="s">
        <v>201</v>
      </c>
      <c r="D25" s="46">
        <v>0</v>
      </c>
      <c r="E25" s="47">
        <f>D25*'Прайс-лист'!L3*(1-'Прайс-лист'!$I$3)</f>
        <v>0</v>
      </c>
      <c r="F25" s="45"/>
      <c r="G25" s="48">
        <f>E25</f>
        <v>0</v>
      </c>
    </row>
    <row r="26" spans="2:7" ht="15.75" customHeight="1" outlineLevel="2">
      <c r="B26" s="34"/>
      <c r="C26" s="137" t="s">
        <v>195</v>
      </c>
      <c r="D26" s="137"/>
      <c r="E26" s="137"/>
      <c r="F26" s="137"/>
      <c r="G26" s="93"/>
    </row>
    <row r="27" spans="2:7" ht="300" customHeight="1" outlineLevel="2">
      <c r="B27" s="45"/>
      <c r="C27" s="106" t="s">
        <v>244</v>
      </c>
      <c r="D27" s="91"/>
      <c r="E27" s="91"/>
      <c r="F27" s="91"/>
      <c r="G27" s="91"/>
    </row>
    <row r="28" spans="2:7" ht="15.75" customHeight="1" outlineLevel="1">
      <c r="B28" s="34"/>
      <c r="C28" s="137" t="s">
        <v>196</v>
      </c>
      <c r="D28" s="137"/>
      <c r="E28" s="137"/>
      <c r="F28" s="137"/>
      <c r="G28" s="93"/>
    </row>
    <row r="29" spans="2:7" ht="15.75" customHeight="1" outlineLevel="1">
      <c r="B29" s="45">
        <v>3010</v>
      </c>
      <c r="C29" s="101" t="s">
        <v>224</v>
      </c>
      <c r="D29" s="50">
        <v>45.22</v>
      </c>
      <c r="E29" s="47">
        <f>D29*'Прайс-лист'!L3*(1-'Прайс-лист'!$I$3)</f>
        <v>1266.1599999999999</v>
      </c>
      <c r="F29" s="51">
        <v>0</v>
      </c>
      <c r="G29" s="48">
        <f t="shared" ref="G29:G34" si="0">E29*F29</f>
        <v>0</v>
      </c>
    </row>
    <row r="30" spans="2:7" ht="15.75" customHeight="1" outlineLevel="1">
      <c r="B30" s="45">
        <v>3000</v>
      </c>
      <c r="C30" s="101" t="s">
        <v>225</v>
      </c>
      <c r="D30" s="50">
        <v>18.09</v>
      </c>
      <c r="E30" s="47">
        <f>D30*'Прайс-лист'!L3*(1-'Прайс-лист'!$I$3)</f>
        <v>506.52</v>
      </c>
      <c r="F30" s="51">
        <v>0</v>
      </c>
      <c r="G30" s="48">
        <f t="shared" si="0"/>
        <v>0</v>
      </c>
    </row>
    <row r="31" spans="2:7" ht="15.75" customHeight="1" outlineLevel="1">
      <c r="B31" s="45">
        <v>3001</v>
      </c>
      <c r="C31" s="101" t="s">
        <v>226</v>
      </c>
      <c r="D31" s="50">
        <v>18.09</v>
      </c>
      <c r="E31" s="47">
        <f>D31*'Прайс-лист'!L3*(1-'Прайс-лист'!$I$3)</f>
        <v>506.52</v>
      </c>
      <c r="F31" s="51">
        <v>0</v>
      </c>
      <c r="G31" s="48">
        <f t="shared" si="0"/>
        <v>0</v>
      </c>
    </row>
    <row r="32" spans="2:7" ht="15.75" customHeight="1" outlineLevel="1">
      <c r="B32" s="45">
        <v>3002</v>
      </c>
      <c r="C32" s="101" t="s">
        <v>227</v>
      </c>
      <c r="D32" s="50">
        <v>18.09</v>
      </c>
      <c r="E32" s="47">
        <f>D32*'Прайс-лист'!L3*(1-'Прайс-лист'!$I$3)</f>
        <v>506.52</v>
      </c>
      <c r="F32" s="51">
        <v>0</v>
      </c>
      <c r="G32" s="48">
        <f t="shared" si="0"/>
        <v>0</v>
      </c>
    </row>
    <row r="33" spans="2:7" ht="15.75" customHeight="1" outlineLevel="1">
      <c r="B33" s="45">
        <v>3003</v>
      </c>
      <c r="C33" s="101" t="s">
        <v>228</v>
      </c>
      <c r="D33" s="50">
        <v>18.09</v>
      </c>
      <c r="E33" s="47">
        <f>D33*'Прайс-лист'!L3*(1-'Прайс-лист'!$I$3)</f>
        <v>506.52</v>
      </c>
      <c r="F33" s="51">
        <v>0</v>
      </c>
      <c r="G33" s="48">
        <f t="shared" si="0"/>
        <v>0</v>
      </c>
    </row>
    <row r="34" spans="2:7" ht="15.75" customHeight="1" outlineLevel="1">
      <c r="B34" s="45"/>
      <c r="C34" s="101" t="s">
        <v>197</v>
      </c>
      <c r="D34" s="50">
        <v>0</v>
      </c>
      <c r="E34" s="47">
        <f>D34*'Прайс-лист'!L3*(1-'Прайс-лист'!$I$3)</f>
        <v>0</v>
      </c>
      <c r="F34" s="51">
        <v>0</v>
      </c>
      <c r="G34" s="48">
        <f t="shared" si="0"/>
        <v>0</v>
      </c>
    </row>
    <row r="35" spans="2:7" ht="15.75" customHeight="1" outlineLevel="1">
      <c r="B35" s="94"/>
      <c r="C35" s="137" t="s">
        <v>215</v>
      </c>
      <c r="D35" s="137"/>
      <c r="E35" s="137"/>
      <c r="F35" s="137"/>
      <c r="G35" s="94"/>
    </row>
    <row r="36" spans="2:7" ht="15.75" customHeight="1" outlineLevel="1">
      <c r="B36" s="52"/>
      <c r="C36" s="101" t="s">
        <v>198</v>
      </c>
      <c r="D36" s="53">
        <v>0</v>
      </c>
      <c r="E36" s="47">
        <f>D36*'Прайс-лист'!L3*(1-'Прайс-лист'!$I$3)</f>
        <v>0</v>
      </c>
      <c r="F36" s="51">
        <v>0</v>
      </c>
      <c r="G36" s="48">
        <f>E36*F36</f>
        <v>0</v>
      </c>
    </row>
    <row r="37" spans="2:7" ht="15.75" customHeight="1" outlineLevel="1">
      <c r="B37" s="52"/>
      <c r="C37" s="101" t="s">
        <v>207</v>
      </c>
      <c r="D37" s="53">
        <v>0</v>
      </c>
      <c r="E37" s="47">
        <f>D37*'Прайс-лист'!L3*(1-'Прайс-лист'!$I$3)</f>
        <v>0</v>
      </c>
      <c r="F37" s="51">
        <v>0</v>
      </c>
      <c r="G37" s="48">
        <f>E37*F37</f>
        <v>0</v>
      </c>
    </row>
    <row r="38" spans="2:7" ht="14.25" outlineLevel="1">
      <c r="B38" s="52"/>
      <c r="C38" s="101" t="s">
        <v>208</v>
      </c>
      <c r="D38" s="53">
        <v>0</v>
      </c>
      <c r="E38" s="47">
        <f>D38*'Прайс-лист'!L3*(1-'Прайс-лист'!$I$3)</f>
        <v>0</v>
      </c>
      <c r="F38" s="51">
        <v>0</v>
      </c>
      <c r="G38" s="48">
        <f>E38*F38</f>
        <v>0</v>
      </c>
    </row>
    <row r="39" spans="2:7" ht="14.25" outlineLevel="1">
      <c r="B39" s="52"/>
      <c r="C39" s="101" t="s">
        <v>206</v>
      </c>
      <c r="D39" s="53">
        <v>0</v>
      </c>
      <c r="E39" s="47">
        <f>D39*'Прайс-лист'!L3*(1-'Прайс-лист'!$I$3)</f>
        <v>0</v>
      </c>
      <c r="F39" s="51">
        <v>0</v>
      </c>
      <c r="G39" s="48">
        <f t="shared" ref="G39:G45" si="1">E39*F39</f>
        <v>0</v>
      </c>
    </row>
    <row r="40" spans="2:7" ht="14.25" outlineLevel="1">
      <c r="B40" s="97"/>
      <c r="C40" s="101" t="s">
        <v>209</v>
      </c>
      <c r="D40" s="53">
        <v>0</v>
      </c>
      <c r="E40" s="47">
        <f>D40*'Прайс-лист'!L3*(1-'Прайс-лист'!$I$3)</f>
        <v>0</v>
      </c>
      <c r="F40" s="51">
        <v>0</v>
      </c>
      <c r="G40" s="48">
        <f t="shared" si="1"/>
        <v>0</v>
      </c>
    </row>
    <row r="41" spans="2:7" ht="14.25" outlineLevel="1">
      <c r="B41" s="97"/>
      <c r="C41" s="101" t="s">
        <v>210</v>
      </c>
      <c r="D41" s="53">
        <v>0</v>
      </c>
      <c r="E41" s="47">
        <f>D41*'Прайс-лист'!L3*(1-'Прайс-лист'!$I$3)</f>
        <v>0</v>
      </c>
      <c r="F41" s="51">
        <v>0</v>
      </c>
      <c r="G41" s="48">
        <f t="shared" si="1"/>
        <v>0</v>
      </c>
    </row>
    <row r="42" spans="2:7" ht="14.25" outlineLevel="1">
      <c r="B42" s="52"/>
      <c r="C42" s="101" t="s">
        <v>211</v>
      </c>
      <c r="D42" s="53">
        <v>0</v>
      </c>
      <c r="E42" s="47">
        <f>D42*'Прайс-лист'!L3*(1-'Прайс-лист'!$I$3)</f>
        <v>0</v>
      </c>
      <c r="F42" s="51">
        <v>0</v>
      </c>
      <c r="G42" s="48">
        <f t="shared" si="1"/>
        <v>0</v>
      </c>
    </row>
    <row r="43" spans="2:7" ht="14.25" outlineLevel="1">
      <c r="B43" s="97"/>
      <c r="C43" s="101" t="s">
        <v>213</v>
      </c>
      <c r="D43" s="53">
        <v>0</v>
      </c>
      <c r="E43" s="47">
        <f>D43*'Прайс-лист'!L3*(1-'Прайс-лист'!$I$3)</f>
        <v>0</v>
      </c>
      <c r="F43" s="51">
        <v>0</v>
      </c>
      <c r="G43" s="48">
        <f t="shared" si="1"/>
        <v>0</v>
      </c>
    </row>
    <row r="44" spans="2:7" ht="14.25" outlineLevel="1">
      <c r="B44" s="97"/>
      <c r="C44" s="101" t="s">
        <v>214</v>
      </c>
      <c r="D44" s="53">
        <v>0</v>
      </c>
      <c r="E44" s="47">
        <f>D44*'Прайс-лист'!L3*(1-'Прайс-лист'!$I$3)</f>
        <v>0</v>
      </c>
      <c r="F44" s="51">
        <v>0</v>
      </c>
      <c r="G44" s="48">
        <f t="shared" si="1"/>
        <v>0</v>
      </c>
    </row>
    <row r="45" spans="2:7" ht="14.25" outlineLevel="1">
      <c r="B45" s="97"/>
      <c r="C45" s="101" t="s">
        <v>96</v>
      </c>
      <c r="D45" s="53">
        <v>0</v>
      </c>
      <c r="E45" s="47">
        <f>D45*'Прайс-лист'!L3*(1-'Прайс-лист'!$I$3)</f>
        <v>0</v>
      </c>
      <c r="F45" s="51">
        <v>0</v>
      </c>
      <c r="G45" s="48">
        <f t="shared" si="1"/>
        <v>0</v>
      </c>
    </row>
    <row r="46" spans="2:7" ht="15" customHeight="1" outlineLevel="1">
      <c r="E46" s="31" t="s">
        <v>223</v>
      </c>
      <c r="F46" s="143">
        <f>SUM(G25:G45)</f>
        <v>0</v>
      </c>
      <c r="G46" s="143"/>
    </row>
  </sheetData>
  <mergeCells count="26">
    <mergeCell ref="F46:G46"/>
    <mergeCell ref="F19:G19"/>
    <mergeCell ref="F20:G20"/>
    <mergeCell ref="F21:G21"/>
    <mergeCell ref="F22:G22"/>
    <mergeCell ref="C35:F35"/>
    <mergeCell ref="C28:F28"/>
    <mergeCell ref="C26:F26"/>
    <mergeCell ref="F18:G18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6:G6"/>
    <mergeCell ref="B2:G2"/>
    <mergeCell ref="I2:J2"/>
    <mergeCell ref="F4:G4"/>
    <mergeCell ref="F5:G5"/>
    <mergeCell ref="C3:F3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3"/>
  </sheetPr>
  <dimension ref="B2:J46"/>
  <sheetViews>
    <sheetView showGridLines="0" zoomScaleNormal="100" workbookViewId="0">
      <pane ySplit="2" topLeftCell="A3" activePane="bottomLeft" state="frozen"/>
      <selection pane="bottomLeft" activeCell="C59" sqref="C59"/>
    </sheetView>
  </sheetViews>
  <sheetFormatPr defaultRowHeight="15.75" customHeight="1" outlineLevelRow="2"/>
  <cols>
    <col min="1" max="1" width="3.7109375" style="32" customWidth="1"/>
    <col min="2" max="2" width="12.7109375" style="32" customWidth="1"/>
    <col min="3" max="3" width="100.7109375" style="32" customWidth="1"/>
    <col min="4" max="4" width="12.7109375" style="54" hidden="1" customWidth="1"/>
    <col min="5" max="5" width="12.7109375" style="55" customWidth="1"/>
    <col min="6" max="6" width="12.7109375" style="32" customWidth="1"/>
    <col min="7" max="7" width="12.7109375" style="55" customWidth="1"/>
    <col min="8" max="16384" width="9.140625" style="32"/>
  </cols>
  <sheetData>
    <row r="2" spans="2:10" ht="16.5" customHeight="1">
      <c r="B2" s="139" t="s">
        <v>158</v>
      </c>
      <c r="C2" s="139"/>
      <c r="D2" s="139"/>
      <c r="E2" s="139"/>
      <c r="F2" s="139"/>
      <c r="G2" s="139"/>
      <c r="I2" s="140" t="s">
        <v>75</v>
      </c>
      <c r="J2" s="141"/>
    </row>
    <row r="3" spans="2:10" ht="15.75" customHeight="1" outlineLevel="1">
      <c r="B3" s="92"/>
      <c r="C3" s="142" t="s">
        <v>180</v>
      </c>
      <c r="D3" s="142"/>
      <c r="E3" s="142"/>
      <c r="F3" s="142"/>
      <c r="G3" s="99"/>
    </row>
    <row r="4" spans="2:10" ht="15.75" customHeight="1" outlineLevel="1">
      <c r="B4" s="34"/>
      <c r="C4" s="102" t="s">
        <v>202</v>
      </c>
      <c r="D4" s="34"/>
      <c r="E4" s="37" t="s">
        <v>218</v>
      </c>
      <c r="F4" s="138">
        <v>650</v>
      </c>
      <c r="G4" s="138"/>
    </row>
    <row r="5" spans="2:10" ht="15.75" customHeight="1" outlineLevel="1">
      <c r="B5" s="34"/>
      <c r="C5" s="102" t="s">
        <v>181</v>
      </c>
      <c r="D5" s="34"/>
      <c r="E5" s="37" t="s">
        <v>218</v>
      </c>
      <c r="F5" s="138">
        <v>540</v>
      </c>
      <c r="G5" s="138"/>
    </row>
    <row r="6" spans="2:10" ht="15.75" customHeight="1" outlineLevel="1">
      <c r="B6" s="34"/>
      <c r="C6" s="102" t="s">
        <v>203</v>
      </c>
      <c r="D6" s="34"/>
      <c r="E6" s="37" t="s">
        <v>218</v>
      </c>
      <c r="F6" s="138">
        <v>250</v>
      </c>
      <c r="G6" s="138"/>
    </row>
    <row r="7" spans="2:10" ht="15.75" customHeight="1" outlineLevel="1">
      <c r="B7" s="34"/>
      <c r="C7" s="102" t="s">
        <v>182</v>
      </c>
      <c r="D7" s="34"/>
      <c r="E7" s="37" t="s">
        <v>218</v>
      </c>
      <c r="F7" s="138">
        <v>130</v>
      </c>
      <c r="G7" s="138"/>
    </row>
    <row r="8" spans="2:10" ht="15.75" customHeight="1" outlineLevel="1">
      <c r="B8" s="34"/>
      <c r="C8" s="102" t="s">
        <v>183</v>
      </c>
      <c r="D8" s="34"/>
      <c r="E8" s="37" t="s">
        <v>218</v>
      </c>
      <c r="F8" s="138">
        <v>60</v>
      </c>
      <c r="G8" s="138"/>
    </row>
    <row r="9" spans="2:10" ht="15.75" customHeight="1" outlineLevel="1">
      <c r="B9" s="34"/>
      <c r="C9" s="102" t="s">
        <v>184</v>
      </c>
      <c r="D9" s="34"/>
      <c r="E9" s="37" t="s">
        <v>219</v>
      </c>
      <c r="F9" s="138">
        <v>450</v>
      </c>
      <c r="G9" s="138"/>
    </row>
    <row r="10" spans="2:10" ht="15.75" customHeight="1" outlineLevel="1">
      <c r="B10" s="34"/>
      <c r="C10" s="102" t="s">
        <v>185</v>
      </c>
      <c r="D10" s="34"/>
      <c r="E10" s="37" t="s">
        <v>219</v>
      </c>
      <c r="F10" s="138">
        <v>1800</v>
      </c>
      <c r="G10" s="138"/>
    </row>
    <row r="11" spans="2:10" ht="15.75" customHeight="1" outlineLevel="1">
      <c r="B11" s="34"/>
      <c r="C11" s="102" t="s">
        <v>186</v>
      </c>
      <c r="D11" s="34"/>
      <c r="E11" s="37"/>
      <c r="F11" s="138">
        <v>14</v>
      </c>
      <c r="G11" s="138"/>
    </row>
    <row r="12" spans="2:10" ht="15.75" customHeight="1" outlineLevel="1">
      <c r="B12" s="34"/>
      <c r="C12" s="102" t="s">
        <v>187</v>
      </c>
      <c r="D12" s="34"/>
      <c r="E12" s="37"/>
      <c r="F12" s="138">
        <v>5</v>
      </c>
      <c r="G12" s="138"/>
    </row>
    <row r="13" spans="2:10" ht="15.75" customHeight="1" outlineLevel="1">
      <c r="B13" s="34"/>
      <c r="C13" s="102" t="s">
        <v>188</v>
      </c>
      <c r="D13" s="34"/>
      <c r="E13" s="37" t="s">
        <v>220</v>
      </c>
      <c r="F13" s="138">
        <v>150</v>
      </c>
      <c r="G13" s="138"/>
    </row>
    <row r="14" spans="2:10" ht="15.75" customHeight="1" outlineLevel="1">
      <c r="B14" s="34"/>
      <c r="C14" s="102" t="s">
        <v>189</v>
      </c>
      <c r="D14" s="34"/>
      <c r="E14" s="37" t="s">
        <v>220</v>
      </c>
      <c r="F14" s="138">
        <v>175</v>
      </c>
      <c r="G14" s="138"/>
    </row>
    <row r="15" spans="2:10" ht="15.75" customHeight="1" outlineLevel="1">
      <c r="B15" s="34"/>
      <c r="C15" s="102" t="s">
        <v>190</v>
      </c>
      <c r="D15" s="34"/>
      <c r="E15" s="37" t="s">
        <v>219</v>
      </c>
      <c r="F15" s="138">
        <v>300</v>
      </c>
      <c r="G15" s="138"/>
    </row>
    <row r="16" spans="2:10" ht="15.75" customHeight="1" outlineLevel="1">
      <c r="B16" s="34"/>
      <c r="C16" s="102" t="s">
        <v>191</v>
      </c>
      <c r="D16" s="34"/>
      <c r="E16" s="37" t="s">
        <v>221</v>
      </c>
      <c r="F16" s="138" t="s">
        <v>119</v>
      </c>
      <c r="G16" s="138"/>
    </row>
    <row r="17" spans="2:7" ht="15.75" customHeight="1" outlineLevel="1">
      <c r="B17" s="34"/>
      <c r="C17" s="102" t="s">
        <v>192</v>
      </c>
      <c r="D17" s="34"/>
      <c r="E17" s="37"/>
      <c r="F17" s="138" t="s">
        <v>97</v>
      </c>
      <c r="G17" s="138"/>
    </row>
    <row r="18" spans="2:7" ht="15.75" customHeight="1" outlineLevel="1">
      <c r="B18" s="34"/>
      <c r="C18" s="102" t="s">
        <v>241</v>
      </c>
      <c r="D18" s="34"/>
      <c r="E18" s="37"/>
      <c r="F18" s="144" t="s">
        <v>242</v>
      </c>
      <c r="G18" s="144"/>
    </row>
    <row r="19" spans="2:7" ht="15.75" customHeight="1" outlineLevel="1">
      <c r="B19" s="34"/>
      <c r="C19" s="102" t="s">
        <v>193</v>
      </c>
      <c r="D19" s="34"/>
      <c r="E19" s="37"/>
      <c r="F19" s="138" t="s">
        <v>102</v>
      </c>
      <c r="G19" s="138"/>
    </row>
    <row r="20" spans="2:7" ht="15.75" customHeight="1" outlineLevel="1">
      <c r="B20" s="34"/>
      <c r="C20" s="102" t="s">
        <v>194</v>
      </c>
      <c r="D20" s="34"/>
      <c r="E20" s="37" t="s">
        <v>218</v>
      </c>
      <c r="F20" s="138" t="s">
        <v>159</v>
      </c>
      <c r="G20" s="138"/>
    </row>
    <row r="21" spans="2:7" ht="15.75" customHeight="1" outlineLevel="1">
      <c r="B21" s="34"/>
      <c r="C21" s="102" t="s">
        <v>204</v>
      </c>
      <c r="D21" s="34"/>
      <c r="E21" s="37" t="s">
        <v>218</v>
      </c>
      <c r="F21" s="138" t="s">
        <v>155</v>
      </c>
      <c r="G21" s="138"/>
    </row>
    <row r="22" spans="2:7" ht="15.75" customHeight="1" outlineLevel="1">
      <c r="B22" s="34"/>
      <c r="C22" s="102" t="s">
        <v>205</v>
      </c>
      <c r="D22" s="34"/>
      <c r="E22" s="37" t="s">
        <v>218</v>
      </c>
      <c r="F22" s="138" t="s">
        <v>160</v>
      </c>
      <c r="G22" s="138"/>
    </row>
    <row r="23" spans="2:7" ht="15.75" customHeight="1">
      <c r="B23" s="38"/>
      <c r="C23" s="33"/>
      <c r="D23" s="39"/>
      <c r="E23" s="33"/>
      <c r="F23" s="33"/>
      <c r="G23" s="40"/>
    </row>
    <row r="24" spans="2:7" s="44" customFormat="1" ht="31.5" customHeight="1" outlineLevel="1">
      <c r="B24" s="41" t="s">
        <v>112</v>
      </c>
      <c r="C24" s="42" t="s">
        <v>222</v>
      </c>
      <c r="D24" s="43" t="s">
        <v>113</v>
      </c>
      <c r="E24" s="42" t="s">
        <v>113</v>
      </c>
      <c r="F24" s="42" t="s">
        <v>216</v>
      </c>
      <c r="G24" s="42" t="s">
        <v>217</v>
      </c>
    </row>
    <row r="25" spans="2:7" ht="15.75" customHeight="1" outlineLevel="1">
      <c r="B25" s="45"/>
      <c r="C25" s="101" t="s">
        <v>201</v>
      </c>
      <c r="D25" s="46">
        <v>0</v>
      </c>
      <c r="E25" s="47">
        <f>D25*'Прайс-лист'!L3*(1-'Прайс-лист'!$I$3)</f>
        <v>0</v>
      </c>
      <c r="F25" s="45"/>
      <c r="G25" s="48">
        <f>E25</f>
        <v>0</v>
      </c>
    </row>
    <row r="26" spans="2:7" ht="15.75" customHeight="1" outlineLevel="2">
      <c r="B26" s="34"/>
      <c r="C26" s="137" t="s">
        <v>195</v>
      </c>
      <c r="D26" s="137"/>
      <c r="E26" s="137"/>
      <c r="F26" s="137"/>
      <c r="G26" s="93"/>
    </row>
    <row r="27" spans="2:7" ht="300" customHeight="1" outlineLevel="2">
      <c r="B27" s="45"/>
      <c r="C27" s="106" t="s">
        <v>245</v>
      </c>
      <c r="D27" s="91"/>
      <c r="E27" s="91"/>
      <c r="F27" s="91"/>
      <c r="G27" s="91"/>
    </row>
    <row r="28" spans="2:7" ht="15.75" customHeight="1" outlineLevel="1">
      <c r="B28" s="34"/>
      <c r="C28" s="137" t="s">
        <v>196</v>
      </c>
      <c r="D28" s="137"/>
      <c r="E28" s="137"/>
      <c r="F28" s="137"/>
      <c r="G28" s="93"/>
    </row>
    <row r="29" spans="2:7" ht="15.75" customHeight="1" outlineLevel="1">
      <c r="B29" s="45">
        <v>3010</v>
      </c>
      <c r="C29" s="101" t="s">
        <v>224</v>
      </c>
      <c r="D29" s="50">
        <v>45.22</v>
      </c>
      <c r="E29" s="47">
        <f>D29*'Прайс-лист'!L3*(1-'Прайс-лист'!$I$3)</f>
        <v>1266.1599999999999</v>
      </c>
      <c r="F29" s="51">
        <v>0</v>
      </c>
      <c r="G29" s="48">
        <f t="shared" ref="G29:G34" si="0">E29*F29</f>
        <v>0</v>
      </c>
    </row>
    <row r="30" spans="2:7" ht="15.75" customHeight="1" outlineLevel="1">
      <c r="B30" s="45">
        <v>3000</v>
      </c>
      <c r="C30" s="101" t="s">
        <v>225</v>
      </c>
      <c r="D30" s="50">
        <v>18.09</v>
      </c>
      <c r="E30" s="47">
        <f>D30*'Прайс-лист'!L3*(1-'Прайс-лист'!$I$3)</f>
        <v>506.52</v>
      </c>
      <c r="F30" s="51">
        <v>0</v>
      </c>
      <c r="G30" s="48">
        <f t="shared" si="0"/>
        <v>0</v>
      </c>
    </row>
    <row r="31" spans="2:7" ht="15.75" customHeight="1" outlineLevel="1">
      <c r="B31" s="45">
        <v>3001</v>
      </c>
      <c r="C31" s="101" t="s">
        <v>226</v>
      </c>
      <c r="D31" s="50">
        <v>18.09</v>
      </c>
      <c r="E31" s="47">
        <f>D31*'Прайс-лист'!L3*(1-'Прайс-лист'!$I$3)</f>
        <v>506.52</v>
      </c>
      <c r="F31" s="51">
        <v>0</v>
      </c>
      <c r="G31" s="48">
        <f t="shared" si="0"/>
        <v>0</v>
      </c>
    </row>
    <row r="32" spans="2:7" ht="15.75" customHeight="1" outlineLevel="1">
      <c r="B32" s="45">
        <v>3002</v>
      </c>
      <c r="C32" s="101" t="s">
        <v>227</v>
      </c>
      <c r="D32" s="50">
        <v>18.09</v>
      </c>
      <c r="E32" s="47">
        <f>D32*'Прайс-лист'!L3*(1-'Прайс-лист'!$I$3)</f>
        <v>506.52</v>
      </c>
      <c r="F32" s="51">
        <v>0</v>
      </c>
      <c r="G32" s="48">
        <f t="shared" si="0"/>
        <v>0</v>
      </c>
    </row>
    <row r="33" spans="2:7" ht="15.75" customHeight="1" outlineLevel="1">
      <c r="B33" s="45">
        <v>3003</v>
      </c>
      <c r="C33" s="101" t="s">
        <v>228</v>
      </c>
      <c r="D33" s="50">
        <v>18.09</v>
      </c>
      <c r="E33" s="47">
        <f>D33*'Прайс-лист'!L3*(1-'Прайс-лист'!$I$3)</f>
        <v>506.52</v>
      </c>
      <c r="F33" s="51">
        <v>0</v>
      </c>
      <c r="G33" s="48">
        <f t="shared" si="0"/>
        <v>0</v>
      </c>
    </row>
    <row r="34" spans="2:7" ht="15.75" customHeight="1" outlineLevel="1">
      <c r="B34" s="45"/>
      <c r="C34" s="101" t="s">
        <v>197</v>
      </c>
      <c r="D34" s="50">
        <v>0</v>
      </c>
      <c r="E34" s="47">
        <f>D34*'Прайс-лист'!L3*(1-'Прайс-лист'!$I$3)</f>
        <v>0</v>
      </c>
      <c r="F34" s="51">
        <v>0</v>
      </c>
      <c r="G34" s="48">
        <f t="shared" si="0"/>
        <v>0</v>
      </c>
    </row>
    <row r="35" spans="2:7" ht="15.75" customHeight="1" outlineLevel="1">
      <c r="B35" s="94"/>
      <c r="C35" s="137" t="s">
        <v>215</v>
      </c>
      <c r="D35" s="137"/>
      <c r="E35" s="137"/>
      <c r="F35" s="137"/>
      <c r="G35" s="94"/>
    </row>
    <row r="36" spans="2:7" ht="15.75" customHeight="1" outlineLevel="1">
      <c r="B36" s="52"/>
      <c r="C36" s="101" t="s">
        <v>198</v>
      </c>
      <c r="D36" s="53">
        <v>0</v>
      </c>
      <c r="E36" s="47">
        <f>D36*'Прайс-лист'!L3*(1-'Прайс-лист'!$I$3)</f>
        <v>0</v>
      </c>
      <c r="F36" s="51">
        <v>0</v>
      </c>
      <c r="G36" s="48">
        <f>E36*F36</f>
        <v>0</v>
      </c>
    </row>
    <row r="37" spans="2:7" ht="15.75" customHeight="1" outlineLevel="1">
      <c r="B37" s="52"/>
      <c r="C37" s="101" t="s">
        <v>207</v>
      </c>
      <c r="D37" s="53">
        <v>0</v>
      </c>
      <c r="E37" s="47">
        <f>D37*'Прайс-лист'!L3*(1-'Прайс-лист'!$I$3)</f>
        <v>0</v>
      </c>
      <c r="F37" s="51">
        <v>0</v>
      </c>
      <c r="G37" s="48">
        <f>E37*F37</f>
        <v>0</v>
      </c>
    </row>
    <row r="38" spans="2:7" ht="14.25" outlineLevel="1">
      <c r="B38" s="52"/>
      <c r="C38" s="101" t="s">
        <v>208</v>
      </c>
      <c r="D38" s="53">
        <v>0</v>
      </c>
      <c r="E38" s="47">
        <f>D38*'Прайс-лист'!L3*(1-'Прайс-лист'!$I$3)</f>
        <v>0</v>
      </c>
      <c r="F38" s="51">
        <v>0</v>
      </c>
      <c r="G38" s="48">
        <f>E38*F38</f>
        <v>0</v>
      </c>
    </row>
    <row r="39" spans="2:7" ht="14.25" outlineLevel="1">
      <c r="B39" s="52"/>
      <c r="C39" s="101" t="s">
        <v>206</v>
      </c>
      <c r="D39" s="53">
        <v>0</v>
      </c>
      <c r="E39" s="47">
        <f>D39*'Прайс-лист'!L3*(1-'Прайс-лист'!$I$3)</f>
        <v>0</v>
      </c>
      <c r="F39" s="51">
        <v>0</v>
      </c>
      <c r="G39" s="48">
        <f t="shared" ref="G39:G45" si="1">E39*F39</f>
        <v>0</v>
      </c>
    </row>
    <row r="40" spans="2:7" ht="14.25" outlineLevel="1">
      <c r="B40" s="97"/>
      <c r="C40" s="101" t="s">
        <v>209</v>
      </c>
      <c r="D40" s="53">
        <v>0</v>
      </c>
      <c r="E40" s="47">
        <f>D40*'Прайс-лист'!L3*(1-'Прайс-лист'!$I$3)</f>
        <v>0</v>
      </c>
      <c r="F40" s="51">
        <v>0</v>
      </c>
      <c r="G40" s="48">
        <f t="shared" si="1"/>
        <v>0</v>
      </c>
    </row>
    <row r="41" spans="2:7" ht="14.25" outlineLevel="1">
      <c r="B41" s="97"/>
      <c r="C41" s="101" t="s">
        <v>210</v>
      </c>
      <c r="D41" s="53">
        <v>0</v>
      </c>
      <c r="E41" s="47">
        <f>D41*'Прайс-лист'!L3*(1-'Прайс-лист'!$I$3)</f>
        <v>0</v>
      </c>
      <c r="F41" s="51">
        <v>0</v>
      </c>
      <c r="G41" s="48">
        <f t="shared" si="1"/>
        <v>0</v>
      </c>
    </row>
    <row r="42" spans="2:7" ht="14.25" outlineLevel="1">
      <c r="B42" s="52"/>
      <c r="C42" s="101" t="s">
        <v>211</v>
      </c>
      <c r="D42" s="53">
        <v>0</v>
      </c>
      <c r="E42" s="47">
        <f>D42*'Прайс-лист'!L3*(1-'Прайс-лист'!$I$3)</f>
        <v>0</v>
      </c>
      <c r="F42" s="51">
        <v>0</v>
      </c>
      <c r="G42" s="48">
        <f t="shared" si="1"/>
        <v>0</v>
      </c>
    </row>
    <row r="43" spans="2:7" ht="14.25" outlineLevel="1">
      <c r="B43" s="97"/>
      <c r="C43" s="101" t="s">
        <v>213</v>
      </c>
      <c r="D43" s="53">
        <v>0</v>
      </c>
      <c r="E43" s="47">
        <f>D43*'Прайс-лист'!L3*(1-'Прайс-лист'!$I$3)</f>
        <v>0</v>
      </c>
      <c r="F43" s="51">
        <v>0</v>
      </c>
      <c r="G43" s="48">
        <f t="shared" si="1"/>
        <v>0</v>
      </c>
    </row>
    <row r="44" spans="2:7" ht="14.25" outlineLevel="1">
      <c r="B44" s="97"/>
      <c r="C44" s="101" t="s">
        <v>214</v>
      </c>
      <c r="D44" s="53">
        <v>0</v>
      </c>
      <c r="E44" s="47">
        <f>D44*'Прайс-лист'!L3*(1-'Прайс-лист'!$I$3)</f>
        <v>0</v>
      </c>
      <c r="F44" s="51">
        <v>0</v>
      </c>
      <c r="G44" s="48">
        <f t="shared" si="1"/>
        <v>0</v>
      </c>
    </row>
    <row r="45" spans="2:7" ht="14.25" outlineLevel="1">
      <c r="B45" s="97"/>
      <c r="C45" s="101" t="s">
        <v>96</v>
      </c>
      <c r="D45" s="53">
        <v>0</v>
      </c>
      <c r="E45" s="47">
        <f>D45*'Прайс-лист'!L3*(1-'Прайс-лист'!$I$3)</f>
        <v>0</v>
      </c>
      <c r="F45" s="51">
        <v>0</v>
      </c>
      <c r="G45" s="48">
        <f t="shared" si="1"/>
        <v>0</v>
      </c>
    </row>
    <row r="46" spans="2:7" ht="15" customHeight="1" outlineLevel="1">
      <c r="E46" s="31" t="s">
        <v>223</v>
      </c>
      <c r="F46" s="143">
        <f>SUM(G25:G45)</f>
        <v>0</v>
      </c>
      <c r="G46" s="143"/>
    </row>
  </sheetData>
  <mergeCells count="26">
    <mergeCell ref="F46:G46"/>
    <mergeCell ref="F19:G19"/>
    <mergeCell ref="F20:G20"/>
    <mergeCell ref="F21:G21"/>
    <mergeCell ref="F22:G22"/>
    <mergeCell ref="C35:F35"/>
    <mergeCell ref="C28:F28"/>
    <mergeCell ref="C26:F26"/>
    <mergeCell ref="F18:G18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6:G6"/>
    <mergeCell ref="B2:G2"/>
    <mergeCell ref="I2:J2"/>
    <mergeCell ref="F4:G4"/>
    <mergeCell ref="F5:G5"/>
    <mergeCell ref="C3:F3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3"/>
  </sheetPr>
  <dimension ref="B2:J46"/>
  <sheetViews>
    <sheetView showGridLines="0" zoomScaleNormal="100" workbookViewId="0">
      <pane ySplit="2" topLeftCell="A3" activePane="bottomLeft" state="frozen"/>
      <selection pane="bottomLeft" activeCell="G63" sqref="G63"/>
    </sheetView>
  </sheetViews>
  <sheetFormatPr defaultRowHeight="15.75" customHeight="1" outlineLevelRow="2"/>
  <cols>
    <col min="1" max="1" width="3.7109375" style="32" customWidth="1"/>
    <col min="2" max="2" width="12.7109375" style="32" customWidth="1"/>
    <col min="3" max="3" width="100.7109375" style="32" customWidth="1"/>
    <col min="4" max="4" width="12.7109375" style="54" hidden="1" customWidth="1"/>
    <col min="5" max="5" width="12.7109375" style="55" customWidth="1"/>
    <col min="6" max="6" width="12.7109375" style="32" customWidth="1"/>
    <col min="7" max="7" width="12.7109375" style="55" customWidth="1"/>
    <col min="8" max="16384" width="9.140625" style="32"/>
  </cols>
  <sheetData>
    <row r="2" spans="2:10" ht="16.5" customHeight="1">
      <c r="B2" s="139" t="s">
        <v>161</v>
      </c>
      <c r="C2" s="139"/>
      <c r="D2" s="139"/>
      <c r="E2" s="139"/>
      <c r="F2" s="139"/>
      <c r="G2" s="139"/>
      <c r="I2" s="140" t="s">
        <v>75</v>
      </c>
      <c r="J2" s="141"/>
    </row>
    <row r="3" spans="2:10" ht="15.75" customHeight="1" outlineLevel="1">
      <c r="B3" s="92"/>
      <c r="C3" s="142" t="s">
        <v>180</v>
      </c>
      <c r="D3" s="142"/>
      <c r="E3" s="142"/>
      <c r="F3" s="142"/>
      <c r="G3" s="99"/>
    </row>
    <row r="4" spans="2:10" ht="15.75" customHeight="1" outlineLevel="1">
      <c r="B4" s="34"/>
      <c r="C4" s="102" t="s">
        <v>202</v>
      </c>
      <c r="D4" s="34"/>
      <c r="E4" s="37" t="s">
        <v>218</v>
      </c>
      <c r="F4" s="138">
        <v>650</v>
      </c>
      <c r="G4" s="138"/>
    </row>
    <row r="5" spans="2:10" ht="15.75" customHeight="1" outlineLevel="1">
      <c r="B5" s="34"/>
      <c r="C5" s="102" t="s">
        <v>181</v>
      </c>
      <c r="D5" s="34"/>
      <c r="E5" s="37" t="s">
        <v>218</v>
      </c>
      <c r="F5" s="138">
        <v>540</v>
      </c>
      <c r="G5" s="138"/>
    </row>
    <row r="6" spans="2:10" ht="15.75" customHeight="1" outlineLevel="1">
      <c r="B6" s="34"/>
      <c r="C6" s="102" t="s">
        <v>203</v>
      </c>
      <c r="D6" s="34"/>
      <c r="E6" s="37" t="s">
        <v>218</v>
      </c>
      <c r="F6" s="138">
        <v>250</v>
      </c>
      <c r="G6" s="138"/>
    </row>
    <row r="7" spans="2:10" ht="15.75" customHeight="1" outlineLevel="1">
      <c r="B7" s="34"/>
      <c r="C7" s="102" t="s">
        <v>182</v>
      </c>
      <c r="D7" s="34"/>
      <c r="E7" s="37" t="s">
        <v>218</v>
      </c>
      <c r="F7" s="138">
        <v>130</v>
      </c>
      <c r="G7" s="138"/>
    </row>
    <row r="8" spans="2:10" ht="15.75" customHeight="1" outlineLevel="1">
      <c r="B8" s="34"/>
      <c r="C8" s="102" t="s">
        <v>183</v>
      </c>
      <c r="D8" s="34"/>
      <c r="E8" s="37" t="s">
        <v>218</v>
      </c>
      <c r="F8" s="138">
        <v>60</v>
      </c>
      <c r="G8" s="138"/>
    </row>
    <row r="9" spans="2:10" ht="15.75" customHeight="1" outlineLevel="1">
      <c r="B9" s="34"/>
      <c r="C9" s="102" t="s">
        <v>184</v>
      </c>
      <c r="D9" s="34"/>
      <c r="E9" s="37" t="s">
        <v>219</v>
      </c>
      <c r="F9" s="138">
        <v>450</v>
      </c>
      <c r="G9" s="138"/>
    </row>
    <row r="10" spans="2:10" ht="15.75" customHeight="1" outlineLevel="1">
      <c r="B10" s="34"/>
      <c r="C10" s="102" t="s">
        <v>185</v>
      </c>
      <c r="D10" s="34"/>
      <c r="E10" s="37" t="s">
        <v>219</v>
      </c>
      <c r="F10" s="138">
        <v>1800</v>
      </c>
      <c r="G10" s="138"/>
    </row>
    <row r="11" spans="2:10" ht="15.75" customHeight="1" outlineLevel="1">
      <c r="B11" s="34"/>
      <c r="C11" s="102" t="s">
        <v>186</v>
      </c>
      <c r="D11" s="34"/>
      <c r="E11" s="37"/>
      <c r="F11" s="138">
        <v>14</v>
      </c>
      <c r="G11" s="138"/>
    </row>
    <row r="12" spans="2:10" ht="15.75" customHeight="1" outlineLevel="1">
      <c r="B12" s="34"/>
      <c r="C12" s="102" t="s">
        <v>187</v>
      </c>
      <c r="D12" s="34"/>
      <c r="E12" s="37"/>
      <c r="F12" s="138">
        <v>5</v>
      </c>
      <c r="G12" s="138"/>
    </row>
    <row r="13" spans="2:10" ht="15.75" customHeight="1" outlineLevel="1">
      <c r="B13" s="34"/>
      <c r="C13" s="102" t="s">
        <v>188</v>
      </c>
      <c r="D13" s="34"/>
      <c r="E13" s="37" t="s">
        <v>220</v>
      </c>
      <c r="F13" s="138">
        <v>150</v>
      </c>
      <c r="G13" s="138"/>
    </row>
    <row r="14" spans="2:10" ht="15.75" customHeight="1" outlineLevel="1">
      <c r="B14" s="34"/>
      <c r="C14" s="102" t="s">
        <v>189</v>
      </c>
      <c r="D14" s="34"/>
      <c r="E14" s="37" t="s">
        <v>220</v>
      </c>
      <c r="F14" s="138">
        <v>175</v>
      </c>
      <c r="G14" s="138"/>
    </row>
    <row r="15" spans="2:10" ht="15.75" customHeight="1" outlineLevel="1">
      <c r="B15" s="34"/>
      <c r="C15" s="102" t="s">
        <v>190</v>
      </c>
      <c r="D15" s="34"/>
      <c r="E15" s="37" t="s">
        <v>219</v>
      </c>
      <c r="F15" s="138">
        <v>300</v>
      </c>
      <c r="G15" s="138"/>
    </row>
    <row r="16" spans="2:10" ht="15.75" customHeight="1" outlineLevel="1">
      <c r="B16" s="34"/>
      <c r="C16" s="102" t="s">
        <v>191</v>
      </c>
      <c r="D16" s="34"/>
      <c r="E16" s="37" t="s">
        <v>221</v>
      </c>
      <c r="F16" s="138" t="s">
        <v>119</v>
      </c>
      <c r="G16" s="138"/>
    </row>
    <row r="17" spans="2:7" ht="15.75" customHeight="1" outlineLevel="1">
      <c r="B17" s="34"/>
      <c r="C17" s="102" t="s">
        <v>192</v>
      </c>
      <c r="D17" s="34"/>
      <c r="E17" s="37"/>
      <c r="F17" s="138" t="s">
        <v>97</v>
      </c>
      <c r="G17" s="138"/>
    </row>
    <row r="18" spans="2:7" ht="15.75" customHeight="1" outlineLevel="1">
      <c r="B18" s="34"/>
      <c r="C18" s="102" t="s">
        <v>241</v>
      </c>
      <c r="D18" s="34"/>
      <c r="E18" s="37"/>
      <c r="F18" s="144" t="s">
        <v>242</v>
      </c>
      <c r="G18" s="144"/>
    </row>
    <row r="19" spans="2:7" ht="15.75" customHeight="1" outlineLevel="1">
      <c r="B19" s="34"/>
      <c r="C19" s="102" t="s">
        <v>193</v>
      </c>
      <c r="D19" s="34"/>
      <c r="E19" s="37"/>
      <c r="F19" s="138" t="s">
        <v>102</v>
      </c>
      <c r="G19" s="138"/>
    </row>
    <row r="20" spans="2:7" ht="15.75" customHeight="1" outlineLevel="1">
      <c r="B20" s="34"/>
      <c r="C20" s="102" t="s">
        <v>194</v>
      </c>
      <c r="D20" s="34"/>
      <c r="E20" s="37" t="s">
        <v>218</v>
      </c>
      <c r="F20" s="138" t="s">
        <v>159</v>
      </c>
      <c r="G20" s="138"/>
    </row>
    <row r="21" spans="2:7" ht="15.75" customHeight="1" outlineLevel="1">
      <c r="B21" s="34"/>
      <c r="C21" s="102" t="s">
        <v>204</v>
      </c>
      <c r="D21" s="34"/>
      <c r="E21" s="37" t="s">
        <v>218</v>
      </c>
      <c r="F21" s="138" t="s">
        <v>155</v>
      </c>
      <c r="G21" s="138"/>
    </row>
    <row r="22" spans="2:7" ht="15.75" customHeight="1" outlineLevel="1">
      <c r="B22" s="34"/>
      <c r="C22" s="102" t="s">
        <v>205</v>
      </c>
      <c r="D22" s="34"/>
      <c r="E22" s="37" t="s">
        <v>218</v>
      </c>
      <c r="F22" s="138" t="s">
        <v>160</v>
      </c>
      <c r="G22" s="138"/>
    </row>
    <row r="23" spans="2:7" ht="15.75" customHeight="1">
      <c r="B23" s="38"/>
      <c r="C23" s="33"/>
      <c r="D23" s="39"/>
      <c r="E23" s="33"/>
      <c r="F23" s="33"/>
      <c r="G23" s="40"/>
    </row>
    <row r="24" spans="2:7" s="44" customFormat="1" ht="31.5" customHeight="1" outlineLevel="1">
      <c r="B24" s="41" t="s">
        <v>112</v>
      </c>
      <c r="C24" s="42" t="s">
        <v>222</v>
      </c>
      <c r="D24" s="43" t="s">
        <v>113</v>
      </c>
      <c r="E24" s="42" t="s">
        <v>113</v>
      </c>
      <c r="F24" s="42" t="s">
        <v>216</v>
      </c>
      <c r="G24" s="42" t="s">
        <v>217</v>
      </c>
    </row>
    <row r="25" spans="2:7" ht="15.75" customHeight="1" outlineLevel="1">
      <c r="B25" s="45"/>
      <c r="C25" s="36" t="s">
        <v>201</v>
      </c>
      <c r="D25" s="46">
        <v>0</v>
      </c>
      <c r="E25" s="47">
        <f>D25*'Прайс-лист'!L3*(1-'Прайс-лист'!$I$3)</f>
        <v>0</v>
      </c>
      <c r="F25" s="45"/>
      <c r="G25" s="48">
        <f>E25</f>
        <v>0</v>
      </c>
    </row>
    <row r="26" spans="2:7" ht="15.75" customHeight="1" outlineLevel="2">
      <c r="B26" s="34"/>
      <c r="C26" s="137" t="s">
        <v>195</v>
      </c>
      <c r="D26" s="137"/>
      <c r="E26" s="137"/>
      <c r="F26" s="137"/>
      <c r="G26" s="93"/>
    </row>
    <row r="27" spans="2:7" ht="300" customHeight="1" outlineLevel="2">
      <c r="B27" s="45"/>
      <c r="C27" s="104" t="s">
        <v>246</v>
      </c>
      <c r="D27" s="98"/>
      <c r="E27" s="98"/>
      <c r="F27" s="98"/>
      <c r="G27" s="98"/>
    </row>
    <row r="28" spans="2:7" ht="15.75" customHeight="1" outlineLevel="1">
      <c r="B28" s="34"/>
      <c r="C28" s="137" t="s">
        <v>196</v>
      </c>
      <c r="D28" s="137"/>
      <c r="E28" s="137"/>
      <c r="F28" s="137"/>
      <c r="G28" s="93"/>
    </row>
    <row r="29" spans="2:7" ht="15.75" customHeight="1" outlineLevel="1">
      <c r="B29" s="45">
        <v>3010</v>
      </c>
      <c r="C29" s="101" t="s">
        <v>224</v>
      </c>
      <c r="D29" s="50">
        <v>45.22</v>
      </c>
      <c r="E29" s="47">
        <f>D29*'Прайс-лист'!L3*(1-'Прайс-лист'!$I$3)</f>
        <v>1266.1599999999999</v>
      </c>
      <c r="F29" s="51">
        <v>0</v>
      </c>
      <c r="G29" s="48">
        <f t="shared" ref="G29:G34" si="0">E29*F29</f>
        <v>0</v>
      </c>
    </row>
    <row r="30" spans="2:7" ht="15.75" customHeight="1" outlineLevel="1">
      <c r="B30" s="45">
        <v>3000</v>
      </c>
      <c r="C30" s="101" t="s">
        <v>225</v>
      </c>
      <c r="D30" s="50">
        <v>18.09</v>
      </c>
      <c r="E30" s="47">
        <f>D30*'Прайс-лист'!L3*(1-'Прайс-лист'!$I$3)</f>
        <v>506.52</v>
      </c>
      <c r="F30" s="51">
        <v>0</v>
      </c>
      <c r="G30" s="48">
        <f t="shared" si="0"/>
        <v>0</v>
      </c>
    </row>
    <row r="31" spans="2:7" ht="15.75" customHeight="1" outlineLevel="1">
      <c r="B31" s="45">
        <v>3001</v>
      </c>
      <c r="C31" s="101" t="s">
        <v>226</v>
      </c>
      <c r="D31" s="50">
        <v>18.09</v>
      </c>
      <c r="E31" s="47">
        <f>D31*'Прайс-лист'!L3*(1-'Прайс-лист'!$I$3)</f>
        <v>506.52</v>
      </c>
      <c r="F31" s="51">
        <v>0</v>
      </c>
      <c r="G31" s="48">
        <f t="shared" si="0"/>
        <v>0</v>
      </c>
    </row>
    <row r="32" spans="2:7" ht="15.75" customHeight="1" outlineLevel="1">
      <c r="B32" s="45">
        <v>3002</v>
      </c>
      <c r="C32" s="101" t="s">
        <v>227</v>
      </c>
      <c r="D32" s="50">
        <v>18.09</v>
      </c>
      <c r="E32" s="47">
        <f>D32*'Прайс-лист'!L3*(1-'Прайс-лист'!$I$3)</f>
        <v>506.52</v>
      </c>
      <c r="F32" s="51">
        <v>0</v>
      </c>
      <c r="G32" s="48">
        <f t="shared" si="0"/>
        <v>0</v>
      </c>
    </row>
    <row r="33" spans="2:7" ht="15.75" customHeight="1" outlineLevel="1">
      <c r="B33" s="45">
        <v>3003</v>
      </c>
      <c r="C33" s="101" t="s">
        <v>228</v>
      </c>
      <c r="D33" s="50">
        <v>18.09</v>
      </c>
      <c r="E33" s="47">
        <f>D33*'Прайс-лист'!L3*(1-'Прайс-лист'!$I$3)</f>
        <v>506.52</v>
      </c>
      <c r="F33" s="51">
        <v>0</v>
      </c>
      <c r="G33" s="48">
        <f t="shared" si="0"/>
        <v>0</v>
      </c>
    </row>
    <row r="34" spans="2:7" ht="15.75" customHeight="1" outlineLevel="1">
      <c r="B34" s="45"/>
      <c r="C34" s="101" t="s">
        <v>197</v>
      </c>
      <c r="D34" s="50">
        <v>0</v>
      </c>
      <c r="E34" s="47">
        <f>D34*'Прайс-лист'!L3*(1-'Прайс-лист'!$I$3)</f>
        <v>0</v>
      </c>
      <c r="F34" s="51">
        <v>0</v>
      </c>
      <c r="G34" s="48">
        <f t="shared" si="0"/>
        <v>0</v>
      </c>
    </row>
    <row r="35" spans="2:7" ht="15.75" customHeight="1" outlineLevel="1">
      <c r="B35" s="94"/>
      <c r="C35" s="137" t="s">
        <v>215</v>
      </c>
      <c r="D35" s="137"/>
      <c r="E35" s="137"/>
      <c r="F35" s="137"/>
      <c r="G35" s="94"/>
    </row>
    <row r="36" spans="2:7" ht="15.75" customHeight="1" outlineLevel="1">
      <c r="B36" s="52"/>
      <c r="C36" s="101" t="s">
        <v>198</v>
      </c>
      <c r="D36" s="53">
        <v>0</v>
      </c>
      <c r="E36" s="47">
        <f>D36*'Прайс-лист'!L3*(1-'Прайс-лист'!$I$3)</f>
        <v>0</v>
      </c>
      <c r="F36" s="51">
        <v>0</v>
      </c>
      <c r="G36" s="48">
        <f>E36*F36</f>
        <v>0</v>
      </c>
    </row>
    <row r="37" spans="2:7" ht="15.75" customHeight="1" outlineLevel="1">
      <c r="B37" s="52"/>
      <c r="C37" s="101" t="s">
        <v>207</v>
      </c>
      <c r="D37" s="53">
        <v>0</v>
      </c>
      <c r="E37" s="47">
        <f>D37*'Прайс-лист'!L3*(1-'Прайс-лист'!$I$3)</f>
        <v>0</v>
      </c>
      <c r="F37" s="51">
        <v>0</v>
      </c>
      <c r="G37" s="48">
        <f>E37*F37</f>
        <v>0</v>
      </c>
    </row>
    <row r="38" spans="2:7" ht="14.25" outlineLevel="1">
      <c r="B38" s="52"/>
      <c r="C38" s="101" t="s">
        <v>208</v>
      </c>
      <c r="D38" s="53">
        <v>0</v>
      </c>
      <c r="E38" s="47">
        <f>D38*'Прайс-лист'!L3*(1-'Прайс-лист'!$I$3)</f>
        <v>0</v>
      </c>
      <c r="F38" s="51">
        <v>0</v>
      </c>
      <c r="G38" s="48">
        <f>E38*F38</f>
        <v>0</v>
      </c>
    </row>
    <row r="39" spans="2:7" ht="14.25" outlineLevel="1">
      <c r="B39" s="52"/>
      <c r="C39" s="101" t="s">
        <v>206</v>
      </c>
      <c r="D39" s="53">
        <v>0</v>
      </c>
      <c r="E39" s="47">
        <f>D39*'Прайс-лист'!L3*(1-'Прайс-лист'!$I$3)</f>
        <v>0</v>
      </c>
      <c r="F39" s="51">
        <v>0</v>
      </c>
      <c r="G39" s="48">
        <f t="shared" ref="G39:G45" si="1">E39*F39</f>
        <v>0</v>
      </c>
    </row>
    <row r="40" spans="2:7" ht="14.25" outlineLevel="1">
      <c r="B40" s="97"/>
      <c r="C40" s="101" t="s">
        <v>209</v>
      </c>
      <c r="D40" s="53">
        <v>0</v>
      </c>
      <c r="E40" s="47">
        <f>D40*'Прайс-лист'!L3*(1-'Прайс-лист'!$I$3)</f>
        <v>0</v>
      </c>
      <c r="F40" s="51">
        <v>0</v>
      </c>
      <c r="G40" s="48">
        <f t="shared" si="1"/>
        <v>0</v>
      </c>
    </row>
    <row r="41" spans="2:7" ht="14.25" outlineLevel="1">
      <c r="B41" s="97"/>
      <c r="C41" s="101" t="s">
        <v>210</v>
      </c>
      <c r="D41" s="53">
        <v>0</v>
      </c>
      <c r="E41" s="47">
        <f>D41*'Прайс-лист'!L3*(1-'Прайс-лист'!$I$3)</f>
        <v>0</v>
      </c>
      <c r="F41" s="51">
        <v>0</v>
      </c>
      <c r="G41" s="48">
        <f t="shared" si="1"/>
        <v>0</v>
      </c>
    </row>
    <row r="42" spans="2:7" ht="14.25" outlineLevel="1">
      <c r="B42" s="52"/>
      <c r="C42" s="101" t="s">
        <v>211</v>
      </c>
      <c r="D42" s="53">
        <v>0</v>
      </c>
      <c r="E42" s="47">
        <f>D42*'Прайс-лист'!L3*(1-'Прайс-лист'!$I$3)</f>
        <v>0</v>
      </c>
      <c r="F42" s="51">
        <v>0</v>
      </c>
      <c r="G42" s="48">
        <f t="shared" si="1"/>
        <v>0</v>
      </c>
    </row>
    <row r="43" spans="2:7" ht="14.25" outlineLevel="1">
      <c r="B43" s="97"/>
      <c r="C43" s="101" t="s">
        <v>213</v>
      </c>
      <c r="D43" s="53">
        <v>0</v>
      </c>
      <c r="E43" s="47">
        <f>D43*'Прайс-лист'!L3*(1-'Прайс-лист'!$I$3)</f>
        <v>0</v>
      </c>
      <c r="F43" s="51">
        <v>0</v>
      </c>
      <c r="G43" s="48">
        <f t="shared" si="1"/>
        <v>0</v>
      </c>
    </row>
    <row r="44" spans="2:7" ht="14.25" outlineLevel="1">
      <c r="B44" s="97"/>
      <c r="C44" s="101" t="s">
        <v>214</v>
      </c>
      <c r="D44" s="53">
        <v>0</v>
      </c>
      <c r="E44" s="47">
        <f>D44*'Прайс-лист'!L3*(1-'Прайс-лист'!$I$3)</f>
        <v>0</v>
      </c>
      <c r="F44" s="51">
        <v>0</v>
      </c>
      <c r="G44" s="48">
        <f t="shared" si="1"/>
        <v>0</v>
      </c>
    </row>
    <row r="45" spans="2:7" ht="14.25" outlineLevel="1">
      <c r="B45" s="97"/>
      <c r="C45" s="101" t="s">
        <v>96</v>
      </c>
      <c r="D45" s="53">
        <v>0</v>
      </c>
      <c r="E45" s="47">
        <f>D45*'Прайс-лист'!L3*(1-'Прайс-лист'!$I$3)</f>
        <v>0</v>
      </c>
      <c r="F45" s="51">
        <v>0</v>
      </c>
      <c r="G45" s="48">
        <f t="shared" si="1"/>
        <v>0</v>
      </c>
    </row>
    <row r="46" spans="2:7" ht="15" customHeight="1" outlineLevel="1">
      <c r="E46" s="31" t="s">
        <v>223</v>
      </c>
      <c r="F46" s="145">
        <f>SUM(G25:G45)</f>
        <v>0</v>
      </c>
      <c r="G46" s="145"/>
    </row>
  </sheetData>
  <mergeCells count="26">
    <mergeCell ref="F46:G46"/>
    <mergeCell ref="F19:G19"/>
    <mergeCell ref="F20:G20"/>
    <mergeCell ref="F21:G21"/>
    <mergeCell ref="F22:G22"/>
    <mergeCell ref="C26:F26"/>
    <mergeCell ref="C35:F35"/>
    <mergeCell ref="C28:F28"/>
    <mergeCell ref="F18:G18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6:G6"/>
    <mergeCell ref="B2:G2"/>
    <mergeCell ref="I2:J2"/>
    <mergeCell ref="F4:G4"/>
    <mergeCell ref="F5:G5"/>
    <mergeCell ref="C3:F3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00B050"/>
  </sheetPr>
  <dimension ref="B2:I70"/>
  <sheetViews>
    <sheetView showGridLines="0" zoomScaleNormal="100" workbookViewId="0">
      <pane ySplit="4" topLeftCell="A11" activePane="bottomLeft" state="frozen"/>
      <selection pane="bottomLeft" activeCell="L19" sqref="L19"/>
    </sheetView>
  </sheetViews>
  <sheetFormatPr defaultRowHeight="14.25"/>
  <cols>
    <col min="1" max="1" width="3.7109375" style="10" customWidth="1"/>
    <col min="2" max="2" width="12.7109375" style="3" customWidth="1"/>
    <col min="3" max="3" width="12.7109375" style="3" hidden="1" customWidth="1"/>
    <col min="4" max="4" width="69.28515625" style="10" bestFit="1" customWidth="1"/>
    <col min="5" max="6" width="12.7109375" style="10" customWidth="1"/>
    <col min="7" max="16384" width="9.140625" style="10"/>
  </cols>
  <sheetData>
    <row r="2" spans="2:9" ht="23.25">
      <c r="B2" s="146" t="s">
        <v>260</v>
      </c>
      <c r="C2" s="146"/>
      <c r="D2" s="146"/>
      <c r="E2" s="146"/>
      <c r="F2" s="146"/>
    </row>
    <row r="3" spans="2:9">
      <c r="B3" s="11"/>
      <c r="C3" s="11"/>
      <c r="D3" s="12"/>
      <c r="E3" s="11"/>
      <c r="F3" s="11"/>
    </row>
    <row r="4" spans="2:9" ht="24" customHeight="1">
      <c r="B4" s="83" t="s">
        <v>73</v>
      </c>
      <c r="C4" s="83" t="s">
        <v>74</v>
      </c>
      <c r="D4" s="83" t="s">
        <v>222</v>
      </c>
      <c r="E4" s="84" t="s">
        <v>264</v>
      </c>
      <c r="F4" s="84" t="s">
        <v>263</v>
      </c>
    </row>
    <row r="5" spans="2:9" ht="15.75" thickBot="1">
      <c r="B5" s="19" t="s">
        <v>261</v>
      </c>
      <c r="C5" s="30"/>
      <c r="D5" s="20"/>
      <c r="E5" s="21"/>
      <c r="F5" s="22"/>
    </row>
    <row r="6" spans="2:9">
      <c r="B6" s="23">
        <v>3000</v>
      </c>
      <c r="C6" s="23"/>
      <c r="D6" s="114" t="s">
        <v>265</v>
      </c>
      <c r="E6" s="24">
        <v>18.09</v>
      </c>
      <c r="F6" s="25">
        <f>E6*'Прайс-лист'!L3*(1-'Прайс-лист'!$I$3)</f>
        <v>506.52</v>
      </c>
      <c r="I6" s="35"/>
    </row>
    <row r="7" spans="2:9">
      <c r="B7" s="23">
        <v>3001</v>
      </c>
      <c r="C7" s="23"/>
      <c r="D7" s="114" t="s">
        <v>266</v>
      </c>
      <c r="E7" s="24">
        <v>18.09</v>
      </c>
      <c r="F7" s="25">
        <f>E7*'Прайс-лист'!L3*(1-'Прайс-лист'!$I$3)</f>
        <v>506.52</v>
      </c>
    </row>
    <row r="8" spans="2:9">
      <c r="B8" s="23">
        <v>3002</v>
      </c>
      <c r="C8" s="23"/>
      <c r="D8" s="114" t="s">
        <v>267</v>
      </c>
      <c r="E8" s="24">
        <v>18.09</v>
      </c>
      <c r="F8" s="25">
        <f>E8*'Прайс-лист'!L3*(1-'Прайс-лист'!$I$3)</f>
        <v>506.52</v>
      </c>
    </row>
    <row r="9" spans="2:9">
      <c r="B9" s="23">
        <v>3003</v>
      </c>
      <c r="C9" s="23"/>
      <c r="D9" s="114" t="s">
        <v>268</v>
      </c>
      <c r="E9" s="24">
        <v>18.09</v>
      </c>
      <c r="F9" s="25">
        <f>E9*'Прайс-лист'!L3*(1-'Прайс-лист'!$I$3)</f>
        <v>506.52</v>
      </c>
    </row>
    <row r="10" spans="2:9">
      <c r="B10" s="23">
        <v>3010</v>
      </c>
      <c r="C10" s="23"/>
      <c r="D10" s="114" t="s">
        <v>269</v>
      </c>
      <c r="E10" s="24">
        <v>45.22</v>
      </c>
      <c r="F10" s="25">
        <f>E10*'Прайс-лист'!L3*(1-'Прайс-лист'!$I$3)</f>
        <v>1266.1599999999999</v>
      </c>
    </row>
    <row r="11" spans="2:9" ht="15.75" thickBot="1">
      <c r="B11" s="19" t="s">
        <v>273</v>
      </c>
      <c r="C11" s="30"/>
      <c r="D11" s="26"/>
      <c r="E11" s="27"/>
      <c r="F11" s="22"/>
    </row>
    <row r="12" spans="2:9">
      <c r="B12" s="23">
        <v>3101</v>
      </c>
      <c r="C12" s="23" t="s">
        <v>19</v>
      </c>
      <c r="D12" s="114" t="s">
        <v>270</v>
      </c>
      <c r="E12" s="24">
        <v>45.86</v>
      </c>
      <c r="F12" s="25">
        <f>E12*'Прайс-лист'!L3*(1-'Прайс-лист'!$I$3)</f>
        <v>1284.08</v>
      </c>
    </row>
    <row r="13" spans="2:9">
      <c r="B13" s="23">
        <v>3121</v>
      </c>
      <c r="C13" s="23" t="s">
        <v>20</v>
      </c>
      <c r="D13" s="114" t="s">
        <v>271</v>
      </c>
      <c r="E13" s="24">
        <v>23.9</v>
      </c>
      <c r="F13" s="25">
        <f>E13*'Прайс-лист'!L3*(1-'Прайс-лист'!$I$3)</f>
        <v>669.19999999999993</v>
      </c>
    </row>
    <row r="14" spans="2:9">
      <c r="B14" s="23">
        <v>3131</v>
      </c>
      <c r="C14" s="23" t="s">
        <v>21</v>
      </c>
      <c r="D14" s="114" t="s">
        <v>272</v>
      </c>
      <c r="E14" s="24">
        <v>27.13</v>
      </c>
      <c r="F14" s="25">
        <f>E14*'Прайс-лист'!L3*(1-'Прайс-лист'!$I$3)</f>
        <v>759.64</v>
      </c>
    </row>
    <row r="15" spans="2:9" ht="15.75" thickBot="1">
      <c r="B15" s="19" t="s">
        <v>327</v>
      </c>
      <c r="C15" s="30"/>
      <c r="D15" s="26"/>
      <c r="E15" s="28"/>
      <c r="F15" s="22"/>
    </row>
    <row r="16" spans="2:9">
      <c r="B16" s="23">
        <v>3200</v>
      </c>
      <c r="C16" s="23" t="s">
        <v>22</v>
      </c>
      <c r="D16" s="114" t="s">
        <v>274</v>
      </c>
      <c r="E16" s="24">
        <v>96.31</v>
      </c>
      <c r="F16" s="25">
        <f>E16*'Прайс-лист'!L3*(1-'Прайс-лист'!$I$3)</f>
        <v>2696.6800000000003</v>
      </c>
    </row>
    <row r="17" spans="2:6">
      <c r="B17" s="23">
        <v>3201</v>
      </c>
      <c r="C17" s="23" t="s">
        <v>23</v>
      </c>
      <c r="D17" s="114" t="s">
        <v>275</v>
      </c>
      <c r="E17" s="24">
        <v>108.05</v>
      </c>
      <c r="F17" s="25">
        <f>E17*'Прайс-лист'!L3*(1-'Прайс-лист'!$I$3)</f>
        <v>3025.4</v>
      </c>
    </row>
    <row r="18" spans="2:6">
      <c r="B18" s="23">
        <v>3202</v>
      </c>
      <c r="C18" s="23" t="s">
        <v>24</v>
      </c>
      <c r="D18" s="114" t="s">
        <v>276</v>
      </c>
      <c r="E18" s="24">
        <v>119.8</v>
      </c>
      <c r="F18" s="25">
        <f>E18*'Прайс-лист'!L3*(1-'Прайс-лист'!$I$3)</f>
        <v>3354.4</v>
      </c>
    </row>
    <row r="19" spans="2:6">
      <c r="B19" s="23">
        <v>3203</v>
      </c>
      <c r="C19" s="23" t="s">
        <v>25</v>
      </c>
      <c r="D19" s="114" t="s">
        <v>277</v>
      </c>
      <c r="E19" s="24">
        <v>133.11000000000001</v>
      </c>
      <c r="F19" s="25">
        <f>E19*'Прайс-лист'!L3*(1-'Прайс-лист'!$I$3)</f>
        <v>3727.0800000000004</v>
      </c>
    </row>
    <row r="20" spans="2:6">
      <c r="B20" s="23">
        <v>3204</v>
      </c>
      <c r="C20" s="23" t="s">
        <v>26</v>
      </c>
      <c r="D20" s="114" t="s">
        <v>278</v>
      </c>
      <c r="E20" s="24">
        <v>131.54</v>
      </c>
      <c r="F20" s="25">
        <f>E20*'Прайс-лист'!L3*(1-'Прайс-лист'!$I$3)</f>
        <v>3683.12</v>
      </c>
    </row>
    <row r="21" spans="2:6">
      <c r="B21" s="23">
        <v>3205</v>
      </c>
      <c r="C21" s="23" t="s">
        <v>27</v>
      </c>
      <c r="D21" s="114" t="s">
        <v>279</v>
      </c>
      <c r="E21" s="24">
        <v>148.77000000000001</v>
      </c>
      <c r="F21" s="25">
        <f>E21*'Прайс-лист'!L3*(1-'Прайс-лист'!$I$3)</f>
        <v>4165.5600000000004</v>
      </c>
    </row>
    <row r="22" spans="2:6">
      <c r="B22" s="23">
        <v>3206</v>
      </c>
      <c r="C22" s="23" t="s">
        <v>28</v>
      </c>
      <c r="D22" s="114" t="s">
        <v>280</v>
      </c>
      <c r="E22" s="24">
        <v>143.29</v>
      </c>
      <c r="F22" s="25">
        <f>E22*'Прайс-лист'!L3*(1-'Прайс-лист'!$I$3)</f>
        <v>4012.12</v>
      </c>
    </row>
    <row r="23" spans="2:6">
      <c r="B23" s="23">
        <v>3207</v>
      </c>
      <c r="C23" s="23" t="s">
        <v>29</v>
      </c>
      <c r="D23" s="114" t="s">
        <v>281</v>
      </c>
      <c r="E23" s="24">
        <v>199.67</v>
      </c>
      <c r="F23" s="25">
        <f>E23*'Прайс-лист'!L3*(1-'Прайс-лист'!$I$3)</f>
        <v>5590.7599999999993</v>
      </c>
    </row>
    <row r="24" spans="2:6">
      <c r="B24" s="23">
        <v>3208</v>
      </c>
      <c r="C24" s="23" t="s">
        <v>30</v>
      </c>
      <c r="D24" s="114" t="s">
        <v>282</v>
      </c>
      <c r="E24" s="24">
        <v>252.91</v>
      </c>
      <c r="F24" s="25">
        <f>E24*'Прайс-лист'!L3*(1-'Прайс-лист'!$I$3)</f>
        <v>7081.48</v>
      </c>
    </row>
    <row r="25" spans="2:6">
      <c r="B25" s="23">
        <v>3209</v>
      </c>
      <c r="C25" s="23" t="s">
        <v>31</v>
      </c>
      <c r="D25" s="114" t="s">
        <v>283</v>
      </c>
      <c r="E25" s="24">
        <v>299.89</v>
      </c>
      <c r="F25" s="25">
        <f>E25*'Прайс-лист'!L3*(1-'Прайс-лист'!$I$3)</f>
        <v>8396.92</v>
      </c>
    </row>
    <row r="26" spans="2:6">
      <c r="B26" s="23">
        <v>3210</v>
      </c>
      <c r="C26" s="23" t="s">
        <v>32</v>
      </c>
      <c r="D26" s="114" t="s">
        <v>284</v>
      </c>
      <c r="E26" s="24">
        <v>364.1</v>
      </c>
      <c r="F26" s="25">
        <f>E26*'Прайс-лист'!L3*(1-'Прайс-лист'!$I$3)</f>
        <v>10194.800000000001</v>
      </c>
    </row>
    <row r="27" spans="2:6">
      <c r="B27" s="23">
        <v>3211</v>
      </c>
      <c r="C27" s="23" t="s">
        <v>33</v>
      </c>
      <c r="D27" s="114" t="s">
        <v>285</v>
      </c>
      <c r="E27" s="24">
        <v>375.84</v>
      </c>
      <c r="F27" s="25">
        <f>E27*'Прайс-лист'!L3*(1-'Прайс-лист'!$I$3)</f>
        <v>10523.519999999999</v>
      </c>
    </row>
    <row r="28" spans="2:6">
      <c r="B28" s="23">
        <v>3250</v>
      </c>
      <c r="C28" s="23" t="s">
        <v>34</v>
      </c>
      <c r="D28" s="114" t="s">
        <v>286</v>
      </c>
      <c r="E28" s="24">
        <v>39.15</v>
      </c>
      <c r="F28" s="25">
        <f>E28*'Прайс-лист'!L3*(1-'Прайс-лист'!$I$3)</f>
        <v>1096.2</v>
      </c>
    </row>
    <row r="29" spans="2:6">
      <c r="B29" s="23">
        <v>3251</v>
      </c>
      <c r="C29" s="23" t="s">
        <v>35</v>
      </c>
      <c r="D29" s="114" t="s">
        <v>287</v>
      </c>
      <c r="E29" s="24">
        <v>49.33</v>
      </c>
      <c r="F29" s="25">
        <f>E29*'Прайс-лист'!L3*(1-'Прайс-лист'!$I$3)</f>
        <v>1381.24</v>
      </c>
    </row>
    <row r="30" spans="2:6">
      <c r="B30" s="23">
        <v>3252</v>
      </c>
      <c r="C30" s="23" t="s">
        <v>36</v>
      </c>
      <c r="D30" s="114" t="s">
        <v>288</v>
      </c>
      <c r="E30" s="24">
        <v>58.73</v>
      </c>
      <c r="F30" s="25">
        <f>E30*'Прайс-лист'!L3*(1-'Прайс-лист'!$I$3)</f>
        <v>1644.4399999999998</v>
      </c>
    </row>
    <row r="31" spans="2:6">
      <c r="B31" s="23">
        <v>3253</v>
      </c>
      <c r="C31" s="23" t="s">
        <v>37</v>
      </c>
      <c r="D31" s="114" t="s">
        <v>289</v>
      </c>
      <c r="E31" s="24">
        <v>64.989999999999995</v>
      </c>
      <c r="F31" s="25">
        <f>E31*'Прайс-лист'!L3*(1-'Прайс-лист'!$I$3)</f>
        <v>1819.7199999999998</v>
      </c>
    </row>
    <row r="32" spans="2:6">
      <c r="B32" s="23">
        <v>3260</v>
      </c>
      <c r="C32" s="23" t="s">
        <v>38</v>
      </c>
      <c r="D32" s="114" t="s">
        <v>290</v>
      </c>
      <c r="E32" s="24">
        <v>50.9</v>
      </c>
      <c r="F32" s="25">
        <f>E32*'Прайс-лист'!L3*(1-'Прайс-лист'!$I$3)</f>
        <v>1425.2</v>
      </c>
    </row>
    <row r="33" spans="2:6">
      <c r="B33" s="23">
        <v>3261</v>
      </c>
      <c r="C33" s="23" t="s">
        <v>39</v>
      </c>
      <c r="D33" s="114" t="s">
        <v>291</v>
      </c>
      <c r="E33" s="24">
        <v>54.81</v>
      </c>
      <c r="F33" s="25">
        <f>E33*'Прайс-лист'!L3*(1-'Прайс-лист'!$I$3)</f>
        <v>1534.68</v>
      </c>
    </row>
    <row r="34" spans="2:6">
      <c r="B34" s="23">
        <v>3262</v>
      </c>
      <c r="C34" s="23" t="s">
        <v>40</v>
      </c>
      <c r="D34" s="114" t="s">
        <v>292</v>
      </c>
      <c r="E34" s="24">
        <v>61.07</v>
      </c>
      <c r="F34" s="25">
        <f>E34*'Прайс-лист'!L3*(1-'Прайс-лист'!$I$3)</f>
        <v>1709.96</v>
      </c>
    </row>
    <row r="35" spans="2:6">
      <c r="B35" s="23">
        <v>3263</v>
      </c>
      <c r="C35" s="23" t="s">
        <v>41</v>
      </c>
      <c r="D35" s="114" t="s">
        <v>293</v>
      </c>
      <c r="E35" s="24">
        <v>58.73</v>
      </c>
      <c r="F35" s="25">
        <f>E35*'Прайс-лист'!L3*(1-'Прайс-лист'!$I$3)</f>
        <v>1644.4399999999998</v>
      </c>
    </row>
    <row r="36" spans="2:6" ht="15.75" thickBot="1">
      <c r="B36" s="19" t="s">
        <v>294</v>
      </c>
      <c r="C36" s="30"/>
      <c r="D36" s="26"/>
      <c r="E36" s="28"/>
      <c r="F36" s="22"/>
    </row>
    <row r="37" spans="2:6">
      <c r="B37" s="23">
        <v>4000</v>
      </c>
      <c r="C37" s="23" t="s">
        <v>42</v>
      </c>
      <c r="D37" s="114" t="s">
        <v>298</v>
      </c>
      <c r="E37" s="24">
        <v>541.84</v>
      </c>
      <c r="F37" s="25">
        <f>E37*'Прайс-лист'!L3*(1-'Прайс-лист'!$I$3)</f>
        <v>15171.52</v>
      </c>
    </row>
    <row r="38" spans="2:6">
      <c r="B38" s="23">
        <v>4001</v>
      </c>
      <c r="C38" s="23" t="s">
        <v>43</v>
      </c>
      <c r="D38" s="114" t="s">
        <v>299</v>
      </c>
      <c r="E38" s="24">
        <v>538.70000000000005</v>
      </c>
      <c r="F38" s="25">
        <f>E38*'Прайс-лист'!L3*(1-'Прайс-лист'!$I$3)</f>
        <v>15083.600000000002</v>
      </c>
    </row>
    <row r="39" spans="2:6">
      <c r="B39" s="23">
        <v>4002</v>
      </c>
      <c r="C39" s="23" t="s">
        <v>44</v>
      </c>
      <c r="D39" s="115" t="s">
        <v>300</v>
      </c>
      <c r="E39" s="24">
        <v>470.58</v>
      </c>
      <c r="F39" s="25">
        <f>E39*'Прайс-лист'!L3*(1-'Прайс-лист'!$I$3)</f>
        <v>13176.24</v>
      </c>
    </row>
    <row r="40" spans="2:6">
      <c r="B40" s="23">
        <v>4003</v>
      </c>
      <c r="C40" s="23" t="s">
        <v>45</v>
      </c>
      <c r="D40" s="114" t="s">
        <v>301</v>
      </c>
      <c r="E40" s="24">
        <v>559.05999999999995</v>
      </c>
      <c r="F40" s="25">
        <f>E40*'Прайс-лист'!L3*(1-'Прайс-лист'!$I$3)</f>
        <v>15653.679999999998</v>
      </c>
    </row>
    <row r="41" spans="2:6">
      <c r="B41" s="23">
        <v>4004</v>
      </c>
      <c r="C41" s="23" t="s">
        <v>46</v>
      </c>
      <c r="D41" s="115" t="s">
        <v>302</v>
      </c>
      <c r="E41" s="24">
        <v>491.72</v>
      </c>
      <c r="F41" s="25">
        <f>E41*'Прайс-лист'!L3*(1-'Прайс-лист'!$I$3)</f>
        <v>13768.16</v>
      </c>
    </row>
    <row r="42" spans="2:6" ht="15.75" thickBot="1">
      <c r="B42" s="19" t="s">
        <v>295</v>
      </c>
      <c r="C42" s="30"/>
      <c r="D42" s="26"/>
      <c r="E42" s="28"/>
      <c r="F42" s="22"/>
    </row>
    <row r="43" spans="2:6">
      <c r="B43" s="23">
        <v>4100</v>
      </c>
      <c r="C43" s="23" t="s">
        <v>47</v>
      </c>
      <c r="D43" s="114" t="s">
        <v>297</v>
      </c>
      <c r="E43" s="24">
        <v>649.89</v>
      </c>
      <c r="F43" s="25">
        <f>E43*'Прайс-лист'!L3*(1-'Прайс-лист'!$I$3)</f>
        <v>18196.919999999998</v>
      </c>
    </row>
    <row r="44" spans="2:6">
      <c r="B44" s="23">
        <v>4101</v>
      </c>
      <c r="C44" s="23" t="s">
        <v>48</v>
      </c>
      <c r="D44" s="115" t="s">
        <v>296</v>
      </c>
      <c r="E44" s="24">
        <v>934.9</v>
      </c>
      <c r="F44" s="25">
        <f>E44*'Прайс-лист'!L3*(1-'Прайс-лист'!$I$3)</f>
        <v>26177.200000000001</v>
      </c>
    </row>
    <row r="45" spans="2:6">
      <c r="B45" s="23">
        <v>4110</v>
      </c>
      <c r="C45" s="23" t="s">
        <v>49</v>
      </c>
      <c r="D45" s="114" t="s">
        <v>214</v>
      </c>
      <c r="E45" s="24">
        <v>87.7</v>
      </c>
      <c r="F45" s="25">
        <f>E45*'Прайс-лист'!L3*(1-'Прайс-лист'!$I$3)</f>
        <v>2455.6</v>
      </c>
    </row>
    <row r="46" spans="2:6" ht="15.75" thickBot="1">
      <c r="B46" s="19" t="s">
        <v>50</v>
      </c>
      <c r="C46" s="30"/>
      <c r="D46" s="26"/>
      <c r="E46" s="28"/>
      <c r="F46" s="22"/>
    </row>
    <row r="47" spans="2:6">
      <c r="B47" s="23">
        <v>5000</v>
      </c>
      <c r="C47" s="23" t="s">
        <v>51</v>
      </c>
      <c r="D47" s="114" t="s">
        <v>324</v>
      </c>
      <c r="E47" s="24">
        <v>116.67</v>
      </c>
      <c r="F47" s="25">
        <f>E47*'Прайс-лист'!L3*(1-'Прайс-лист'!$I$3)</f>
        <v>3266.76</v>
      </c>
    </row>
    <row r="48" spans="2:6">
      <c r="B48" s="23">
        <v>5001</v>
      </c>
      <c r="C48" s="23" t="s">
        <v>52</v>
      </c>
      <c r="D48" s="114" t="s">
        <v>325</v>
      </c>
      <c r="E48" s="24">
        <v>148.77000000000001</v>
      </c>
      <c r="F48" s="25">
        <f>E48*'Прайс-лист'!L3*(1-'Прайс-лист'!$I$3)</f>
        <v>4165.5600000000004</v>
      </c>
    </row>
    <row r="49" spans="2:6">
      <c r="B49" s="23">
        <v>5002</v>
      </c>
      <c r="C49" s="23" t="s">
        <v>53</v>
      </c>
      <c r="D49" s="114" t="s">
        <v>326</v>
      </c>
      <c r="E49" s="24">
        <v>153.47</v>
      </c>
      <c r="F49" s="25">
        <f>E49*'Прайс-лист'!L3*(1-'Прайс-лист'!$I$3)</f>
        <v>4297.16</v>
      </c>
    </row>
    <row r="50" spans="2:6" ht="15.75" thickBot="1">
      <c r="B50" s="19" t="s">
        <v>303</v>
      </c>
      <c r="C50" s="30"/>
      <c r="D50" s="26"/>
      <c r="E50" s="28"/>
      <c r="F50" s="22"/>
    </row>
    <row r="51" spans="2:6">
      <c r="B51" s="23">
        <v>5100</v>
      </c>
      <c r="C51" s="23" t="s">
        <v>54</v>
      </c>
      <c r="D51" s="114" t="s">
        <v>304</v>
      </c>
      <c r="E51" s="24">
        <v>391.5</v>
      </c>
      <c r="F51" s="25">
        <f>E51*'Прайс-лист'!L3*(1-'Прайс-лист'!$I$3)</f>
        <v>10962</v>
      </c>
    </row>
    <row r="52" spans="2:6">
      <c r="B52" s="23">
        <v>5101</v>
      </c>
      <c r="C52" s="23" t="s">
        <v>55</v>
      </c>
      <c r="D52" s="114" t="s">
        <v>306</v>
      </c>
      <c r="E52" s="24">
        <v>489.38</v>
      </c>
      <c r="F52" s="25">
        <f>E52*'Прайс-лист'!L3*(1-'Прайс-лист'!$I$3)</f>
        <v>13702.64</v>
      </c>
    </row>
    <row r="53" spans="2:6">
      <c r="B53" s="23">
        <v>5102</v>
      </c>
      <c r="C53" s="23" t="s">
        <v>56</v>
      </c>
      <c r="D53" s="114" t="s">
        <v>307</v>
      </c>
      <c r="E53" s="24">
        <v>473.72</v>
      </c>
      <c r="F53" s="25">
        <f>E53*'Прайс-лист'!L3*(1-'Прайс-лист'!$I$3)</f>
        <v>13264.16</v>
      </c>
    </row>
    <row r="54" spans="2:6">
      <c r="B54" s="23">
        <v>5110</v>
      </c>
      <c r="C54" s="23" t="s">
        <v>57</v>
      </c>
      <c r="D54" s="114" t="s">
        <v>305</v>
      </c>
      <c r="E54" s="24">
        <v>1174.5</v>
      </c>
      <c r="F54" s="25">
        <f>E54*'Прайс-лист'!L3*(1-'Прайс-лист'!$I$3)</f>
        <v>32886</v>
      </c>
    </row>
    <row r="55" spans="2:6" ht="15.75" thickBot="1">
      <c r="B55" s="19" t="s">
        <v>323</v>
      </c>
      <c r="C55" s="30"/>
      <c r="D55" s="29"/>
      <c r="E55" s="28"/>
      <c r="F55" s="22"/>
    </row>
    <row r="56" spans="2:6">
      <c r="B56" s="23">
        <v>5200</v>
      </c>
      <c r="C56" s="23" t="s">
        <v>58</v>
      </c>
      <c r="D56" s="114" t="s">
        <v>314</v>
      </c>
      <c r="E56" s="24">
        <v>369.97</v>
      </c>
      <c r="F56" s="25">
        <f>E56*'Прайс-лист'!L3*(1-'Прайс-лист'!$I$3)</f>
        <v>10359.16</v>
      </c>
    </row>
    <row r="57" spans="2:6">
      <c r="B57" s="23">
        <v>5201</v>
      </c>
      <c r="C57" s="23" t="s">
        <v>59</v>
      </c>
      <c r="D57" s="114" t="s">
        <v>315</v>
      </c>
      <c r="E57" s="24">
        <v>414.99</v>
      </c>
      <c r="F57" s="25">
        <f>E57*'Прайс-лист'!L3*(1-'Прайс-лист'!$I$3)</f>
        <v>11619.720000000001</v>
      </c>
    </row>
    <row r="58" spans="2:6">
      <c r="B58" s="23">
        <v>5202</v>
      </c>
      <c r="C58" s="23" t="s">
        <v>60</v>
      </c>
      <c r="D58" s="114" t="s">
        <v>316</v>
      </c>
      <c r="E58" s="24">
        <v>442.4</v>
      </c>
      <c r="F58" s="25">
        <f>E58*'Прайс-лист'!L3*(1-'Прайс-лист'!$I$3)</f>
        <v>12387.199999999999</v>
      </c>
    </row>
    <row r="59" spans="2:6">
      <c r="B59" s="23">
        <v>5203</v>
      </c>
      <c r="C59" s="23" t="s">
        <v>61</v>
      </c>
      <c r="D59" s="114" t="s">
        <v>317</v>
      </c>
      <c r="E59" s="24">
        <v>855.43</v>
      </c>
      <c r="F59" s="25">
        <f>E59*'Прайс-лист'!L3*(1-'Прайс-лист'!$I$3)</f>
        <v>23952.039999999997</v>
      </c>
    </row>
    <row r="60" spans="2:6">
      <c r="B60" s="23">
        <v>5204</v>
      </c>
      <c r="C60" s="23" t="s">
        <v>62</v>
      </c>
      <c r="D60" s="114" t="s">
        <v>318</v>
      </c>
      <c r="E60" s="24">
        <v>591.16999999999996</v>
      </c>
      <c r="F60" s="25">
        <f>E60*'Прайс-лист'!L3*(1-'Прайс-лист'!$I$3)</f>
        <v>16552.759999999998</v>
      </c>
    </row>
    <row r="61" spans="2:6">
      <c r="B61" s="23">
        <v>5250</v>
      </c>
      <c r="C61" s="23" t="s">
        <v>63</v>
      </c>
      <c r="D61" s="114" t="s">
        <v>319</v>
      </c>
      <c r="E61" s="24">
        <v>328.86</v>
      </c>
      <c r="F61" s="25">
        <f>E61*'Прайс-лист'!L3*(1-'Прайс-лист'!$I$3)</f>
        <v>9208.08</v>
      </c>
    </row>
    <row r="62" spans="2:6">
      <c r="B62" s="23">
        <v>5251</v>
      </c>
      <c r="C62" s="23" t="s">
        <v>64</v>
      </c>
      <c r="D62" s="114" t="s">
        <v>320</v>
      </c>
      <c r="E62" s="24">
        <v>358.22</v>
      </c>
      <c r="F62" s="25">
        <f>E62*'Прайс-лист'!L3*(1-'Прайс-лист'!$I$3)</f>
        <v>10030.16</v>
      </c>
    </row>
    <row r="63" spans="2:6">
      <c r="B63" s="23">
        <v>5252</v>
      </c>
      <c r="C63" s="23" t="s">
        <v>65</v>
      </c>
      <c r="D63" s="114" t="s">
        <v>321</v>
      </c>
      <c r="E63" s="24">
        <v>540.27</v>
      </c>
      <c r="F63" s="25">
        <f>E63*'Прайс-лист'!L3*(1-'Прайс-лист'!$I$3)</f>
        <v>15127.56</v>
      </c>
    </row>
    <row r="64" spans="2:6">
      <c r="B64" s="23">
        <v>5253</v>
      </c>
      <c r="C64" s="23" t="s">
        <v>66</v>
      </c>
      <c r="D64" s="114" t="s">
        <v>322</v>
      </c>
      <c r="E64" s="24">
        <v>516.78</v>
      </c>
      <c r="F64" s="25">
        <f>E64*'Прайс-лист'!L3*(1-'Прайс-лист'!$I$3)</f>
        <v>14469.84</v>
      </c>
    </row>
    <row r="65" spans="2:6">
      <c r="B65" s="23">
        <v>5230</v>
      </c>
      <c r="C65" s="23" t="s">
        <v>67</v>
      </c>
      <c r="D65" s="114" t="s">
        <v>308</v>
      </c>
      <c r="E65" s="24">
        <v>238.82</v>
      </c>
      <c r="F65" s="25">
        <f>E65*'Прайс-лист'!L3*(1-'Прайс-лист'!$I$3)</f>
        <v>6686.96</v>
      </c>
    </row>
    <row r="66" spans="2:6">
      <c r="B66" s="23">
        <v>5231</v>
      </c>
      <c r="C66" s="23" t="s">
        <v>68</v>
      </c>
      <c r="D66" s="114" t="s">
        <v>309</v>
      </c>
      <c r="E66" s="24">
        <v>242.73</v>
      </c>
      <c r="F66" s="25">
        <f>E66*'Прайс-лист'!L3*(1-'Прайс-лист'!$I$3)</f>
        <v>6796.44</v>
      </c>
    </row>
    <row r="67" spans="2:6">
      <c r="B67" s="23">
        <v>5232</v>
      </c>
      <c r="C67" s="23" t="s">
        <v>69</v>
      </c>
      <c r="D67" s="114" t="s">
        <v>310</v>
      </c>
      <c r="E67" s="24">
        <v>248.6</v>
      </c>
      <c r="F67" s="25">
        <f>E67*'Прайс-лист'!L3*(1-'Прайс-лист'!$I$3)</f>
        <v>6960.8</v>
      </c>
    </row>
    <row r="68" spans="2:6">
      <c r="B68" s="23">
        <v>5233</v>
      </c>
      <c r="C68" s="23" t="s">
        <v>70</v>
      </c>
      <c r="D68" s="114" t="s">
        <v>311</v>
      </c>
      <c r="E68" s="24">
        <v>301.45999999999998</v>
      </c>
      <c r="F68" s="25">
        <f>E68*'Прайс-лист'!L3*(1-'Прайс-лист'!$I$3)</f>
        <v>8440.8799999999992</v>
      </c>
    </row>
    <row r="69" spans="2:6">
      <c r="B69" s="23">
        <v>5234</v>
      </c>
      <c r="C69" s="23" t="s">
        <v>71</v>
      </c>
      <c r="D69" s="114" t="s">
        <v>312</v>
      </c>
      <c r="E69" s="24">
        <v>307.33</v>
      </c>
      <c r="F69" s="25">
        <f>E69*'Прайс-лист'!L3*(1-'Прайс-лист'!$I$3)</f>
        <v>8605.24</v>
      </c>
    </row>
    <row r="70" spans="2:6">
      <c r="B70" s="23">
        <v>5240</v>
      </c>
      <c r="C70" s="23" t="s">
        <v>72</v>
      </c>
      <c r="D70" s="114" t="s">
        <v>313</v>
      </c>
      <c r="E70" s="24">
        <v>115.49</v>
      </c>
      <c r="F70" s="25">
        <f>E70*'Прайс-лист'!L3*(1-'Прайс-лист'!$I$3)</f>
        <v>3233.72</v>
      </c>
    </row>
  </sheetData>
  <sortState ref="B64:H67">
    <sortCondition ref="B64"/>
  </sortState>
  <mergeCells count="1">
    <mergeCell ref="B2:F2"/>
  </mergeCells>
  <pageMargins left="0.23622047244094491" right="0.23622047244094491" top="0.19685039370078741" bottom="0.19685039370078741" header="0.15748031496062992" footer="0.15748031496062992"/>
  <pageSetup paperSize="9" scale="50" orientation="portrait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7030A0"/>
  </sheetPr>
  <dimension ref="A2:K20"/>
  <sheetViews>
    <sheetView showGridLines="0" zoomScale="80" zoomScaleNormal="80" workbookViewId="0">
      <selection activeCell="C8" sqref="C8"/>
    </sheetView>
  </sheetViews>
  <sheetFormatPr defaultColWidth="19.140625" defaultRowHeight="15.75" customHeight="1"/>
  <cols>
    <col min="1" max="1" width="27.42578125" style="5" customWidth="1"/>
    <col min="2" max="11" width="27.7109375" customWidth="1"/>
  </cols>
  <sheetData>
    <row r="2" spans="1:11" ht="31.5">
      <c r="B2" s="147" t="s">
        <v>5</v>
      </c>
      <c r="C2" s="147"/>
      <c r="D2" s="147"/>
      <c r="E2" s="147"/>
      <c r="F2" s="147"/>
      <c r="G2" s="147"/>
      <c r="H2" s="147"/>
      <c r="I2" s="147"/>
      <c r="J2" s="147"/>
      <c r="K2" s="147"/>
    </row>
    <row r="3" spans="1:11" ht="147.75" customHeight="1"/>
    <row r="4" spans="1:11" s="18" customFormat="1" ht="30">
      <c r="A4" s="17"/>
      <c r="B4" s="9" t="s">
        <v>7</v>
      </c>
      <c r="C4" s="16" t="s">
        <v>15</v>
      </c>
      <c r="D4" s="9" t="s">
        <v>8</v>
      </c>
      <c r="E4" s="9" t="s">
        <v>9</v>
      </c>
      <c r="F4" s="9" t="s">
        <v>10</v>
      </c>
      <c r="G4" s="15"/>
      <c r="H4" s="15"/>
    </row>
    <row r="5" spans="1:11" s="2" customFormat="1" ht="15">
      <c r="A5" s="6"/>
    </row>
    <row r="6" spans="1:11" s="2" customFormat="1" ht="31.5">
      <c r="B6" s="147" t="s">
        <v>163</v>
      </c>
      <c r="C6" s="147"/>
      <c r="D6" s="147"/>
      <c r="E6" s="147"/>
      <c r="F6" s="147"/>
      <c r="G6" s="147"/>
      <c r="H6" s="147"/>
      <c r="I6" s="147"/>
      <c r="J6" s="147"/>
      <c r="K6" s="147"/>
    </row>
    <row r="7" spans="1:11" ht="147.75" customHeight="1">
      <c r="J7" s="148"/>
      <c r="K7" s="149"/>
    </row>
    <row r="8" spans="1:11" s="2" customFormat="1" ht="15.75" customHeight="1">
      <c r="A8" s="6"/>
      <c r="B8" s="7" t="s">
        <v>11</v>
      </c>
      <c r="C8" s="8" t="s">
        <v>8</v>
      </c>
      <c r="D8" s="8"/>
      <c r="E8" s="8"/>
      <c r="F8" s="8"/>
      <c r="G8" s="8"/>
    </row>
    <row r="9" spans="1:11" s="2" customFormat="1" ht="15.75" customHeight="1">
      <c r="A9" s="6"/>
      <c r="B9" s="7"/>
      <c r="C9" s="8" t="s">
        <v>162</v>
      </c>
      <c r="D9" s="8"/>
      <c r="E9" s="8"/>
      <c r="F9" s="8"/>
    </row>
    <row r="10" spans="1:11" s="2" customFormat="1" ht="31.5">
      <c r="B10" s="147" t="s">
        <v>6</v>
      </c>
      <c r="C10" s="147"/>
      <c r="D10" s="147"/>
      <c r="E10" s="147"/>
      <c r="F10" s="147"/>
      <c r="G10" s="147"/>
      <c r="H10" s="147"/>
      <c r="I10" s="147"/>
      <c r="J10" s="147"/>
      <c r="K10" s="147"/>
    </row>
    <row r="11" spans="1:11" ht="147.75" customHeight="1">
      <c r="A11" s="6"/>
    </row>
    <row r="12" spans="1:11" s="2" customFormat="1" ht="35.25" customHeight="1">
      <c r="A12" s="6"/>
      <c r="B12" s="15" t="s">
        <v>13</v>
      </c>
      <c r="D12" s="9"/>
      <c r="E12" s="9"/>
      <c r="F12" s="9"/>
      <c r="G12" s="9"/>
      <c r="H12" s="9"/>
      <c r="I12" s="9"/>
      <c r="J12" s="9"/>
    </row>
    <row r="13" spans="1:11" s="2" customFormat="1" ht="15.75" customHeight="1"/>
    <row r="14" spans="1:11" s="2" customFormat="1" ht="31.5">
      <c r="B14" s="147" t="s">
        <v>12</v>
      </c>
      <c r="C14" s="147"/>
      <c r="D14" s="147"/>
      <c r="E14" s="147"/>
      <c r="F14" s="147"/>
      <c r="G14" s="147"/>
      <c r="H14" s="147"/>
      <c r="I14" s="147"/>
      <c r="J14" s="147"/>
      <c r="K14" s="147"/>
    </row>
    <row r="15" spans="1:11" ht="147.75" customHeight="1"/>
    <row r="16" spans="1:11" s="2" customFormat="1" ht="30">
      <c r="A16" s="6"/>
      <c r="B16" s="14" t="s">
        <v>14</v>
      </c>
      <c r="C16" s="14"/>
      <c r="D16" s="14"/>
      <c r="E16" s="8"/>
    </row>
    <row r="17" spans="1:11" s="2" customFormat="1" ht="15"/>
    <row r="18" spans="1:11" ht="31.5">
      <c r="B18" s="147" t="s">
        <v>16</v>
      </c>
      <c r="C18" s="147"/>
      <c r="D18" s="147"/>
      <c r="E18" s="147"/>
      <c r="F18" s="147"/>
      <c r="G18" s="147"/>
      <c r="H18" s="147"/>
      <c r="I18" s="147"/>
      <c r="J18" s="147"/>
      <c r="K18" s="147"/>
    </row>
    <row r="19" spans="1:11" ht="147.75" customHeight="1">
      <c r="A19" s="6"/>
    </row>
    <row r="20" spans="1:11" ht="15.75" customHeight="1">
      <c r="B20" s="7" t="s">
        <v>17</v>
      </c>
      <c r="C20" s="7" t="s">
        <v>18</v>
      </c>
      <c r="D20" s="8"/>
      <c r="E20" s="14"/>
      <c r="F20" s="8"/>
      <c r="G20" s="2"/>
      <c r="H20" s="2"/>
      <c r="I20" s="2"/>
      <c r="J20" s="2"/>
      <c r="K20" s="2"/>
    </row>
  </sheetData>
  <mergeCells count="6">
    <mergeCell ref="B2:K2"/>
    <mergeCell ref="B18:K18"/>
    <mergeCell ref="J7:K7"/>
    <mergeCell ref="B14:K14"/>
    <mergeCell ref="B10:K10"/>
    <mergeCell ref="B6:K6"/>
  </mergeCells>
  <pageMargins left="0.19685039370078741" right="0.19685039370078741" top="0.74803149606299213" bottom="0.74803149606299213" header="0.31496062992125984" footer="0.31496062992125984"/>
  <pageSetup paperSize="9" scale="45" orientation="landscape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B2:L35"/>
  <sheetViews>
    <sheetView showGridLines="0" zoomScaleNormal="100" workbookViewId="0">
      <pane ySplit="2" topLeftCell="A3" activePane="bottomLeft" state="frozen"/>
      <selection pane="bottomLeft" activeCell="J43" sqref="J43"/>
    </sheetView>
  </sheetViews>
  <sheetFormatPr defaultRowHeight="15.75" customHeight="1" outlineLevelRow="2"/>
  <cols>
    <col min="1" max="1" width="3.7109375" style="32" customWidth="1"/>
    <col min="2" max="2" width="12.7109375" style="32" customWidth="1"/>
    <col min="3" max="3" width="100.7109375" style="109" customWidth="1"/>
    <col min="4" max="4" width="12.7109375" style="54" hidden="1" customWidth="1"/>
    <col min="5" max="5" width="13.7109375" style="55" customWidth="1"/>
    <col min="6" max="6" width="13.7109375" style="32" customWidth="1"/>
    <col min="7" max="7" width="13.7109375" style="55" customWidth="1"/>
    <col min="8" max="16384" width="9.140625" style="32"/>
  </cols>
  <sheetData>
    <row r="2" spans="2:10" ht="16.5" customHeight="1">
      <c r="B2" s="139" t="s">
        <v>173</v>
      </c>
      <c r="C2" s="139"/>
      <c r="D2" s="139"/>
      <c r="E2" s="139"/>
      <c r="F2" s="139"/>
      <c r="G2" s="139"/>
      <c r="I2" s="140" t="s">
        <v>75</v>
      </c>
      <c r="J2" s="141"/>
    </row>
    <row r="3" spans="2:10" ht="15.75" customHeight="1" outlineLevel="1">
      <c r="B3" s="92"/>
      <c r="C3" s="142" t="s">
        <v>180</v>
      </c>
      <c r="D3" s="142"/>
      <c r="E3" s="142"/>
      <c r="F3" s="142"/>
      <c r="G3" s="99"/>
    </row>
    <row r="4" spans="2:10" ht="15.75" customHeight="1" outlineLevel="1">
      <c r="B4" s="34"/>
      <c r="C4" s="102" t="s">
        <v>202</v>
      </c>
      <c r="D4" s="34"/>
      <c r="E4" s="37" t="s">
        <v>218</v>
      </c>
      <c r="F4" s="138">
        <v>270</v>
      </c>
      <c r="G4" s="138"/>
    </row>
    <row r="5" spans="2:10" ht="15.75" customHeight="1" outlineLevel="1">
      <c r="B5" s="34"/>
      <c r="C5" s="102" t="s">
        <v>181</v>
      </c>
      <c r="D5" s="34"/>
      <c r="E5" s="37" t="s">
        <v>218</v>
      </c>
      <c r="F5" s="138">
        <v>192</v>
      </c>
      <c r="G5" s="138"/>
    </row>
    <row r="6" spans="2:10" ht="15.75" customHeight="1" outlineLevel="1">
      <c r="B6" s="34"/>
      <c r="C6" s="102" t="s">
        <v>203</v>
      </c>
      <c r="D6" s="34"/>
      <c r="E6" s="37" t="s">
        <v>218</v>
      </c>
      <c r="F6" s="138">
        <v>170</v>
      </c>
      <c r="G6" s="138"/>
    </row>
    <row r="7" spans="2:10" ht="15.75" customHeight="1" outlineLevel="1">
      <c r="B7" s="34"/>
      <c r="C7" s="102" t="s">
        <v>182</v>
      </c>
      <c r="D7" s="34"/>
      <c r="E7" s="37" t="s">
        <v>218</v>
      </c>
      <c r="F7" s="138">
        <v>82</v>
      </c>
      <c r="G7" s="138"/>
    </row>
    <row r="8" spans="2:10" ht="15.75" customHeight="1" outlineLevel="1">
      <c r="B8" s="34"/>
      <c r="C8" s="102" t="s">
        <v>183</v>
      </c>
      <c r="D8" s="34"/>
      <c r="E8" s="37" t="s">
        <v>218</v>
      </c>
      <c r="F8" s="138">
        <v>44</v>
      </c>
      <c r="G8" s="138"/>
    </row>
    <row r="9" spans="2:10" ht="15.75" customHeight="1" outlineLevel="1">
      <c r="B9" s="34"/>
      <c r="C9" s="102" t="s">
        <v>184</v>
      </c>
      <c r="D9" s="34"/>
      <c r="E9" s="37" t="s">
        <v>219</v>
      </c>
      <c r="F9" s="138">
        <v>52</v>
      </c>
      <c r="G9" s="138"/>
    </row>
    <row r="10" spans="2:10" ht="15.75" customHeight="1" outlineLevel="1">
      <c r="B10" s="34"/>
      <c r="C10" s="102" t="s">
        <v>185</v>
      </c>
      <c r="D10" s="34"/>
      <c r="E10" s="37" t="s">
        <v>219</v>
      </c>
      <c r="F10" s="138">
        <v>450</v>
      </c>
      <c r="G10" s="138"/>
    </row>
    <row r="11" spans="2:10" ht="15.75" customHeight="1" outlineLevel="1">
      <c r="B11" s="34"/>
      <c r="C11" s="102" t="s">
        <v>186</v>
      </c>
      <c r="D11" s="34"/>
      <c r="E11" s="37"/>
      <c r="F11" s="138">
        <v>4</v>
      </c>
      <c r="G11" s="138"/>
    </row>
    <row r="12" spans="2:10" ht="15.75" customHeight="1" outlineLevel="1">
      <c r="B12" s="34"/>
      <c r="C12" s="102" t="s">
        <v>187</v>
      </c>
      <c r="D12" s="34"/>
      <c r="E12" s="37"/>
      <c r="F12" s="138">
        <v>3</v>
      </c>
      <c r="G12" s="138"/>
    </row>
    <row r="13" spans="2:10" ht="15.75" customHeight="1" outlineLevel="1">
      <c r="B13" s="34"/>
      <c r="C13" s="102" t="s">
        <v>188</v>
      </c>
      <c r="D13" s="34"/>
      <c r="E13" s="37" t="s">
        <v>220</v>
      </c>
      <c r="F13" s="138">
        <v>8</v>
      </c>
      <c r="G13" s="138"/>
    </row>
    <row r="14" spans="2:10" ht="15.75" customHeight="1" outlineLevel="1">
      <c r="B14" s="34"/>
      <c r="C14" s="102" t="s">
        <v>189</v>
      </c>
      <c r="D14" s="34"/>
      <c r="E14" s="37" t="s">
        <v>220</v>
      </c>
      <c r="F14" s="138">
        <v>10</v>
      </c>
      <c r="G14" s="138"/>
    </row>
    <row r="15" spans="2:10" ht="15.75" customHeight="1" outlineLevel="1">
      <c r="B15" s="34"/>
      <c r="C15" s="102" t="s">
        <v>190</v>
      </c>
      <c r="D15" s="34"/>
      <c r="E15" s="37" t="s">
        <v>219</v>
      </c>
      <c r="F15" s="138">
        <v>45</v>
      </c>
      <c r="G15" s="138"/>
    </row>
    <row r="16" spans="2:10" ht="15.75" customHeight="1" outlineLevel="1">
      <c r="B16" s="34"/>
      <c r="C16" s="102" t="s">
        <v>191</v>
      </c>
      <c r="D16" s="34"/>
      <c r="E16" s="37" t="s">
        <v>221</v>
      </c>
      <c r="F16" s="138" t="s">
        <v>98</v>
      </c>
      <c r="G16" s="138"/>
    </row>
    <row r="17" spans="2:12" ht="15.75" customHeight="1" outlineLevel="1">
      <c r="B17" s="34"/>
      <c r="C17" s="102" t="s">
        <v>192</v>
      </c>
      <c r="D17" s="34"/>
      <c r="E17" s="37"/>
      <c r="F17" s="138" t="s">
        <v>97</v>
      </c>
      <c r="G17" s="138"/>
    </row>
    <row r="18" spans="2:12" ht="15.75" customHeight="1" outlineLevel="1">
      <c r="B18" s="34"/>
      <c r="C18" s="102" t="s">
        <v>241</v>
      </c>
      <c r="D18" s="34"/>
      <c r="E18" s="37"/>
      <c r="F18" s="144" t="s">
        <v>242</v>
      </c>
      <c r="G18" s="144"/>
    </row>
    <row r="19" spans="2:12" ht="15.75" customHeight="1" outlineLevel="1">
      <c r="B19" s="34"/>
      <c r="C19" s="102" t="s">
        <v>193</v>
      </c>
      <c r="D19" s="34"/>
      <c r="E19" s="37"/>
      <c r="F19" s="138" t="s">
        <v>102</v>
      </c>
      <c r="G19" s="138"/>
    </row>
    <row r="20" spans="2:12" ht="15.75" customHeight="1" outlineLevel="1">
      <c r="B20" s="34"/>
      <c r="C20" s="102" t="s">
        <v>194</v>
      </c>
      <c r="D20" s="34"/>
      <c r="E20" s="37" t="s">
        <v>218</v>
      </c>
      <c r="F20" s="138" t="s">
        <v>172</v>
      </c>
      <c r="G20" s="138"/>
    </row>
    <row r="21" spans="2:12" ht="15.75" customHeight="1">
      <c r="B21" s="38"/>
      <c r="C21" s="108"/>
      <c r="D21" s="39"/>
      <c r="E21" s="33"/>
      <c r="F21" s="33"/>
      <c r="G21" s="40"/>
    </row>
    <row r="22" spans="2:12" s="44" customFormat="1" ht="31.5" customHeight="1" outlineLevel="1">
      <c r="B22" s="41" t="s">
        <v>112</v>
      </c>
      <c r="C22" s="42" t="s">
        <v>222</v>
      </c>
      <c r="D22" s="43" t="s">
        <v>113</v>
      </c>
      <c r="E22" s="42" t="s">
        <v>113</v>
      </c>
      <c r="F22" s="42" t="s">
        <v>216</v>
      </c>
      <c r="G22" s="42" t="s">
        <v>217</v>
      </c>
    </row>
    <row r="23" spans="2:12" ht="15.75" customHeight="1" outlineLevel="1">
      <c r="B23" s="45">
        <v>1010</v>
      </c>
      <c r="C23" s="36" t="s">
        <v>229</v>
      </c>
      <c r="D23" s="46">
        <v>1548.77</v>
      </c>
      <c r="E23" s="47">
        <f>D23*'Прайс-лист'!L3*(1-'Прайс-лист'!$I$3)</f>
        <v>43365.56</v>
      </c>
      <c r="F23" s="45"/>
      <c r="G23" s="48">
        <f>E23</f>
        <v>43365.56</v>
      </c>
    </row>
    <row r="24" spans="2:12" ht="15.75" customHeight="1" outlineLevel="2">
      <c r="B24" s="34"/>
      <c r="C24" s="137" t="s">
        <v>195</v>
      </c>
      <c r="D24" s="137"/>
      <c r="E24" s="137"/>
      <c r="F24" s="137"/>
      <c r="G24" s="95"/>
    </row>
    <row r="25" spans="2:12" ht="260.25" customHeight="1" outlineLevel="2">
      <c r="B25" s="45"/>
      <c r="C25" s="104" t="s">
        <v>231</v>
      </c>
      <c r="D25" s="90"/>
      <c r="E25" s="90"/>
      <c r="F25" s="90"/>
      <c r="G25" s="90"/>
      <c r="L25" s="85"/>
    </row>
    <row r="26" spans="2:12" ht="15.75" customHeight="1" outlineLevel="1">
      <c r="B26" s="34"/>
      <c r="C26" s="137" t="s">
        <v>196</v>
      </c>
      <c r="D26" s="137"/>
      <c r="E26" s="137"/>
      <c r="F26" s="137"/>
      <c r="G26" s="95"/>
    </row>
    <row r="27" spans="2:12" ht="15.75" customHeight="1" outlineLevel="1">
      <c r="B27" s="45">
        <v>3010</v>
      </c>
      <c r="C27" s="101" t="s">
        <v>224</v>
      </c>
      <c r="D27" s="50">
        <v>45.22</v>
      </c>
      <c r="E27" s="47">
        <f>D27*'Прайс-лист'!L3*(1-'Прайс-лист'!$I$3)</f>
        <v>1266.1599999999999</v>
      </c>
      <c r="F27" s="51">
        <v>0</v>
      </c>
      <c r="G27" s="48">
        <f t="shared" ref="G27:G32" si="0">E27*F27</f>
        <v>0</v>
      </c>
    </row>
    <row r="28" spans="2:12" ht="15.75" customHeight="1" outlineLevel="1">
      <c r="B28" s="45">
        <v>3000</v>
      </c>
      <c r="C28" s="101" t="s">
        <v>225</v>
      </c>
      <c r="D28" s="50">
        <v>18.09</v>
      </c>
      <c r="E28" s="47">
        <f>D28*'Прайс-лист'!L3*(1-'Прайс-лист'!$I$3)</f>
        <v>506.52</v>
      </c>
      <c r="F28" s="51">
        <v>0</v>
      </c>
      <c r="G28" s="48">
        <f t="shared" si="0"/>
        <v>0</v>
      </c>
    </row>
    <row r="29" spans="2:12" ht="15.75" customHeight="1" outlineLevel="1">
      <c r="B29" s="45">
        <v>3001</v>
      </c>
      <c r="C29" s="101" t="s">
        <v>226</v>
      </c>
      <c r="D29" s="50">
        <v>18.09</v>
      </c>
      <c r="E29" s="47">
        <f>D29*'Прайс-лист'!L3*(1-'Прайс-лист'!$I$3)</f>
        <v>506.52</v>
      </c>
      <c r="F29" s="51">
        <v>0</v>
      </c>
      <c r="G29" s="48">
        <f t="shared" si="0"/>
        <v>0</v>
      </c>
    </row>
    <row r="30" spans="2:12" ht="15.75" customHeight="1" outlineLevel="1">
      <c r="B30" s="45">
        <v>3002</v>
      </c>
      <c r="C30" s="101" t="s">
        <v>227</v>
      </c>
      <c r="D30" s="50">
        <v>18.09</v>
      </c>
      <c r="E30" s="47">
        <f>D30*'Прайс-лист'!L3*(1-'Прайс-лист'!$I$3)</f>
        <v>506.52</v>
      </c>
      <c r="F30" s="51">
        <v>0</v>
      </c>
      <c r="G30" s="48">
        <f t="shared" si="0"/>
        <v>0</v>
      </c>
    </row>
    <row r="31" spans="2:12" ht="15.75" customHeight="1" outlineLevel="1">
      <c r="B31" s="45">
        <v>3003</v>
      </c>
      <c r="C31" s="101" t="s">
        <v>228</v>
      </c>
      <c r="D31" s="50">
        <v>18.09</v>
      </c>
      <c r="E31" s="47">
        <f>D31*'Прайс-лист'!L3*(1-'Прайс-лист'!$I$3)</f>
        <v>506.52</v>
      </c>
      <c r="F31" s="51">
        <v>0</v>
      </c>
      <c r="G31" s="48">
        <f t="shared" si="0"/>
        <v>0</v>
      </c>
    </row>
    <row r="32" spans="2:12" ht="15.75" customHeight="1" outlineLevel="1">
      <c r="B32" s="45">
        <v>1015</v>
      </c>
      <c r="C32" s="101" t="s">
        <v>197</v>
      </c>
      <c r="D32" s="50">
        <v>858.96</v>
      </c>
      <c r="E32" s="47">
        <f>D32*'Прайс-лист'!L3*(1-'Прайс-лист'!$I$3)</f>
        <v>24050.880000000001</v>
      </c>
      <c r="F32" s="51">
        <v>0</v>
      </c>
      <c r="G32" s="48">
        <f t="shared" si="0"/>
        <v>0</v>
      </c>
    </row>
    <row r="33" spans="2:7" ht="15.75" customHeight="1" outlineLevel="1">
      <c r="B33" s="96"/>
      <c r="C33" s="137" t="s">
        <v>215</v>
      </c>
      <c r="D33" s="137"/>
      <c r="E33" s="137"/>
      <c r="F33" s="137"/>
      <c r="G33" s="96"/>
    </row>
    <row r="34" spans="2:7" ht="15.75" customHeight="1" outlineLevel="1">
      <c r="B34" s="52">
        <v>3201</v>
      </c>
      <c r="C34" s="49" t="s">
        <v>198</v>
      </c>
      <c r="D34" s="53">
        <v>108.05</v>
      </c>
      <c r="E34" s="47">
        <f>D34*'Прайс-лист'!L3*(1-'Прайс-лист'!$I$3)</f>
        <v>3025.4</v>
      </c>
      <c r="F34" s="51">
        <v>0</v>
      </c>
      <c r="G34" s="48">
        <f>E34*F34</f>
        <v>0</v>
      </c>
    </row>
    <row r="35" spans="2:7" ht="15" customHeight="1" outlineLevel="1">
      <c r="E35" s="31" t="s">
        <v>223</v>
      </c>
      <c r="F35" s="143">
        <f>SUM(G23:G34)</f>
        <v>43365.56</v>
      </c>
      <c r="G35" s="143"/>
    </row>
  </sheetData>
  <mergeCells count="24">
    <mergeCell ref="C33:F33"/>
    <mergeCell ref="I2:J2"/>
    <mergeCell ref="F4:G4"/>
    <mergeCell ref="F5:G5"/>
    <mergeCell ref="F35:G35"/>
    <mergeCell ref="F19:G19"/>
    <mergeCell ref="F20:G20"/>
    <mergeCell ref="F18:G18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C26:F26"/>
    <mergeCell ref="C24:F24"/>
    <mergeCell ref="C3:F3"/>
    <mergeCell ref="F6:G6"/>
    <mergeCell ref="B2:G2"/>
    <mergeCell ref="F16:G16"/>
    <mergeCell ref="F17:G17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B2:L36"/>
  <sheetViews>
    <sheetView showGridLines="0" zoomScaleNormal="100" workbookViewId="0">
      <pane ySplit="2" topLeftCell="A3" activePane="bottomLeft" state="frozen"/>
      <selection pane="bottomLeft" activeCell="J56" sqref="J56"/>
    </sheetView>
  </sheetViews>
  <sheetFormatPr defaultRowHeight="15.75" customHeight="1" outlineLevelRow="2"/>
  <cols>
    <col min="1" max="1" width="3.7109375" style="32" customWidth="1"/>
    <col min="2" max="2" width="12.7109375" style="32" customWidth="1"/>
    <col min="3" max="3" width="100.7109375" style="32" customWidth="1"/>
    <col min="4" max="4" width="12.7109375" style="54" hidden="1" customWidth="1"/>
    <col min="5" max="5" width="13.7109375" style="55" customWidth="1"/>
    <col min="6" max="6" width="13.7109375" style="32" customWidth="1"/>
    <col min="7" max="7" width="13.7109375" style="55" customWidth="1"/>
    <col min="8" max="16384" width="9.140625" style="32"/>
  </cols>
  <sheetData>
    <row r="2" spans="2:10" ht="16.5" customHeight="1">
      <c r="B2" s="139" t="s">
        <v>165</v>
      </c>
      <c r="C2" s="139"/>
      <c r="D2" s="139"/>
      <c r="E2" s="139"/>
      <c r="F2" s="139"/>
      <c r="G2" s="139"/>
      <c r="I2" s="140" t="s">
        <v>75</v>
      </c>
      <c r="J2" s="141"/>
    </row>
    <row r="3" spans="2:10" ht="15.75" customHeight="1" outlineLevel="1">
      <c r="B3" s="92"/>
      <c r="C3" s="142" t="s">
        <v>180</v>
      </c>
      <c r="D3" s="142"/>
      <c r="E3" s="142"/>
      <c r="F3" s="142"/>
      <c r="G3" s="99"/>
    </row>
    <row r="4" spans="2:10" ht="15.75" customHeight="1" outlineLevel="1">
      <c r="B4" s="34"/>
      <c r="C4" s="102" t="s">
        <v>202</v>
      </c>
      <c r="D4" s="34"/>
      <c r="E4" s="37" t="s">
        <v>218</v>
      </c>
      <c r="F4" s="138">
        <v>300</v>
      </c>
      <c r="G4" s="138"/>
    </row>
    <row r="5" spans="2:10" ht="15.75" customHeight="1" outlineLevel="1">
      <c r="B5" s="34"/>
      <c r="C5" s="102" t="s">
        <v>181</v>
      </c>
      <c r="D5" s="34"/>
      <c r="E5" s="37" t="s">
        <v>218</v>
      </c>
      <c r="F5" s="138">
        <v>222</v>
      </c>
      <c r="G5" s="138"/>
    </row>
    <row r="6" spans="2:10" ht="15.75" customHeight="1" outlineLevel="1">
      <c r="B6" s="34"/>
      <c r="C6" s="102" t="s">
        <v>203</v>
      </c>
      <c r="D6" s="34"/>
      <c r="E6" s="37" t="s">
        <v>218</v>
      </c>
      <c r="F6" s="138">
        <v>170</v>
      </c>
      <c r="G6" s="138"/>
    </row>
    <row r="7" spans="2:10" ht="15.75" customHeight="1" outlineLevel="1">
      <c r="B7" s="34"/>
      <c r="C7" s="102" t="s">
        <v>182</v>
      </c>
      <c r="D7" s="34"/>
      <c r="E7" s="37" t="s">
        <v>218</v>
      </c>
      <c r="F7" s="138">
        <v>82</v>
      </c>
      <c r="G7" s="138"/>
    </row>
    <row r="8" spans="2:10" ht="15.75" customHeight="1" outlineLevel="1">
      <c r="B8" s="34"/>
      <c r="C8" s="102" t="s">
        <v>183</v>
      </c>
      <c r="D8" s="34"/>
      <c r="E8" s="37" t="s">
        <v>218</v>
      </c>
      <c r="F8" s="138">
        <v>44</v>
      </c>
      <c r="G8" s="138"/>
    </row>
    <row r="9" spans="2:10" ht="15.75" customHeight="1" outlineLevel="1">
      <c r="B9" s="34"/>
      <c r="C9" s="102" t="s">
        <v>184</v>
      </c>
      <c r="D9" s="34"/>
      <c r="E9" s="37" t="s">
        <v>219</v>
      </c>
      <c r="F9" s="138">
        <v>58</v>
      </c>
      <c r="G9" s="138"/>
    </row>
    <row r="10" spans="2:10" ht="15.75" customHeight="1" outlineLevel="1">
      <c r="B10" s="34"/>
      <c r="C10" s="102" t="s">
        <v>185</v>
      </c>
      <c r="D10" s="34"/>
      <c r="E10" s="37" t="s">
        <v>219</v>
      </c>
      <c r="F10" s="138">
        <v>500</v>
      </c>
      <c r="G10" s="138"/>
    </row>
    <row r="11" spans="2:10" ht="15.75" customHeight="1" outlineLevel="1">
      <c r="B11" s="34"/>
      <c r="C11" s="102" t="s">
        <v>186</v>
      </c>
      <c r="D11" s="34"/>
      <c r="E11" s="37"/>
      <c r="F11" s="138">
        <v>5</v>
      </c>
      <c r="G11" s="138"/>
    </row>
    <row r="12" spans="2:10" ht="15.75" customHeight="1" outlineLevel="1">
      <c r="B12" s="34"/>
      <c r="C12" s="102" t="s">
        <v>187</v>
      </c>
      <c r="D12" s="34"/>
      <c r="E12" s="37"/>
      <c r="F12" s="138">
        <v>3</v>
      </c>
      <c r="G12" s="138"/>
    </row>
    <row r="13" spans="2:10" ht="15.75" customHeight="1" outlineLevel="1">
      <c r="B13" s="34"/>
      <c r="C13" s="102" t="s">
        <v>188</v>
      </c>
      <c r="D13" s="34"/>
      <c r="E13" s="37" t="s">
        <v>220</v>
      </c>
      <c r="F13" s="138">
        <v>10</v>
      </c>
      <c r="G13" s="138"/>
    </row>
    <row r="14" spans="2:10" ht="15.75" customHeight="1" outlineLevel="1">
      <c r="B14" s="34"/>
      <c r="C14" s="102" t="s">
        <v>189</v>
      </c>
      <c r="D14" s="34"/>
      <c r="E14" s="37" t="s">
        <v>220</v>
      </c>
      <c r="F14" s="138">
        <v>15</v>
      </c>
      <c r="G14" s="138"/>
    </row>
    <row r="15" spans="2:10" ht="15.75" customHeight="1" outlineLevel="1">
      <c r="B15" s="34"/>
      <c r="C15" s="102" t="s">
        <v>190</v>
      </c>
      <c r="D15" s="34"/>
      <c r="E15" s="37" t="s">
        <v>219</v>
      </c>
      <c r="F15" s="138">
        <v>50</v>
      </c>
      <c r="G15" s="138"/>
    </row>
    <row r="16" spans="2:10" ht="15.75" customHeight="1" outlineLevel="1">
      <c r="B16" s="34"/>
      <c r="C16" s="102" t="s">
        <v>191</v>
      </c>
      <c r="D16" s="34"/>
      <c r="E16" s="37" t="s">
        <v>221</v>
      </c>
      <c r="F16" s="138" t="s">
        <v>98</v>
      </c>
      <c r="G16" s="138"/>
    </row>
    <row r="17" spans="2:12" ht="15.75" customHeight="1" outlineLevel="1">
      <c r="B17" s="34"/>
      <c r="C17" s="102" t="s">
        <v>192</v>
      </c>
      <c r="D17" s="34"/>
      <c r="E17" s="37"/>
      <c r="F17" s="138" t="s">
        <v>97</v>
      </c>
      <c r="G17" s="138"/>
    </row>
    <row r="18" spans="2:12" ht="15.75" customHeight="1" outlineLevel="1">
      <c r="B18" s="34"/>
      <c r="C18" s="102" t="s">
        <v>241</v>
      </c>
      <c r="D18" s="34"/>
      <c r="E18" s="37"/>
      <c r="F18" s="144" t="s">
        <v>242</v>
      </c>
      <c r="G18" s="144"/>
    </row>
    <row r="19" spans="2:12" ht="15.75" customHeight="1" outlineLevel="1">
      <c r="B19" s="34"/>
      <c r="C19" s="102" t="s">
        <v>193</v>
      </c>
      <c r="D19" s="34"/>
      <c r="E19" s="37"/>
      <c r="F19" s="138" t="s">
        <v>102</v>
      </c>
      <c r="G19" s="138"/>
    </row>
    <row r="20" spans="2:12" ht="15.75" customHeight="1" outlineLevel="1">
      <c r="B20" s="34"/>
      <c r="C20" s="102" t="s">
        <v>194</v>
      </c>
      <c r="D20" s="34"/>
      <c r="E20" s="37" t="s">
        <v>218</v>
      </c>
      <c r="F20" s="138" t="s">
        <v>99</v>
      </c>
      <c r="G20" s="138"/>
    </row>
    <row r="21" spans="2:12" ht="15.75" customHeight="1">
      <c r="B21" s="38"/>
      <c r="C21" s="33"/>
      <c r="D21" s="39"/>
      <c r="E21" s="33"/>
      <c r="F21" s="33"/>
      <c r="G21" s="40"/>
    </row>
    <row r="22" spans="2:12" s="44" customFormat="1" ht="31.5" customHeight="1" outlineLevel="1">
      <c r="B22" s="41" t="s">
        <v>112</v>
      </c>
      <c r="C22" s="42" t="s">
        <v>222</v>
      </c>
      <c r="D22" s="43" t="s">
        <v>113</v>
      </c>
      <c r="E22" s="42" t="s">
        <v>113</v>
      </c>
      <c r="F22" s="42" t="s">
        <v>216</v>
      </c>
      <c r="G22" s="42" t="s">
        <v>217</v>
      </c>
    </row>
    <row r="23" spans="2:12" ht="15.75" customHeight="1" outlineLevel="1">
      <c r="B23" s="45">
        <v>1020</v>
      </c>
      <c r="C23" s="36" t="s">
        <v>229</v>
      </c>
      <c r="D23" s="46">
        <v>1706.94</v>
      </c>
      <c r="E23" s="47">
        <f>D23*'Прайс-лист'!L3*(1-'Прайс-лист'!$I$3)</f>
        <v>47794.32</v>
      </c>
      <c r="F23" s="45"/>
      <c r="G23" s="48">
        <f>E23</f>
        <v>47794.32</v>
      </c>
    </row>
    <row r="24" spans="2:12" ht="15.75" customHeight="1" outlineLevel="2">
      <c r="B24" s="34"/>
      <c r="C24" s="137" t="s">
        <v>195</v>
      </c>
      <c r="D24" s="137"/>
      <c r="E24" s="137"/>
      <c r="F24" s="137"/>
      <c r="G24" s="93"/>
    </row>
    <row r="25" spans="2:12" ht="260.25" customHeight="1" outlineLevel="2">
      <c r="B25" s="45"/>
      <c r="C25" s="104" t="s">
        <v>231</v>
      </c>
      <c r="D25" s="98"/>
      <c r="E25" s="98"/>
      <c r="F25" s="98"/>
      <c r="G25" s="98"/>
      <c r="L25" s="85"/>
    </row>
    <row r="26" spans="2:12" ht="15.75" customHeight="1" outlineLevel="1">
      <c r="B26" s="34"/>
      <c r="C26" s="137" t="s">
        <v>196</v>
      </c>
      <c r="D26" s="137"/>
      <c r="E26" s="137"/>
      <c r="F26" s="137"/>
      <c r="G26" s="93"/>
    </row>
    <row r="27" spans="2:12" ht="15.75" customHeight="1" outlineLevel="1">
      <c r="B27" s="45">
        <v>3010</v>
      </c>
      <c r="C27" s="101" t="s">
        <v>224</v>
      </c>
      <c r="D27" s="50">
        <v>45.22</v>
      </c>
      <c r="E27" s="47">
        <f>D27*'Прайс-лист'!L3*(1-'Прайс-лист'!$I$3)</f>
        <v>1266.1599999999999</v>
      </c>
      <c r="F27" s="51">
        <v>0</v>
      </c>
      <c r="G27" s="48">
        <f t="shared" ref="G27:G32" si="0">E27*F27</f>
        <v>0</v>
      </c>
    </row>
    <row r="28" spans="2:12" ht="15.75" customHeight="1" outlineLevel="1">
      <c r="B28" s="45">
        <v>3000</v>
      </c>
      <c r="C28" s="101" t="s">
        <v>225</v>
      </c>
      <c r="D28" s="50">
        <v>18.09</v>
      </c>
      <c r="E28" s="47">
        <f>D28*'Прайс-лист'!L3*(1-'Прайс-лист'!$I$3)</f>
        <v>506.52</v>
      </c>
      <c r="F28" s="51">
        <v>0</v>
      </c>
      <c r="G28" s="48">
        <f t="shared" si="0"/>
        <v>0</v>
      </c>
    </row>
    <row r="29" spans="2:12" ht="15.75" customHeight="1" outlineLevel="1">
      <c r="B29" s="45">
        <v>3001</v>
      </c>
      <c r="C29" s="101" t="s">
        <v>226</v>
      </c>
      <c r="D29" s="50">
        <v>18.09</v>
      </c>
      <c r="E29" s="47">
        <f>D29*'Прайс-лист'!L3*(1-'Прайс-лист'!$I$3)</f>
        <v>506.52</v>
      </c>
      <c r="F29" s="51">
        <v>0</v>
      </c>
      <c r="G29" s="48">
        <f t="shared" si="0"/>
        <v>0</v>
      </c>
    </row>
    <row r="30" spans="2:12" ht="15.75" customHeight="1" outlineLevel="1">
      <c r="B30" s="45">
        <v>3002</v>
      </c>
      <c r="C30" s="101" t="s">
        <v>227</v>
      </c>
      <c r="D30" s="50">
        <v>18.09</v>
      </c>
      <c r="E30" s="47">
        <f>D30*'Прайс-лист'!L3*(1-'Прайс-лист'!$I$3)</f>
        <v>506.52</v>
      </c>
      <c r="F30" s="51">
        <v>0</v>
      </c>
      <c r="G30" s="48">
        <f t="shared" si="0"/>
        <v>0</v>
      </c>
    </row>
    <row r="31" spans="2:12" ht="15.75" customHeight="1" outlineLevel="1">
      <c r="B31" s="45">
        <v>3003</v>
      </c>
      <c r="C31" s="101" t="s">
        <v>228</v>
      </c>
      <c r="D31" s="50">
        <v>18.09</v>
      </c>
      <c r="E31" s="47">
        <f>D31*'Прайс-лист'!L3*(1-'Прайс-лист'!$I$3)</f>
        <v>506.52</v>
      </c>
      <c r="F31" s="51">
        <v>0</v>
      </c>
      <c r="G31" s="48">
        <f t="shared" si="0"/>
        <v>0</v>
      </c>
    </row>
    <row r="32" spans="2:12" ht="15.75" customHeight="1" outlineLevel="1">
      <c r="B32" s="45">
        <v>1025</v>
      </c>
      <c r="C32" s="101" t="s">
        <v>197</v>
      </c>
      <c r="D32" s="50">
        <v>906.71</v>
      </c>
      <c r="E32" s="47">
        <f>D32*'Прайс-лист'!L3*(1-'Прайс-лист'!$I$3)</f>
        <v>25387.88</v>
      </c>
      <c r="F32" s="51">
        <v>0</v>
      </c>
      <c r="G32" s="48">
        <f t="shared" si="0"/>
        <v>0</v>
      </c>
    </row>
    <row r="33" spans="2:7" ht="15.75" customHeight="1" outlineLevel="1">
      <c r="B33" s="94"/>
      <c r="C33" s="137" t="s">
        <v>215</v>
      </c>
      <c r="D33" s="137"/>
      <c r="E33" s="137"/>
      <c r="F33" s="137"/>
      <c r="G33" s="94"/>
    </row>
    <row r="34" spans="2:7" ht="15.75" customHeight="1" outlineLevel="1">
      <c r="B34" s="52">
        <v>3202</v>
      </c>
      <c r="C34" s="49" t="s">
        <v>198</v>
      </c>
      <c r="D34" s="53">
        <v>119.8</v>
      </c>
      <c r="E34" s="47">
        <f>D34*'Прайс-лист'!L3*(1-'Прайс-лист'!$I$3)</f>
        <v>3354.4</v>
      </c>
      <c r="F34" s="51">
        <v>0</v>
      </c>
      <c r="G34" s="48">
        <f>E34*F34</f>
        <v>0</v>
      </c>
    </row>
    <row r="35" spans="2:7" ht="14.25" outlineLevel="1">
      <c r="B35" s="52">
        <v>5000</v>
      </c>
      <c r="C35" s="49" t="s">
        <v>206</v>
      </c>
      <c r="D35" s="53">
        <v>116.67</v>
      </c>
      <c r="E35" s="47">
        <f>D35*'Прайс-лист'!L3*(1-'Прайс-лист'!$I$3)</f>
        <v>3266.76</v>
      </c>
      <c r="F35" s="51">
        <v>0</v>
      </c>
      <c r="G35" s="48">
        <f t="shared" ref="G35" si="1">E35*F35</f>
        <v>0</v>
      </c>
    </row>
    <row r="36" spans="2:7" ht="15" customHeight="1" outlineLevel="1">
      <c r="E36" s="31" t="s">
        <v>223</v>
      </c>
      <c r="F36" s="143">
        <f>SUM(G23:G35)</f>
        <v>47794.32</v>
      </c>
      <c r="G36" s="143"/>
    </row>
  </sheetData>
  <mergeCells count="24">
    <mergeCell ref="C33:F33"/>
    <mergeCell ref="I2:J2"/>
    <mergeCell ref="F4:G4"/>
    <mergeCell ref="F5:G5"/>
    <mergeCell ref="F36:G36"/>
    <mergeCell ref="F19:G19"/>
    <mergeCell ref="F20:G20"/>
    <mergeCell ref="F18:G18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C26:F26"/>
    <mergeCell ref="C24:F24"/>
    <mergeCell ref="C3:F3"/>
    <mergeCell ref="F6:G6"/>
    <mergeCell ref="B2:G2"/>
    <mergeCell ref="F16:G16"/>
    <mergeCell ref="F17:G17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B2:L36"/>
  <sheetViews>
    <sheetView showGridLines="0" zoomScaleNormal="100" workbookViewId="0">
      <pane ySplit="2" topLeftCell="A3" activePane="bottomLeft" state="frozen"/>
      <selection pane="bottomLeft" activeCell="I61" sqref="I61"/>
    </sheetView>
  </sheetViews>
  <sheetFormatPr defaultRowHeight="15.75" customHeight="1" outlineLevelRow="2"/>
  <cols>
    <col min="1" max="1" width="3.7109375" style="32" customWidth="1"/>
    <col min="2" max="2" width="12.7109375" style="32" customWidth="1"/>
    <col min="3" max="3" width="100.7109375" style="32" customWidth="1"/>
    <col min="4" max="4" width="12.7109375" style="54" hidden="1" customWidth="1"/>
    <col min="5" max="5" width="13.7109375" style="55" customWidth="1"/>
    <col min="6" max="6" width="13.7109375" style="32" customWidth="1"/>
    <col min="7" max="7" width="13.7109375" style="55" customWidth="1"/>
    <col min="8" max="16384" width="9.140625" style="32"/>
  </cols>
  <sheetData>
    <row r="2" spans="2:10" ht="16.5" customHeight="1">
      <c r="B2" s="139" t="s">
        <v>166</v>
      </c>
      <c r="C2" s="139"/>
      <c r="D2" s="139"/>
      <c r="E2" s="139"/>
      <c r="F2" s="139"/>
      <c r="G2" s="139"/>
      <c r="I2" s="140" t="s">
        <v>75</v>
      </c>
      <c r="J2" s="141"/>
    </row>
    <row r="3" spans="2:10" ht="15.75" customHeight="1" outlineLevel="1">
      <c r="B3" s="92"/>
      <c r="C3" s="142" t="s">
        <v>180</v>
      </c>
      <c r="D3" s="142"/>
      <c r="E3" s="142"/>
      <c r="F3" s="142"/>
      <c r="G3" s="99"/>
    </row>
    <row r="4" spans="2:10" ht="15.75" customHeight="1" outlineLevel="1">
      <c r="B4" s="34"/>
      <c r="C4" s="102" t="s">
        <v>202</v>
      </c>
      <c r="D4" s="34"/>
      <c r="E4" s="37" t="s">
        <v>218</v>
      </c>
      <c r="F4" s="138">
        <v>330</v>
      </c>
      <c r="G4" s="138"/>
    </row>
    <row r="5" spans="2:10" ht="15.75" customHeight="1" outlineLevel="1">
      <c r="B5" s="34"/>
      <c r="C5" s="102" t="s">
        <v>181</v>
      </c>
      <c r="D5" s="34"/>
      <c r="E5" s="37" t="s">
        <v>218</v>
      </c>
      <c r="F5" s="138">
        <v>252</v>
      </c>
      <c r="G5" s="138"/>
    </row>
    <row r="6" spans="2:10" ht="15.75" customHeight="1" outlineLevel="1">
      <c r="B6" s="34"/>
      <c r="C6" s="102" t="s">
        <v>203</v>
      </c>
      <c r="D6" s="34"/>
      <c r="E6" s="37" t="s">
        <v>218</v>
      </c>
      <c r="F6" s="138">
        <v>170</v>
      </c>
      <c r="G6" s="138"/>
    </row>
    <row r="7" spans="2:10" ht="15.75" customHeight="1" outlineLevel="1">
      <c r="B7" s="34"/>
      <c r="C7" s="102" t="s">
        <v>182</v>
      </c>
      <c r="D7" s="34"/>
      <c r="E7" s="37" t="s">
        <v>218</v>
      </c>
      <c r="F7" s="138">
        <v>82</v>
      </c>
      <c r="G7" s="138"/>
    </row>
    <row r="8" spans="2:10" ht="15.75" customHeight="1" outlineLevel="1">
      <c r="B8" s="34"/>
      <c r="C8" s="102" t="s">
        <v>183</v>
      </c>
      <c r="D8" s="34"/>
      <c r="E8" s="37" t="s">
        <v>218</v>
      </c>
      <c r="F8" s="138">
        <v>44</v>
      </c>
      <c r="G8" s="138"/>
    </row>
    <row r="9" spans="2:10" ht="15.75" customHeight="1" outlineLevel="1">
      <c r="B9" s="34"/>
      <c r="C9" s="102" t="s">
        <v>184</v>
      </c>
      <c r="D9" s="34"/>
      <c r="E9" s="37" t="s">
        <v>219</v>
      </c>
      <c r="F9" s="138">
        <v>64</v>
      </c>
      <c r="G9" s="138"/>
    </row>
    <row r="10" spans="2:10" ht="15.75" customHeight="1" outlineLevel="1">
      <c r="B10" s="34"/>
      <c r="C10" s="102" t="s">
        <v>185</v>
      </c>
      <c r="D10" s="34"/>
      <c r="E10" s="37" t="s">
        <v>219</v>
      </c>
      <c r="F10" s="138">
        <v>550</v>
      </c>
      <c r="G10" s="138"/>
    </row>
    <row r="11" spans="2:10" ht="15.75" customHeight="1" outlineLevel="1">
      <c r="B11" s="34"/>
      <c r="C11" s="102" t="s">
        <v>186</v>
      </c>
      <c r="D11" s="34"/>
      <c r="E11" s="37"/>
      <c r="F11" s="138">
        <v>5</v>
      </c>
      <c r="G11" s="138"/>
    </row>
    <row r="12" spans="2:10" ht="15.75" customHeight="1" outlineLevel="1">
      <c r="B12" s="34"/>
      <c r="C12" s="102" t="s">
        <v>187</v>
      </c>
      <c r="D12" s="34"/>
      <c r="E12" s="37"/>
      <c r="F12" s="138">
        <v>3</v>
      </c>
      <c r="G12" s="138"/>
    </row>
    <row r="13" spans="2:10" ht="15.75" customHeight="1" outlineLevel="1">
      <c r="B13" s="34"/>
      <c r="C13" s="102" t="s">
        <v>188</v>
      </c>
      <c r="D13" s="34"/>
      <c r="E13" s="37" t="s">
        <v>220</v>
      </c>
      <c r="F13" s="138">
        <v>15</v>
      </c>
      <c r="G13" s="138"/>
    </row>
    <row r="14" spans="2:10" ht="15.75" customHeight="1" outlineLevel="1">
      <c r="B14" s="34"/>
      <c r="C14" s="102" t="s">
        <v>189</v>
      </c>
      <c r="D14" s="34"/>
      <c r="E14" s="37" t="s">
        <v>220</v>
      </c>
      <c r="F14" s="138">
        <v>20</v>
      </c>
      <c r="G14" s="138"/>
    </row>
    <row r="15" spans="2:10" ht="15.75" customHeight="1" outlineLevel="1">
      <c r="B15" s="34"/>
      <c r="C15" s="102" t="s">
        <v>190</v>
      </c>
      <c r="D15" s="34"/>
      <c r="E15" s="37" t="s">
        <v>219</v>
      </c>
      <c r="F15" s="138">
        <v>60</v>
      </c>
      <c r="G15" s="138"/>
    </row>
    <row r="16" spans="2:10" ht="15.75" customHeight="1" outlineLevel="1">
      <c r="B16" s="34"/>
      <c r="C16" s="102" t="s">
        <v>191</v>
      </c>
      <c r="D16" s="34"/>
      <c r="E16" s="37" t="s">
        <v>221</v>
      </c>
      <c r="F16" s="138" t="s">
        <v>98</v>
      </c>
      <c r="G16" s="138"/>
    </row>
    <row r="17" spans="2:12" ht="15.75" customHeight="1" outlineLevel="1">
      <c r="B17" s="34"/>
      <c r="C17" s="102" t="s">
        <v>192</v>
      </c>
      <c r="D17" s="34"/>
      <c r="E17" s="37"/>
      <c r="F17" s="138" t="s">
        <v>97</v>
      </c>
      <c r="G17" s="138"/>
    </row>
    <row r="18" spans="2:12" ht="15.75" customHeight="1" outlineLevel="1">
      <c r="B18" s="34"/>
      <c r="C18" s="102" t="s">
        <v>241</v>
      </c>
      <c r="D18" s="34"/>
      <c r="E18" s="37"/>
      <c r="F18" s="144" t="s">
        <v>242</v>
      </c>
      <c r="G18" s="144"/>
    </row>
    <row r="19" spans="2:12" ht="15.75" customHeight="1" outlineLevel="1">
      <c r="B19" s="34"/>
      <c r="C19" s="102" t="s">
        <v>193</v>
      </c>
      <c r="D19" s="34"/>
      <c r="E19" s="37"/>
      <c r="F19" s="138" t="s">
        <v>102</v>
      </c>
      <c r="G19" s="138"/>
    </row>
    <row r="20" spans="2:12" ht="15.75" customHeight="1" outlineLevel="1">
      <c r="B20" s="34"/>
      <c r="C20" s="102" t="s">
        <v>194</v>
      </c>
      <c r="D20" s="34"/>
      <c r="E20" s="37" t="s">
        <v>218</v>
      </c>
      <c r="F20" s="138" t="s">
        <v>115</v>
      </c>
      <c r="G20" s="138"/>
    </row>
    <row r="21" spans="2:12" ht="15.75" customHeight="1">
      <c r="B21" s="38"/>
      <c r="C21" s="33"/>
      <c r="D21" s="39"/>
      <c r="E21" s="33"/>
      <c r="F21" s="33"/>
      <c r="G21" s="40"/>
    </row>
    <row r="22" spans="2:12" s="44" customFormat="1" ht="31.5" customHeight="1" outlineLevel="1">
      <c r="B22" s="41" t="s">
        <v>112</v>
      </c>
      <c r="C22" s="42" t="s">
        <v>222</v>
      </c>
      <c r="D22" s="43" t="s">
        <v>113</v>
      </c>
      <c r="E22" s="42" t="s">
        <v>113</v>
      </c>
      <c r="F22" s="42" t="s">
        <v>216</v>
      </c>
      <c r="G22" s="42" t="s">
        <v>217</v>
      </c>
    </row>
    <row r="23" spans="2:12" ht="15.75" customHeight="1" outlineLevel="1">
      <c r="B23" s="45">
        <v>1030</v>
      </c>
      <c r="C23" s="36" t="s">
        <v>229</v>
      </c>
      <c r="D23" s="46">
        <v>1823.61</v>
      </c>
      <c r="E23" s="47">
        <f>D23*'Прайс-лист'!L3*(1-'Прайс-лист'!$I$3)</f>
        <v>51061.079999999994</v>
      </c>
      <c r="F23" s="45"/>
      <c r="G23" s="48">
        <f>E23</f>
        <v>51061.079999999994</v>
      </c>
    </row>
    <row r="24" spans="2:12" ht="15.75" customHeight="1" outlineLevel="2">
      <c r="B24" s="34"/>
      <c r="C24" s="137" t="s">
        <v>195</v>
      </c>
      <c r="D24" s="137"/>
      <c r="E24" s="137"/>
      <c r="F24" s="137"/>
      <c r="G24" s="93"/>
    </row>
    <row r="25" spans="2:12" ht="260.25" customHeight="1" outlineLevel="2">
      <c r="B25" s="45"/>
      <c r="C25" s="110" t="s">
        <v>232</v>
      </c>
      <c r="D25" s="98"/>
      <c r="E25" s="98"/>
      <c r="F25" s="98"/>
      <c r="G25" s="98"/>
      <c r="L25" s="85"/>
    </row>
    <row r="26" spans="2:12" ht="15.75" customHeight="1" outlineLevel="1">
      <c r="B26" s="34"/>
      <c r="C26" s="137" t="s">
        <v>196</v>
      </c>
      <c r="D26" s="137"/>
      <c r="E26" s="137"/>
      <c r="F26" s="137"/>
      <c r="G26" s="93"/>
    </row>
    <row r="27" spans="2:12" ht="15.75" customHeight="1" outlineLevel="1">
      <c r="B27" s="45">
        <v>3010</v>
      </c>
      <c r="C27" s="101" t="s">
        <v>224</v>
      </c>
      <c r="D27" s="50">
        <v>45.22</v>
      </c>
      <c r="E27" s="47">
        <f>D27*'Прайс-лист'!L3*(1-'Прайс-лист'!$I$3)</f>
        <v>1266.1599999999999</v>
      </c>
      <c r="F27" s="51">
        <v>0</v>
      </c>
      <c r="G27" s="48">
        <f t="shared" ref="G27:G32" si="0">E27*F27</f>
        <v>0</v>
      </c>
    </row>
    <row r="28" spans="2:12" ht="15.75" customHeight="1" outlineLevel="1">
      <c r="B28" s="45">
        <v>3000</v>
      </c>
      <c r="C28" s="101" t="s">
        <v>225</v>
      </c>
      <c r="D28" s="50">
        <v>18.09</v>
      </c>
      <c r="E28" s="47">
        <f>D28*'Прайс-лист'!L3*(1-'Прайс-лист'!$I$3)</f>
        <v>506.52</v>
      </c>
      <c r="F28" s="51">
        <v>0</v>
      </c>
      <c r="G28" s="48">
        <f t="shared" si="0"/>
        <v>0</v>
      </c>
    </row>
    <row r="29" spans="2:12" ht="15.75" customHeight="1" outlineLevel="1">
      <c r="B29" s="45">
        <v>3001</v>
      </c>
      <c r="C29" s="101" t="s">
        <v>226</v>
      </c>
      <c r="D29" s="50">
        <v>18.09</v>
      </c>
      <c r="E29" s="47">
        <f>D29*'Прайс-лист'!L3*(1-'Прайс-лист'!$I$3)</f>
        <v>506.52</v>
      </c>
      <c r="F29" s="51">
        <v>0</v>
      </c>
      <c r="G29" s="48">
        <f t="shared" si="0"/>
        <v>0</v>
      </c>
    </row>
    <row r="30" spans="2:12" ht="15.75" customHeight="1" outlineLevel="1">
      <c r="B30" s="45">
        <v>3002</v>
      </c>
      <c r="C30" s="101" t="s">
        <v>227</v>
      </c>
      <c r="D30" s="50">
        <v>18.09</v>
      </c>
      <c r="E30" s="47">
        <f>D30*'Прайс-лист'!L3*(1-'Прайс-лист'!$I$3)</f>
        <v>506.52</v>
      </c>
      <c r="F30" s="51">
        <v>0</v>
      </c>
      <c r="G30" s="48">
        <f t="shared" si="0"/>
        <v>0</v>
      </c>
    </row>
    <row r="31" spans="2:12" ht="15.75" customHeight="1" outlineLevel="1">
      <c r="B31" s="45">
        <v>3003</v>
      </c>
      <c r="C31" s="101" t="s">
        <v>228</v>
      </c>
      <c r="D31" s="50">
        <v>18.09</v>
      </c>
      <c r="E31" s="47">
        <f>D31*'Прайс-лист'!L3*(1-'Прайс-лист'!$I$3)</f>
        <v>506.52</v>
      </c>
      <c r="F31" s="51">
        <v>0</v>
      </c>
      <c r="G31" s="48">
        <f t="shared" si="0"/>
        <v>0</v>
      </c>
    </row>
    <row r="32" spans="2:12" ht="15.75" customHeight="1" outlineLevel="1">
      <c r="B32" s="45">
        <v>1035</v>
      </c>
      <c r="C32" s="101" t="s">
        <v>197</v>
      </c>
      <c r="D32" s="50">
        <v>983.45</v>
      </c>
      <c r="E32" s="47">
        <f>D32*'Прайс-лист'!L3*(1-'Прайс-лист'!$I$3)</f>
        <v>27536.600000000002</v>
      </c>
      <c r="F32" s="51">
        <v>0</v>
      </c>
      <c r="G32" s="48">
        <f t="shared" si="0"/>
        <v>0</v>
      </c>
    </row>
    <row r="33" spans="2:7" ht="15.75" customHeight="1" outlineLevel="1">
      <c r="B33" s="94"/>
      <c r="C33" s="137" t="s">
        <v>215</v>
      </c>
      <c r="D33" s="137"/>
      <c r="E33" s="137"/>
      <c r="F33" s="137"/>
      <c r="G33" s="94"/>
    </row>
    <row r="34" spans="2:7" ht="15.75" customHeight="1" outlineLevel="1">
      <c r="B34" s="52">
        <v>3204</v>
      </c>
      <c r="C34" s="101" t="s">
        <v>198</v>
      </c>
      <c r="D34" s="53">
        <v>131.54</v>
      </c>
      <c r="E34" s="47">
        <f>D34*'Прайс-лист'!L3*(1-'Прайс-лист'!$I$3)</f>
        <v>3683.12</v>
      </c>
      <c r="F34" s="51">
        <v>0</v>
      </c>
      <c r="G34" s="48">
        <f>E34*F34</f>
        <v>0</v>
      </c>
    </row>
    <row r="35" spans="2:7" ht="14.25" outlineLevel="1">
      <c r="B35" s="52">
        <v>5000</v>
      </c>
      <c r="C35" s="101" t="s">
        <v>206</v>
      </c>
      <c r="D35" s="53">
        <v>116.67</v>
      </c>
      <c r="E35" s="47">
        <f>D35*'Прайс-лист'!L3*(1-'Прайс-лист'!$I$3)</f>
        <v>3266.76</v>
      </c>
      <c r="F35" s="51">
        <v>0</v>
      </c>
      <c r="G35" s="48">
        <f t="shared" ref="G35" si="1">E35*F35</f>
        <v>0</v>
      </c>
    </row>
    <row r="36" spans="2:7" ht="15" customHeight="1" outlineLevel="1">
      <c r="E36" s="31" t="s">
        <v>223</v>
      </c>
      <c r="F36" s="143">
        <f>SUM(G23:G35)</f>
        <v>51061.079999999994</v>
      </c>
      <c r="G36" s="143"/>
    </row>
  </sheetData>
  <mergeCells count="24">
    <mergeCell ref="C33:F33"/>
    <mergeCell ref="I2:J2"/>
    <mergeCell ref="F4:G4"/>
    <mergeCell ref="F5:G5"/>
    <mergeCell ref="F36:G36"/>
    <mergeCell ref="F19:G19"/>
    <mergeCell ref="F20:G20"/>
    <mergeCell ref="F18:G18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C26:F26"/>
    <mergeCell ref="C24:F24"/>
    <mergeCell ref="C3:F3"/>
    <mergeCell ref="F6:G6"/>
    <mergeCell ref="B2:G2"/>
    <mergeCell ref="F16:G16"/>
    <mergeCell ref="F17:G17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B2:L36"/>
  <sheetViews>
    <sheetView showGridLines="0" zoomScaleNormal="100" workbookViewId="0">
      <pane ySplit="2" topLeftCell="A3" activePane="bottomLeft" state="frozen"/>
      <selection pane="bottomLeft" activeCell="C14" sqref="C14"/>
    </sheetView>
  </sheetViews>
  <sheetFormatPr defaultRowHeight="15.75" customHeight="1" outlineLevelRow="2"/>
  <cols>
    <col min="1" max="1" width="3.7109375" style="32" customWidth="1"/>
    <col min="2" max="2" width="12.7109375" style="32" customWidth="1"/>
    <col min="3" max="3" width="100.7109375" style="32" customWidth="1"/>
    <col min="4" max="4" width="12.7109375" style="54" hidden="1" customWidth="1"/>
    <col min="5" max="5" width="13.7109375" style="55" customWidth="1"/>
    <col min="6" max="6" width="13.7109375" style="32" customWidth="1"/>
    <col min="7" max="7" width="13.7109375" style="55" customWidth="1"/>
    <col min="8" max="16384" width="9.140625" style="32"/>
  </cols>
  <sheetData>
    <row r="2" spans="2:10" ht="16.5" customHeight="1">
      <c r="B2" s="139" t="s">
        <v>168</v>
      </c>
      <c r="C2" s="139"/>
      <c r="D2" s="139"/>
      <c r="E2" s="139"/>
      <c r="F2" s="139"/>
      <c r="G2" s="139"/>
      <c r="I2" s="140" t="s">
        <v>75</v>
      </c>
      <c r="J2" s="141"/>
    </row>
    <row r="3" spans="2:10" ht="15.75" customHeight="1" outlineLevel="1">
      <c r="B3" s="92"/>
      <c r="C3" s="142" t="s">
        <v>180</v>
      </c>
      <c r="D3" s="142"/>
      <c r="E3" s="142"/>
      <c r="F3" s="142"/>
      <c r="G3" s="99"/>
    </row>
    <row r="4" spans="2:10" ht="15.75" customHeight="1" outlineLevel="1">
      <c r="B4" s="34"/>
      <c r="C4" s="102" t="s">
        <v>202</v>
      </c>
      <c r="D4" s="34"/>
      <c r="E4" s="37" t="s">
        <v>218</v>
      </c>
      <c r="F4" s="138">
        <v>360</v>
      </c>
      <c r="G4" s="138"/>
    </row>
    <row r="5" spans="2:10" ht="15.75" customHeight="1" outlineLevel="1">
      <c r="B5" s="34"/>
      <c r="C5" s="102" t="s">
        <v>181</v>
      </c>
      <c r="D5" s="34"/>
      <c r="E5" s="37" t="s">
        <v>218</v>
      </c>
      <c r="F5" s="138">
        <v>282</v>
      </c>
      <c r="G5" s="138"/>
    </row>
    <row r="6" spans="2:10" ht="15.75" customHeight="1" outlineLevel="1">
      <c r="B6" s="34"/>
      <c r="C6" s="102" t="s">
        <v>203</v>
      </c>
      <c r="D6" s="34"/>
      <c r="E6" s="37" t="s">
        <v>218</v>
      </c>
      <c r="F6" s="138">
        <v>170</v>
      </c>
      <c r="G6" s="138"/>
    </row>
    <row r="7" spans="2:10" ht="15.75" customHeight="1" outlineLevel="1">
      <c r="B7" s="34"/>
      <c r="C7" s="102" t="s">
        <v>182</v>
      </c>
      <c r="D7" s="34"/>
      <c r="E7" s="37" t="s">
        <v>218</v>
      </c>
      <c r="F7" s="138">
        <v>82</v>
      </c>
      <c r="G7" s="138"/>
    </row>
    <row r="8" spans="2:10" ht="15.75" customHeight="1" outlineLevel="1">
      <c r="B8" s="34"/>
      <c r="C8" s="102" t="s">
        <v>183</v>
      </c>
      <c r="D8" s="34"/>
      <c r="E8" s="37" t="s">
        <v>218</v>
      </c>
      <c r="F8" s="138">
        <v>44</v>
      </c>
      <c r="G8" s="138"/>
    </row>
    <row r="9" spans="2:10" ht="15.75" customHeight="1" outlineLevel="1">
      <c r="B9" s="34"/>
      <c r="C9" s="102" t="s">
        <v>184</v>
      </c>
      <c r="D9" s="34"/>
      <c r="E9" s="37" t="s">
        <v>219</v>
      </c>
      <c r="F9" s="138">
        <v>70</v>
      </c>
      <c r="G9" s="138"/>
    </row>
    <row r="10" spans="2:10" ht="15.75" customHeight="1" outlineLevel="1">
      <c r="B10" s="34"/>
      <c r="C10" s="102" t="s">
        <v>185</v>
      </c>
      <c r="D10" s="34"/>
      <c r="E10" s="37" t="s">
        <v>219</v>
      </c>
      <c r="F10" s="138">
        <v>600</v>
      </c>
      <c r="G10" s="138"/>
    </row>
    <row r="11" spans="2:10" ht="15.75" customHeight="1" outlineLevel="1">
      <c r="B11" s="34"/>
      <c r="C11" s="102" t="s">
        <v>186</v>
      </c>
      <c r="D11" s="34"/>
      <c r="E11" s="37"/>
      <c r="F11" s="138">
        <v>6</v>
      </c>
      <c r="G11" s="138"/>
    </row>
    <row r="12" spans="2:10" ht="15.75" customHeight="1" outlineLevel="1">
      <c r="B12" s="34"/>
      <c r="C12" s="102" t="s">
        <v>187</v>
      </c>
      <c r="D12" s="34"/>
      <c r="E12" s="37"/>
      <c r="F12" s="138">
        <v>3</v>
      </c>
      <c r="G12" s="138"/>
    </row>
    <row r="13" spans="2:10" ht="15.75" customHeight="1" outlineLevel="1">
      <c r="B13" s="34"/>
      <c r="C13" s="102" t="s">
        <v>188</v>
      </c>
      <c r="D13" s="34"/>
      <c r="E13" s="37" t="s">
        <v>220</v>
      </c>
      <c r="F13" s="138">
        <v>20</v>
      </c>
      <c r="G13" s="138"/>
    </row>
    <row r="14" spans="2:10" ht="15.75" customHeight="1" outlineLevel="1">
      <c r="B14" s="34"/>
      <c r="C14" s="102" t="s">
        <v>189</v>
      </c>
      <c r="D14" s="34"/>
      <c r="E14" s="37" t="s">
        <v>220</v>
      </c>
      <c r="F14" s="138">
        <v>25</v>
      </c>
      <c r="G14" s="138"/>
    </row>
    <row r="15" spans="2:10" ht="15.75" customHeight="1" outlineLevel="1">
      <c r="B15" s="34"/>
      <c r="C15" s="102" t="s">
        <v>190</v>
      </c>
      <c r="D15" s="34"/>
      <c r="E15" s="37" t="s">
        <v>219</v>
      </c>
      <c r="F15" s="138">
        <v>70</v>
      </c>
      <c r="G15" s="138"/>
    </row>
    <row r="16" spans="2:10" ht="15.75" customHeight="1" outlineLevel="1">
      <c r="B16" s="34"/>
      <c r="C16" s="102" t="s">
        <v>191</v>
      </c>
      <c r="D16" s="34"/>
      <c r="E16" s="37" t="s">
        <v>221</v>
      </c>
      <c r="F16" s="138" t="s">
        <v>98</v>
      </c>
      <c r="G16" s="138"/>
    </row>
    <row r="17" spans="2:12" ht="15.75" customHeight="1" outlineLevel="1">
      <c r="B17" s="34"/>
      <c r="C17" s="102" t="s">
        <v>192</v>
      </c>
      <c r="D17" s="34"/>
      <c r="E17" s="37"/>
      <c r="F17" s="138" t="s">
        <v>97</v>
      </c>
      <c r="G17" s="138"/>
    </row>
    <row r="18" spans="2:12" ht="15.75" customHeight="1" outlineLevel="1">
      <c r="B18" s="34"/>
      <c r="C18" s="102" t="s">
        <v>241</v>
      </c>
      <c r="D18" s="34"/>
      <c r="E18" s="37"/>
      <c r="F18" s="144" t="s">
        <v>242</v>
      </c>
      <c r="G18" s="144"/>
    </row>
    <row r="19" spans="2:12" ht="15.75" customHeight="1" outlineLevel="1">
      <c r="B19" s="34"/>
      <c r="C19" s="102" t="s">
        <v>193</v>
      </c>
      <c r="D19" s="34"/>
      <c r="E19" s="37"/>
      <c r="F19" s="138" t="s">
        <v>102</v>
      </c>
      <c r="G19" s="138"/>
    </row>
    <row r="20" spans="2:12" ht="15.75" customHeight="1" outlineLevel="1">
      <c r="B20" s="34"/>
      <c r="C20" s="102" t="s">
        <v>194</v>
      </c>
      <c r="D20" s="34"/>
      <c r="E20" s="37" t="s">
        <v>218</v>
      </c>
      <c r="F20" s="138" t="s">
        <v>167</v>
      </c>
      <c r="G20" s="138"/>
    </row>
    <row r="21" spans="2:12" ht="15.75" customHeight="1">
      <c r="B21" s="38"/>
      <c r="C21" s="33"/>
      <c r="D21" s="39"/>
      <c r="E21" s="33"/>
      <c r="F21" s="33"/>
      <c r="G21" s="40"/>
    </row>
    <row r="22" spans="2:12" s="44" customFormat="1" ht="31.5" customHeight="1" outlineLevel="1">
      <c r="B22" s="41" t="s">
        <v>112</v>
      </c>
      <c r="C22" s="42" t="s">
        <v>222</v>
      </c>
      <c r="D22" s="43" t="s">
        <v>113</v>
      </c>
      <c r="E22" s="42" t="s">
        <v>113</v>
      </c>
      <c r="F22" s="42" t="s">
        <v>216</v>
      </c>
      <c r="G22" s="42" t="s">
        <v>217</v>
      </c>
    </row>
    <row r="23" spans="2:12" ht="15.75" customHeight="1" outlineLevel="1">
      <c r="B23" s="45"/>
      <c r="C23" s="36" t="s">
        <v>229</v>
      </c>
      <c r="D23" s="46">
        <v>0</v>
      </c>
      <c r="E23" s="47">
        <f>D23*'Прайс-лист'!L3*(1-'Прайс-лист'!$I$3)</f>
        <v>0</v>
      </c>
      <c r="F23" s="45"/>
      <c r="G23" s="48">
        <f>E23</f>
        <v>0</v>
      </c>
    </row>
    <row r="24" spans="2:12" ht="15.75" customHeight="1" outlineLevel="2">
      <c r="B24" s="34"/>
      <c r="C24" s="137" t="s">
        <v>195</v>
      </c>
      <c r="D24" s="137"/>
      <c r="E24" s="137"/>
      <c r="F24" s="137"/>
      <c r="G24" s="93"/>
    </row>
    <row r="25" spans="2:12" ht="260.25" customHeight="1" outlineLevel="2">
      <c r="B25" s="45"/>
      <c r="C25" s="104" t="s">
        <v>232</v>
      </c>
      <c r="D25" s="91"/>
      <c r="E25" s="91"/>
      <c r="F25" s="91"/>
      <c r="G25" s="91"/>
      <c r="L25" s="85"/>
    </row>
    <row r="26" spans="2:12" ht="15.75" customHeight="1" outlineLevel="1">
      <c r="B26" s="34"/>
      <c r="C26" s="137" t="s">
        <v>196</v>
      </c>
      <c r="D26" s="137"/>
      <c r="E26" s="137"/>
      <c r="F26" s="137"/>
      <c r="G26" s="93"/>
    </row>
    <row r="27" spans="2:12" ht="15.75" customHeight="1" outlineLevel="1">
      <c r="B27" s="45">
        <v>3010</v>
      </c>
      <c r="C27" s="101" t="s">
        <v>224</v>
      </c>
      <c r="D27" s="50">
        <v>45.22</v>
      </c>
      <c r="E27" s="47">
        <f>D27*'Прайс-лист'!L3*(1-'Прайс-лист'!$I$3)</f>
        <v>1266.1599999999999</v>
      </c>
      <c r="F27" s="51">
        <v>0</v>
      </c>
      <c r="G27" s="48">
        <f t="shared" ref="G27:G32" si="0">E27*F27</f>
        <v>0</v>
      </c>
    </row>
    <row r="28" spans="2:12" ht="15.75" customHeight="1" outlineLevel="1">
      <c r="B28" s="45">
        <v>3000</v>
      </c>
      <c r="C28" s="101" t="s">
        <v>225</v>
      </c>
      <c r="D28" s="50">
        <v>18.09</v>
      </c>
      <c r="E28" s="47">
        <f>D28*'Прайс-лист'!L3*(1-'Прайс-лист'!$I$3)</f>
        <v>506.52</v>
      </c>
      <c r="F28" s="51">
        <v>0</v>
      </c>
      <c r="G28" s="48">
        <f t="shared" si="0"/>
        <v>0</v>
      </c>
    </row>
    <row r="29" spans="2:12" ht="15.75" customHeight="1" outlineLevel="1">
      <c r="B29" s="45">
        <v>3001</v>
      </c>
      <c r="C29" s="101" t="s">
        <v>226</v>
      </c>
      <c r="D29" s="50">
        <v>18.09</v>
      </c>
      <c r="E29" s="47">
        <f>D29*'Прайс-лист'!L3*(1-'Прайс-лист'!$I$3)</f>
        <v>506.52</v>
      </c>
      <c r="F29" s="51">
        <v>0</v>
      </c>
      <c r="G29" s="48">
        <f t="shared" si="0"/>
        <v>0</v>
      </c>
    </row>
    <row r="30" spans="2:12" ht="15.75" customHeight="1" outlineLevel="1">
      <c r="B30" s="45">
        <v>3002</v>
      </c>
      <c r="C30" s="101" t="s">
        <v>227</v>
      </c>
      <c r="D30" s="50">
        <v>18.09</v>
      </c>
      <c r="E30" s="47">
        <f>D30*'Прайс-лист'!L3*(1-'Прайс-лист'!$I$3)</f>
        <v>506.52</v>
      </c>
      <c r="F30" s="51">
        <v>0</v>
      </c>
      <c r="G30" s="48">
        <f t="shared" si="0"/>
        <v>0</v>
      </c>
    </row>
    <row r="31" spans="2:12" ht="15.75" customHeight="1" outlineLevel="1">
      <c r="B31" s="45">
        <v>3003</v>
      </c>
      <c r="C31" s="101" t="s">
        <v>228</v>
      </c>
      <c r="D31" s="50">
        <v>18.09</v>
      </c>
      <c r="E31" s="47">
        <f>D31*'Прайс-лист'!L3*(1-'Прайс-лист'!$I$3)</f>
        <v>506.52</v>
      </c>
      <c r="F31" s="51">
        <v>0</v>
      </c>
      <c r="G31" s="48">
        <f t="shared" si="0"/>
        <v>0</v>
      </c>
    </row>
    <row r="32" spans="2:12" ht="15.75" customHeight="1" outlineLevel="1">
      <c r="B32" s="45"/>
      <c r="C32" s="101" t="s">
        <v>197</v>
      </c>
      <c r="D32" s="86">
        <v>1314.66</v>
      </c>
      <c r="E32" s="47">
        <f>D32*'Прайс-лист'!L3*(1-'Прайс-лист'!$I$3)</f>
        <v>36810.480000000003</v>
      </c>
      <c r="F32" s="51">
        <v>0</v>
      </c>
      <c r="G32" s="48">
        <f t="shared" si="0"/>
        <v>0</v>
      </c>
    </row>
    <row r="33" spans="2:7" ht="15.75" customHeight="1" outlineLevel="1">
      <c r="B33" s="94"/>
      <c r="C33" s="137" t="s">
        <v>215</v>
      </c>
      <c r="D33" s="137"/>
      <c r="E33" s="137"/>
      <c r="F33" s="137"/>
      <c r="G33" s="94"/>
    </row>
    <row r="34" spans="2:7" ht="15.75" customHeight="1" outlineLevel="1">
      <c r="B34" s="52">
        <v>3206</v>
      </c>
      <c r="C34" s="101" t="s">
        <v>198</v>
      </c>
      <c r="D34" s="53">
        <v>143.29</v>
      </c>
      <c r="E34" s="47">
        <f>D34*'Прайс-лист'!L3*(1-'Прайс-лист'!$I$3)</f>
        <v>4012.12</v>
      </c>
      <c r="F34" s="51">
        <v>0</v>
      </c>
      <c r="G34" s="48">
        <f>E34*F34</f>
        <v>0</v>
      </c>
    </row>
    <row r="35" spans="2:7" ht="14.25" outlineLevel="1">
      <c r="B35" s="52">
        <v>5001</v>
      </c>
      <c r="C35" s="101" t="s">
        <v>206</v>
      </c>
      <c r="D35" s="53">
        <v>148.77000000000001</v>
      </c>
      <c r="E35" s="47">
        <f>D35*'Прайс-лист'!L3*(1-'Прайс-лист'!$I$3)</f>
        <v>4165.5600000000004</v>
      </c>
      <c r="F35" s="51">
        <v>0</v>
      </c>
      <c r="G35" s="48">
        <f t="shared" ref="G35" si="1">E35*F35</f>
        <v>0</v>
      </c>
    </row>
    <row r="36" spans="2:7" ht="15" customHeight="1" outlineLevel="1">
      <c r="E36" s="31" t="s">
        <v>223</v>
      </c>
      <c r="F36" s="143">
        <f>SUM(G23:G35)</f>
        <v>0</v>
      </c>
      <c r="G36" s="143"/>
    </row>
  </sheetData>
  <mergeCells count="24">
    <mergeCell ref="C33:F33"/>
    <mergeCell ref="I2:J2"/>
    <mergeCell ref="F4:G4"/>
    <mergeCell ref="F5:G5"/>
    <mergeCell ref="F36:G36"/>
    <mergeCell ref="F19:G19"/>
    <mergeCell ref="F20:G20"/>
    <mergeCell ref="F18:G18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C26:F26"/>
    <mergeCell ref="C24:F24"/>
    <mergeCell ref="C3:F3"/>
    <mergeCell ref="F6:G6"/>
    <mergeCell ref="B2:G2"/>
    <mergeCell ref="F16:G16"/>
    <mergeCell ref="F17:G17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0000"/>
  </sheetPr>
  <dimension ref="B2:L35"/>
  <sheetViews>
    <sheetView showGridLines="0" zoomScaleNormal="100" workbookViewId="0">
      <pane ySplit="2" topLeftCell="A3" activePane="bottomLeft" state="frozen"/>
      <selection pane="bottomLeft" activeCell="C67" sqref="C67"/>
    </sheetView>
  </sheetViews>
  <sheetFormatPr defaultRowHeight="15.75" customHeight="1" outlineLevelRow="2"/>
  <cols>
    <col min="1" max="1" width="3.7109375" style="32" customWidth="1"/>
    <col min="2" max="2" width="12.7109375" style="32" customWidth="1"/>
    <col min="3" max="3" width="100.7109375" style="32" customWidth="1"/>
    <col min="4" max="4" width="12.7109375" style="54" hidden="1" customWidth="1"/>
    <col min="5" max="5" width="13.7109375" style="55" customWidth="1"/>
    <col min="6" max="6" width="13.7109375" style="32" customWidth="1"/>
    <col min="7" max="7" width="13.7109375" style="55" customWidth="1"/>
    <col min="8" max="8" width="9.85546875" style="32" customWidth="1"/>
    <col min="9" max="9" width="9.140625" style="32" customWidth="1"/>
    <col min="10" max="16384" width="9.140625" style="32"/>
  </cols>
  <sheetData>
    <row r="2" spans="2:10" ht="16.5" customHeight="1">
      <c r="B2" s="139" t="s">
        <v>177</v>
      </c>
      <c r="C2" s="139"/>
      <c r="D2" s="139"/>
      <c r="E2" s="139"/>
      <c r="F2" s="139"/>
      <c r="G2" s="139"/>
      <c r="I2" s="140" t="s">
        <v>75</v>
      </c>
      <c r="J2" s="141"/>
    </row>
    <row r="3" spans="2:10" ht="15.75" customHeight="1" outlineLevel="1">
      <c r="B3" s="92"/>
      <c r="C3" s="142" t="s">
        <v>180</v>
      </c>
      <c r="D3" s="142"/>
      <c r="E3" s="142"/>
      <c r="F3" s="142"/>
      <c r="G3" s="99"/>
    </row>
    <row r="4" spans="2:10" ht="15.75" customHeight="1" outlineLevel="1">
      <c r="B4" s="34"/>
      <c r="C4" s="102" t="s">
        <v>202</v>
      </c>
      <c r="D4" s="34"/>
      <c r="E4" s="37" t="s">
        <v>218</v>
      </c>
      <c r="F4" s="138">
        <v>240</v>
      </c>
      <c r="G4" s="138"/>
    </row>
    <row r="5" spans="2:10" ht="15.75" customHeight="1" outlineLevel="1">
      <c r="B5" s="34"/>
      <c r="C5" s="102" t="s">
        <v>181</v>
      </c>
      <c r="D5" s="34"/>
      <c r="E5" s="37" t="s">
        <v>218</v>
      </c>
      <c r="F5" s="138">
        <v>170</v>
      </c>
      <c r="G5" s="138"/>
    </row>
    <row r="6" spans="2:10" ht="15.75" customHeight="1" outlineLevel="1">
      <c r="B6" s="34"/>
      <c r="C6" s="102" t="s">
        <v>203</v>
      </c>
      <c r="D6" s="34"/>
      <c r="E6" s="37" t="s">
        <v>218</v>
      </c>
      <c r="F6" s="138">
        <v>170</v>
      </c>
      <c r="G6" s="138"/>
    </row>
    <row r="7" spans="2:10" ht="15.75" customHeight="1" outlineLevel="1">
      <c r="B7" s="34"/>
      <c r="C7" s="102" t="s">
        <v>182</v>
      </c>
      <c r="D7" s="34"/>
      <c r="E7" s="37" t="s">
        <v>218</v>
      </c>
      <c r="F7" s="138">
        <v>82</v>
      </c>
      <c r="G7" s="138"/>
    </row>
    <row r="8" spans="2:10" ht="15.75" customHeight="1" outlineLevel="1">
      <c r="B8" s="34"/>
      <c r="C8" s="102" t="s">
        <v>183</v>
      </c>
      <c r="D8" s="34"/>
      <c r="E8" s="37" t="s">
        <v>218</v>
      </c>
      <c r="F8" s="138">
        <v>44</v>
      </c>
      <c r="G8" s="138"/>
    </row>
    <row r="9" spans="2:10" ht="15.75" customHeight="1" outlineLevel="1">
      <c r="B9" s="34"/>
      <c r="C9" s="102" t="s">
        <v>184</v>
      </c>
      <c r="D9" s="34"/>
      <c r="E9" s="37" t="s">
        <v>219</v>
      </c>
      <c r="F9" s="138">
        <v>48</v>
      </c>
      <c r="G9" s="138"/>
    </row>
    <row r="10" spans="2:10" ht="15.75" customHeight="1" outlineLevel="1">
      <c r="B10" s="34"/>
      <c r="C10" s="102" t="s">
        <v>185</v>
      </c>
      <c r="D10" s="34"/>
      <c r="E10" s="37" t="s">
        <v>219</v>
      </c>
      <c r="F10" s="138">
        <v>350</v>
      </c>
      <c r="G10" s="138"/>
    </row>
    <row r="11" spans="2:10" ht="15.75" customHeight="1" outlineLevel="1">
      <c r="B11" s="34"/>
      <c r="C11" s="102" t="s">
        <v>186</v>
      </c>
      <c r="D11" s="34"/>
      <c r="E11" s="37"/>
      <c r="F11" s="138">
        <v>3</v>
      </c>
      <c r="G11" s="138"/>
    </row>
    <row r="12" spans="2:10" ht="15.75" customHeight="1" outlineLevel="1">
      <c r="B12" s="34"/>
      <c r="C12" s="102" t="s">
        <v>187</v>
      </c>
      <c r="D12" s="34"/>
      <c r="E12" s="37"/>
      <c r="F12" s="138">
        <v>3</v>
      </c>
      <c r="G12" s="138"/>
    </row>
    <row r="13" spans="2:10" ht="15.75" customHeight="1" outlineLevel="1">
      <c r="B13" s="34"/>
      <c r="C13" s="102" t="s">
        <v>188</v>
      </c>
      <c r="D13" s="34"/>
      <c r="E13" s="37" t="s">
        <v>220</v>
      </c>
      <c r="F13" s="138">
        <v>5</v>
      </c>
      <c r="G13" s="138"/>
    </row>
    <row r="14" spans="2:10" ht="15.75" customHeight="1" outlineLevel="1">
      <c r="B14" s="34"/>
      <c r="C14" s="102" t="s">
        <v>189</v>
      </c>
      <c r="D14" s="34"/>
      <c r="E14" s="37" t="s">
        <v>220</v>
      </c>
      <c r="F14" s="138">
        <v>6</v>
      </c>
      <c r="G14" s="138"/>
    </row>
    <row r="15" spans="2:10" ht="15.75" customHeight="1" outlineLevel="1">
      <c r="B15" s="34"/>
      <c r="C15" s="102" t="s">
        <v>190</v>
      </c>
      <c r="D15" s="34"/>
      <c r="E15" s="37" t="s">
        <v>219</v>
      </c>
      <c r="F15" s="138">
        <v>35</v>
      </c>
      <c r="G15" s="138"/>
    </row>
    <row r="16" spans="2:10" ht="15.75" customHeight="1" outlineLevel="1">
      <c r="B16" s="34"/>
      <c r="C16" s="102" t="s">
        <v>191</v>
      </c>
      <c r="D16" s="34"/>
      <c r="E16" s="37" t="s">
        <v>221</v>
      </c>
      <c r="F16" s="138" t="s">
        <v>98</v>
      </c>
      <c r="G16" s="138"/>
    </row>
    <row r="17" spans="2:12" ht="15.75" customHeight="1" outlineLevel="1">
      <c r="B17" s="34"/>
      <c r="C17" s="102" t="s">
        <v>192</v>
      </c>
      <c r="D17" s="34"/>
      <c r="E17" s="37"/>
      <c r="F17" s="138" t="s">
        <v>97</v>
      </c>
      <c r="G17" s="138"/>
    </row>
    <row r="18" spans="2:12" ht="15.75" customHeight="1" outlineLevel="1">
      <c r="B18" s="34"/>
      <c r="C18" s="102" t="s">
        <v>241</v>
      </c>
      <c r="D18" s="34"/>
      <c r="E18" s="37"/>
      <c r="F18" s="144" t="s">
        <v>242</v>
      </c>
      <c r="G18" s="144"/>
    </row>
    <row r="19" spans="2:12" ht="15.75" customHeight="1" outlineLevel="1">
      <c r="B19" s="34"/>
      <c r="C19" s="102" t="s">
        <v>193</v>
      </c>
      <c r="D19" s="34"/>
      <c r="E19" s="37"/>
      <c r="F19" s="138" t="s">
        <v>102</v>
      </c>
      <c r="G19" s="138"/>
    </row>
    <row r="20" spans="2:12" ht="15.75" customHeight="1" outlineLevel="1">
      <c r="B20" s="34"/>
      <c r="C20" s="102" t="s">
        <v>194</v>
      </c>
      <c r="D20" s="34"/>
      <c r="E20" s="37" t="s">
        <v>218</v>
      </c>
      <c r="F20" s="138" t="s">
        <v>176</v>
      </c>
      <c r="G20" s="138"/>
    </row>
    <row r="21" spans="2:12" ht="15.75" customHeight="1">
      <c r="B21" s="38"/>
      <c r="C21" s="33"/>
      <c r="D21" s="39"/>
      <c r="E21" s="33"/>
      <c r="F21" s="33"/>
      <c r="G21" s="40"/>
    </row>
    <row r="22" spans="2:12" s="44" customFormat="1" ht="31.5" customHeight="1" outlineLevel="1">
      <c r="B22" s="41" t="s">
        <v>112</v>
      </c>
      <c r="C22" s="42" t="s">
        <v>222</v>
      </c>
      <c r="D22" s="43" t="s">
        <v>113</v>
      </c>
      <c r="E22" s="42" t="s">
        <v>113</v>
      </c>
      <c r="F22" s="42" t="s">
        <v>216</v>
      </c>
      <c r="G22" s="42" t="s">
        <v>217</v>
      </c>
    </row>
    <row r="23" spans="2:12" ht="15.75" customHeight="1" outlineLevel="1">
      <c r="B23" s="45">
        <v>1000</v>
      </c>
      <c r="C23" s="36" t="s">
        <v>199</v>
      </c>
      <c r="D23" s="46">
        <v>1516.67</v>
      </c>
      <c r="E23" s="47">
        <f>D23*'Прайс-лист'!L3*(1-'Прайс-лист'!$I$3)</f>
        <v>42466.76</v>
      </c>
      <c r="F23" s="45"/>
      <c r="G23" s="48">
        <f>E23</f>
        <v>42466.76</v>
      </c>
    </row>
    <row r="24" spans="2:12" ht="15.75" customHeight="1" outlineLevel="2">
      <c r="B24" s="34"/>
      <c r="C24" s="137" t="s">
        <v>195</v>
      </c>
      <c r="D24" s="137"/>
      <c r="E24" s="137"/>
      <c r="F24" s="137"/>
      <c r="G24" s="93"/>
    </row>
    <row r="25" spans="2:12" ht="260.25" customHeight="1" outlineLevel="2">
      <c r="B25" s="45"/>
      <c r="C25" s="104" t="s">
        <v>233</v>
      </c>
      <c r="D25" s="91"/>
      <c r="E25" s="91"/>
      <c r="F25" s="91"/>
      <c r="G25" s="91"/>
      <c r="L25" s="85"/>
    </row>
    <row r="26" spans="2:12" ht="15.75" customHeight="1" outlineLevel="1">
      <c r="B26" s="34"/>
      <c r="C26" s="137" t="s">
        <v>196</v>
      </c>
      <c r="D26" s="137"/>
      <c r="E26" s="137"/>
      <c r="F26" s="137"/>
      <c r="G26" s="93"/>
    </row>
    <row r="27" spans="2:12" ht="15.75" customHeight="1" outlineLevel="1">
      <c r="B27" s="45">
        <v>3010</v>
      </c>
      <c r="C27" s="101" t="s">
        <v>224</v>
      </c>
      <c r="D27" s="50">
        <v>45.22</v>
      </c>
      <c r="E27" s="47">
        <f>D27*'Прайс-лист'!L3*(1-'Прайс-лист'!$I$3)</f>
        <v>1266.1599999999999</v>
      </c>
      <c r="F27" s="51">
        <v>0</v>
      </c>
      <c r="G27" s="48">
        <f t="shared" ref="G27:G32" si="0">E27*F27</f>
        <v>0</v>
      </c>
    </row>
    <row r="28" spans="2:12" ht="15.75" customHeight="1" outlineLevel="1">
      <c r="B28" s="45">
        <v>3000</v>
      </c>
      <c r="C28" s="101" t="s">
        <v>225</v>
      </c>
      <c r="D28" s="50">
        <v>18.09</v>
      </c>
      <c r="E28" s="47">
        <f>D28*'Прайс-лист'!L3*(1-'Прайс-лист'!$I$3)</f>
        <v>506.52</v>
      </c>
      <c r="F28" s="51">
        <v>0</v>
      </c>
      <c r="G28" s="48">
        <f t="shared" si="0"/>
        <v>0</v>
      </c>
    </row>
    <row r="29" spans="2:12" ht="15.75" customHeight="1" outlineLevel="1">
      <c r="B29" s="45">
        <v>3001</v>
      </c>
      <c r="C29" s="101" t="s">
        <v>226</v>
      </c>
      <c r="D29" s="50">
        <v>18.09</v>
      </c>
      <c r="E29" s="47">
        <f>D29*'Прайс-лист'!L3*(1-'Прайс-лист'!$I$3)</f>
        <v>506.52</v>
      </c>
      <c r="F29" s="51">
        <v>0</v>
      </c>
      <c r="G29" s="48">
        <f t="shared" si="0"/>
        <v>0</v>
      </c>
    </row>
    <row r="30" spans="2:12" ht="15.75" customHeight="1" outlineLevel="1">
      <c r="B30" s="45">
        <v>3002</v>
      </c>
      <c r="C30" s="101" t="s">
        <v>227</v>
      </c>
      <c r="D30" s="50">
        <v>18.09</v>
      </c>
      <c r="E30" s="47">
        <f>D30*'Прайс-лист'!L3*(1-'Прайс-лист'!$I$3)</f>
        <v>506.52</v>
      </c>
      <c r="F30" s="51">
        <v>0</v>
      </c>
      <c r="G30" s="48">
        <f t="shared" si="0"/>
        <v>0</v>
      </c>
    </row>
    <row r="31" spans="2:12" ht="15.75" customHeight="1" outlineLevel="1">
      <c r="B31" s="45">
        <v>3003</v>
      </c>
      <c r="C31" s="101" t="s">
        <v>228</v>
      </c>
      <c r="D31" s="50">
        <v>18.09</v>
      </c>
      <c r="E31" s="47">
        <f>D31*'Прайс-лист'!L3*(1-'Прайс-лист'!$I$3)</f>
        <v>506.52</v>
      </c>
      <c r="F31" s="51">
        <v>0</v>
      </c>
      <c r="G31" s="48">
        <f t="shared" si="0"/>
        <v>0</v>
      </c>
    </row>
    <row r="32" spans="2:12" ht="15.75" customHeight="1" outlineLevel="1">
      <c r="B32" s="45">
        <v>1015</v>
      </c>
      <c r="C32" s="101" t="s">
        <v>197</v>
      </c>
      <c r="D32" s="50">
        <v>779.09</v>
      </c>
      <c r="E32" s="47">
        <f>D32*'Прайс-лист'!L3*(1-'Прайс-лист'!$I$3)</f>
        <v>21814.52</v>
      </c>
      <c r="F32" s="51">
        <v>0</v>
      </c>
      <c r="G32" s="48">
        <f t="shared" si="0"/>
        <v>0</v>
      </c>
    </row>
    <row r="33" spans="2:7" ht="15.75" customHeight="1" outlineLevel="1">
      <c r="B33" s="94"/>
      <c r="C33" s="137" t="s">
        <v>215</v>
      </c>
      <c r="D33" s="137"/>
      <c r="E33" s="137"/>
      <c r="F33" s="137"/>
      <c r="G33" s="94"/>
    </row>
    <row r="34" spans="2:7" ht="15.75" customHeight="1" outlineLevel="1">
      <c r="B34" s="52">
        <v>3200</v>
      </c>
      <c r="C34" s="101" t="s">
        <v>198</v>
      </c>
      <c r="D34" s="53">
        <v>96.31</v>
      </c>
      <c r="E34" s="47">
        <f>D34*'Прайс-лист'!L3*(1-'Прайс-лист'!$I$3)</f>
        <v>2696.6800000000003</v>
      </c>
      <c r="F34" s="51">
        <v>0</v>
      </c>
      <c r="G34" s="48">
        <f>E34*F34</f>
        <v>0</v>
      </c>
    </row>
    <row r="35" spans="2:7" ht="15" customHeight="1" outlineLevel="1">
      <c r="E35" s="31" t="s">
        <v>223</v>
      </c>
      <c r="F35" s="143">
        <f>SUM(G23:G34)</f>
        <v>42466.76</v>
      </c>
      <c r="G35" s="143"/>
    </row>
  </sheetData>
  <mergeCells count="24">
    <mergeCell ref="C33:F33"/>
    <mergeCell ref="I2:J2"/>
    <mergeCell ref="F4:G4"/>
    <mergeCell ref="F5:G5"/>
    <mergeCell ref="F35:G35"/>
    <mergeCell ref="F19:G19"/>
    <mergeCell ref="F20:G20"/>
    <mergeCell ref="F18:G18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C26:F26"/>
    <mergeCell ref="C24:F24"/>
    <mergeCell ref="C3:F3"/>
    <mergeCell ref="F6:G6"/>
    <mergeCell ref="B2:G2"/>
    <mergeCell ref="F16:G16"/>
    <mergeCell ref="F17:G17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B2:L35"/>
  <sheetViews>
    <sheetView showGridLines="0" zoomScaleNormal="100" workbookViewId="0">
      <pane ySplit="2" topLeftCell="A3" activePane="bottomLeft" state="frozen"/>
      <selection pane="bottomLeft" activeCell="H65" sqref="H65"/>
    </sheetView>
  </sheetViews>
  <sheetFormatPr defaultRowHeight="15.75" customHeight="1" outlineLevelRow="2"/>
  <cols>
    <col min="1" max="1" width="3.7109375" style="32" customWidth="1"/>
    <col min="2" max="2" width="12.7109375" style="32" customWidth="1"/>
    <col min="3" max="3" width="100.7109375" style="32" customWidth="1"/>
    <col min="4" max="4" width="12.7109375" style="54" hidden="1" customWidth="1"/>
    <col min="5" max="5" width="13.7109375" style="55" customWidth="1"/>
    <col min="6" max="6" width="13.7109375" style="32" customWidth="1"/>
    <col min="7" max="7" width="13.7109375" style="55" customWidth="1"/>
    <col min="8" max="16384" width="9.140625" style="32"/>
  </cols>
  <sheetData>
    <row r="2" spans="2:10" ht="16.5" customHeight="1">
      <c r="B2" s="139" t="s">
        <v>174</v>
      </c>
      <c r="C2" s="139"/>
      <c r="D2" s="139"/>
      <c r="E2" s="139"/>
      <c r="F2" s="139"/>
      <c r="G2" s="139"/>
      <c r="I2" s="140" t="s">
        <v>75</v>
      </c>
      <c r="J2" s="141"/>
    </row>
    <row r="3" spans="2:10" ht="15.75" customHeight="1" outlineLevel="1">
      <c r="B3" s="92"/>
      <c r="C3" s="142" t="s">
        <v>180</v>
      </c>
      <c r="D3" s="142"/>
      <c r="E3" s="142"/>
      <c r="F3" s="142"/>
      <c r="G3" s="99"/>
    </row>
    <row r="4" spans="2:10" ht="15.75" customHeight="1" outlineLevel="1">
      <c r="B4" s="34"/>
      <c r="C4" s="102" t="s">
        <v>202</v>
      </c>
      <c r="D4" s="34"/>
      <c r="E4" s="37" t="s">
        <v>218</v>
      </c>
      <c r="F4" s="138">
        <v>270</v>
      </c>
      <c r="G4" s="138"/>
    </row>
    <row r="5" spans="2:10" ht="15.75" customHeight="1" outlineLevel="1">
      <c r="B5" s="34"/>
      <c r="C5" s="102" t="s">
        <v>181</v>
      </c>
      <c r="D5" s="34"/>
      <c r="E5" s="37" t="s">
        <v>218</v>
      </c>
      <c r="F5" s="138">
        <v>192</v>
      </c>
      <c r="G5" s="138"/>
    </row>
    <row r="6" spans="2:10" ht="15.75" customHeight="1" outlineLevel="1">
      <c r="B6" s="34"/>
      <c r="C6" s="102" t="s">
        <v>203</v>
      </c>
      <c r="D6" s="34"/>
      <c r="E6" s="37" t="s">
        <v>218</v>
      </c>
      <c r="F6" s="138">
        <v>170</v>
      </c>
      <c r="G6" s="138"/>
    </row>
    <row r="7" spans="2:10" ht="15.75" customHeight="1" outlineLevel="1">
      <c r="B7" s="34"/>
      <c r="C7" s="102" t="s">
        <v>182</v>
      </c>
      <c r="D7" s="34"/>
      <c r="E7" s="37" t="s">
        <v>218</v>
      </c>
      <c r="F7" s="138">
        <v>82</v>
      </c>
      <c r="G7" s="138"/>
    </row>
    <row r="8" spans="2:10" ht="15.75" customHeight="1" outlineLevel="1">
      <c r="B8" s="34"/>
      <c r="C8" s="102" t="s">
        <v>183</v>
      </c>
      <c r="D8" s="34"/>
      <c r="E8" s="37" t="s">
        <v>218</v>
      </c>
      <c r="F8" s="138">
        <v>44</v>
      </c>
      <c r="G8" s="138"/>
    </row>
    <row r="9" spans="2:10" ht="15.75" customHeight="1" outlineLevel="1">
      <c r="B9" s="34"/>
      <c r="C9" s="102" t="s">
        <v>184</v>
      </c>
      <c r="D9" s="34"/>
      <c r="E9" s="37" t="s">
        <v>219</v>
      </c>
      <c r="F9" s="138">
        <v>55</v>
      </c>
      <c r="G9" s="138"/>
    </row>
    <row r="10" spans="2:10" ht="15.75" customHeight="1" outlineLevel="1">
      <c r="B10" s="34"/>
      <c r="C10" s="102" t="s">
        <v>185</v>
      </c>
      <c r="D10" s="34"/>
      <c r="E10" s="37" t="s">
        <v>219</v>
      </c>
      <c r="F10" s="138">
        <v>450</v>
      </c>
      <c r="G10" s="138"/>
    </row>
    <row r="11" spans="2:10" ht="15.75" customHeight="1" outlineLevel="1">
      <c r="B11" s="34"/>
      <c r="C11" s="102" t="s">
        <v>186</v>
      </c>
      <c r="D11" s="34"/>
      <c r="E11" s="37"/>
      <c r="F11" s="138">
        <v>4</v>
      </c>
      <c r="G11" s="138"/>
    </row>
    <row r="12" spans="2:10" ht="15.75" customHeight="1" outlineLevel="1">
      <c r="B12" s="34"/>
      <c r="C12" s="102" t="s">
        <v>187</v>
      </c>
      <c r="D12" s="34"/>
      <c r="E12" s="37"/>
      <c r="F12" s="138">
        <v>3</v>
      </c>
      <c r="G12" s="138"/>
    </row>
    <row r="13" spans="2:10" ht="15.75" customHeight="1" outlineLevel="1">
      <c r="B13" s="34"/>
      <c r="C13" s="102" t="s">
        <v>188</v>
      </c>
      <c r="D13" s="34"/>
      <c r="E13" s="37" t="s">
        <v>220</v>
      </c>
      <c r="F13" s="138">
        <v>8</v>
      </c>
      <c r="G13" s="138"/>
    </row>
    <row r="14" spans="2:10" ht="15.75" customHeight="1" outlineLevel="1">
      <c r="B14" s="34"/>
      <c r="C14" s="102" t="s">
        <v>189</v>
      </c>
      <c r="D14" s="34"/>
      <c r="E14" s="37" t="s">
        <v>220</v>
      </c>
      <c r="F14" s="138">
        <v>10</v>
      </c>
      <c r="G14" s="138"/>
    </row>
    <row r="15" spans="2:10" ht="15.75" customHeight="1" outlineLevel="1">
      <c r="B15" s="34"/>
      <c r="C15" s="102" t="s">
        <v>190</v>
      </c>
      <c r="D15" s="34"/>
      <c r="E15" s="37" t="s">
        <v>219</v>
      </c>
      <c r="F15" s="138">
        <v>45</v>
      </c>
      <c r="G15" s="138"/>
    </row>
    <row r="16" spans="2:10" ht="15.75" customHeight="1" outlineLevel="1">
      <c r="B16" s="34"/>
      <c r="C16" s="102" t="s">
        <v>191</v>
      </c>
      <c r="D16" s="34"/>
      <c r="E16" s="37" t="s">
        <v>221</v>
      </c>
      <c r="F16" s="138" t="s">
        <v>98</v>
      </c>
      <c r="G16" s="138"/>
    </row>
    <row r="17" spans="2:12" ht="15.75" customHeight="1" outlineLevel="1">
      <c r="B17" s="34"/>
      <c r="C17" s="102" t="s">
        <v>192</v>
      </c>
      <c r="D17" s="34"/>
      <c r="E17" s="37"/>
      <c r="F17" s="138" t="s">
        <v>97</v>
      </c>
      <c r="G17" s="138"/>
    </row>
    <row r="18" spans="2:12" ht="15.75" customHeight="1" outlineLevel="1">
      <c r="B18" s="34"/>
      <c r="C18" s="102" t="s">
        <v>241</v>
      </c>
      <c r="D18" s="34"/>
      <c r="E18" s="37"/>
      <c r="F18" s="144" t="s">
        <v>242</v>
      </c>
      <c r="G18" s="144"/>
    </row>
    <row r="19" spans="2:12" ht="15.75" customHeight="1" outlineLevel="1">
      <c r="B19" s="34"/>
      <c r="C19" s="102" t="s">
        <v>193</v>
      </c>
      <c r="D19" s="34"/>
      <c r="E19" s="37"/>
      <c r="F19" s="138" t="s">
        <v>102</v>
      </c>
      <c r="G19" s="138"/>
    </row>
    <row r="20" spans="2:12" ht="15.75" customHeight="1" outlineLevel="1">
      <c r="B20" s="34"/>
      <c r="C20" s="102" t="s">
        <v>194</v>
      </c>
      <c r="D20" s="34"/>
      <c r="E20" s="37" t="s">
        <v>218</v>
      </c>
      <c r="F20" s="138" t="s">
        <v>172</v>
      </c>
      <c r="G20" s="138"/>
    </row>
    <row r="21" spans="2:12" ht="15.75" customHeight="1">
      <c r="B21" s="38"/>
      <c r="C21" s="33"/>
      <c r="D21" s="39"/>
      <c r="E21" s="33"/>
      <c r="F21" s="33"/>
      <c r="G21" s="40"/>
    </row>
    <row r="22" spans="2:12" s="44" customFormat="1" ht="31.5" customHeight="1" outlineLevel="1">
      <c r="B22" s="41" t="s">
        <v>112</v>
      </c>
      <c r="C22" s="42" t="s">
        <v>222</v>
      </c>
      <c r="D22" s="43" t="s">
        <v>113</v>
      </c>
      <c r="E22" s="42" t="s">
        <v>113</v>
      </c>
      <c r="F22" s="42" t="s">
        <v>216</v>
      </c>
      <c r="G22" s="42" t="s">
        <v>217</v>
      </c>
    </row>
    <row r="23" spans="2:12" ht="15.75" customHeight="1" outlineLevel="1">
      <c r="B23" s="45">
        <v>1011</v>
      </c>
      <c r="C23" s="36" t="s">
        <v>199</v>
      </c>
      <c r="D23" s="46">
        <v>1689.71</v>
      </c>
      <c r="E23" s="47">
        <f>D23*'Прайс-лист'!L3*(1-'Прайс-лист'!$I$3)</f>
        <v>47311.880000000005</v>
      </c>
      <c r="F23" s="45"/>
      <c r="G23" s="48">
        <f>E23</f>
        <v>47311.880000000005</v>
      </c>
    </row>
    <row r="24" spans="2:12" ht="15.75" customHeight="1" outlineLevel="2">
      <c r="B24" s="34"/>
      <c r="C24" s="137" t="s">
        <v>195</v>
      </c>
      <c r="D24" s="137"/>
      <c r="E24" s="137"/>
      <c r="F24" s="137"/>
      <c r="G24" s="93"/>
    </row>
    <row r="25" spans="2:12" ht="261" customHeight="1" outlineLevel="2">
      <c r="B25" s="45"/>
      <c r="C25" s="104" t="s">
        <v>231</v>
      </c>
      <c r="D25" s="91"/>
      <c r="E25" s="91"/>
      <c r="F25" s="91"/>
      <c r="G25" s="91"/>
      <c r="L25" s="85"/>
    </row>
    <row r="26" spans="2:12" ht="15.75" customHeight="1" outlineLevel="1">
      <c r="B26" s="34"/>
      <c r="C26" s="137" t="s">
        <v>196</v>
      </c>
      <c r="D26" s="137"/>
      <c r="E26" s="137"/>
      <c r="F26" s="137"/>
      <c r="G26" s="93"/>
    </row>
    <row r="27" spans="2:12" ht="15.75" customHeight="1" outlineLevel="1">
      <c r="B27" s="45">
        <v>3010</v>
      </c>
      <c r="C27" s="101" t="s">
        <v>224</v>
      </c>
      <c r="D27" s="50">
        <v>45.22</v>
      </c>
      <c r="E27" s="47">
        <f>D27*'Прайс-лист'!L3*(1-'Прайс-лист'!$I$3)</f>
        <v>1266.1599999999999</v>
      </c>
      <c r="F27" s="51">
        <v>0</v>
      </c>
      <c r="G27" s="48">
        <f t="shared" ref="G27:G32" si="0">E27*F27</f>
        <v>0</v>
      </c>
    </row>
    <row r="28" spans="2:12" ht="15.75" customHeight="1" outlineLevel="1">
      <c r="B28" s="45">
        <v>3000</v>
      </c>
      <c r="C28" s="101" t="s">
        <v>225</v>
      </c>
      <c r="D28" s="50">
        <v>18.09</v>
      </c>
      <c r="E28" s="47">
        <f>D28*'Прайс-лист'!L3*(1-'Прайс-лист'!$I$3)</f>
        <v>506.52</v>
      </c>
      <c r="F28" s="51">
        <v>0</v>
      </c>
      <c r="G28" s="48">
        <f t="shared" si="0"/>
        <v>0</v>
      </c>
    </row>
    <row r="29" spans="2:12" ht="15.75" customHeight="1" outlineLevel="1">
      <c r="B29" s="45">
        <v>3001</v>
      </c>
      <c r="C29" s="101" t="s">
        <v>226</v>
      </c>
      <c r="D29" s="50">
        <v>18.09</v>
      </c>
      <c r="E29" s="47">
        <f>D29*'Прайс-лист'!L3*(1-'Прайс-лист'!$I$3)</f>
        <v>506.52</v>
      </c>
      <c r="F29" s="51">
        <v>0</v>
      </c>
      <c r="G29" s="48">
        <f t="shared" si="0"/>
        <v>0</v>
      </c>
    </row>
    <row r="30" spans="2:12" ht="15.75" customHeight="1" outlineLevel="1">
      <c r="B30" s="45">
        <v>3002</v>
      </c>
      <c r="C30" s="101" t="s">
        <v>227</v>
      </c>
      <c r="D30" s="50">
        <v>18.09</v>
      </c>
      <c r="E30" s="47">
        <f>D30*'Прайс-лист'!L3*(1-'Прайс-лист'!$I$3)</f>
        <v>506.52</v>
      </c>
      <c r="F30" s="51">
        <v>0</v>
      </c>
      <c r="G30" s="48">
        <f t="shared" si="0"/>
        <v>0</v>
      </c>
    </row>
    <row r="31" spans="2:12" ht="15.75" customHeight="1" outlineLevel="1">
      <c r="B31" s="45">
        <v>3003</v>
      </c>
      <c r="C31" s="101" t="s">
        <v>228</v>
      </c>
      <c r="D31" s="50">
        <v>18.09</v>
      </c>
      <c r="E31" s="47">
        <f>D31*'Прайс-лист'!L3*(1-'Прайс-лист'!$I$3)</f>
        <v>506.52</v>
      </c>
      <c r="F31" s="51">
        <v>0</v>
      </c>
      <c r="G31" s="48">
        <f t="shared" si="0"/>
        <v>0</v>
      </c>
    </row>
    <row r="32" spans="2:12" ht="15.75" customHeight="1" outlineLevel="1">
      <c r="B32" s="45">
        <v>1016</v>
      </c>
      <c r="C32" s="101" t="s">
        <v>197</v>
      </c>
      <c r="D32" s="50">
        <v>855.82</v>
      </c>
      <c r="E32" s="47">
        <f>D32*'Прайс-лист'!L3*(1-'Прайс-лист'!$I$3)</f>
        <v>23962.960000000003</v>
      </c>
      <c r="F32" s="51">
        <v>0</v>
      </c>
      <c r="G32" s="48">
        <f t="shared" si="0"/>
        <v>0</v>
      </c>
    </row>
    <row r="33" spans="2:7" ht="15.75" customHeight="1" outlineLevel="1">
      <c r="B33" s="94"/>
      <c r="C33" s="137" t="s">
        <v>215</v>
      </c>
      <c r="D33" s="137"/>
      <c r="E33" s="137"/>
      <c r="F33" s="137"/>
      <c r="G33" s="94"/>
    </row>
    <row r="34" spans="2:7" ht="15.75" customHeight="1" outlineLevel="1">
      <c r="B34" s="52">
        <v>3201</v>
      </c>
      <c r="C34" s="101" t="s">
        <v>198</v>
      </c>
      <c r="D34" s="53">
        <v>108.05</v>
      </c>
      <c r="E34" s="47">
        <f>D34*'Прайс-лист'!L3*(1-'Прайс-лист'!$I$3)</f>
        <v>3025.4</v>
      </c>
      <c r="F34" s="51">
        <v>0</v>
      </c>
      <c r="G34" s="48">
        <f>E34*F34</f>
        <v>0</v>
      </c>
    </row>
    <row r="35" spans="2:7" ht="15" customHeight="1" outlineLevel="1">
      <c r="E35" s="31" t="s">
        <v>223</v>
      </c>
      <c r="F35" s="143">
        <f>SUM(G23:G34)</f>
        <v>47311.880000000005</v>
      </c>
      <c r="G35" s="143"/>
    </row>
  </sheetData>
  <mergeCells count="24">
    <mergeCell ref="C33:F33"/>
    <mergeCell ref="I2:J2"/>
    <mergeCell ref="F4:G4"/>
    <mergeCell ref="F5:G5"/>
    <mergeCell ref="F35:G35"/>
    <mergeCell ref="F19:G19"/>
    <mergeCell ref="F20:G20"/>
    <mergeCell ref="F18:G18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C26:F26"/>
    <mergeCell ref="C24:F24"/>
    <mergeCell ref="C3:F3"/>
    <mergeCell ref="F6:G6"/>
    <mergeCell ref="B2:G2"/>
    <mergeCell ref="F16:G16"/>
    <mergeCell ref="F17:G17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</sheetPr>
  <dimension ref="B2:L36"/>
  <sheetViews>
    <sheetView showGridLines="0" zoomScaleNormal="100" workbookViewId="0">
      <pane ySplit="2" topLeftCell="A3" activePane="bottomLeft" state="frozen"/>
      <selection pane="bottomLeft" activeCell="C10" sqref="C10"/>
    </sheetView>
  </sheetViews>
  <sheetFormatPr defaultRowHeight="15.75" customHeight="1" outlineLevelRow="2"/>
  <cols>
    <col min="1" max="1" width="3.7109375" style="32" customWidth="1"/>
    <col min="2" max="2" width="12.7109375" style="32" customWidth="1"/>
    <col min="3" max="3" width="100.7109375" style="32" customWidth="1"/>
    <col min="4" max="4" width="12.7109375" style="54" hidden="1" customWidth="1"/>
    <col min="5" max="5" width="13.7109375" style="55" customWidth="1"/>
    <col min="6" max="6" width="13.7109375" style="32" customWidth="1"/>
    <col min="7" max="7" width="13.7109375" style="55" customWidth="1"/>
    <col min="8" max="16384" width="9.140625" style="32"/>
  </cols>
  <sheetData>
    <row r="2" spans="2:10" ht="16.5" customHeight="1">
      <c r="B2" s="139" t="s">
        <v>171</v>
      </c>
      <c r="C2" s="139"/>
      <c r="D2" s="139"/>
      <c r="E2" s="139"/>
      <c r="F2" s="139"/>
      <c r="G2" s="139"/>
      <c r="I2" s="140" t="s">
        <v>75</v>
      </c>
      <c r="J2" s="141"/>
    </row>
    <row r="3" spans="2:10" ht="15.75" customHeight="1" outlineLevel="1">
      <c r="B3" s="92"/>
      <c r="C3" s="142" t="s">
        <v>180</v>
      </c>
      <c r="D3" s="142"/>
      <c r="E3" s="142"/>
      <c r="F3" s="142"/>
      <c r="G3" s="99"/>
    </row>
    <row r="4" spans="2:10" ht="15.75" customHeight="1" outlineLevel="1">
      <c r="B4" s="34"/>
      <c r="C4" s="102" t="s">
        <v>202</v>
      </c>
      <c r="D4" s="34"/>
      <c r="E4" s="37" t="s">
        <v>218</v>
      </c>
      <c r="F4" s="138">
        <v>300</v>
      </c>
      <c r="G4" s="138"/>
    </row>
    <row r="5" spans="2:10" ht="15.75" customHeight="1" outlineLevel="1">
      <c r="B5" s="34"/>
      <c r="C5" s="102" t="s">
        <v>181</v>
      </c>
      <c r="D5" s="34"/>
      <c r="E5" s="37" t="s">
        <v>218</v>
      </c>
      <c r="F5" s="138">
        <v>222</v>
      </c>
      <c r="G5" s="138"/>
    </row>
    <row r="6" spans="2:10" ht="15.75" customHeight="1" outlineLevel="1">
      <c r="B6" s="34"/>
      <c r="C6" s="102" t="s">
        <v>203</v>
      </c>
      <c r="D6" s="34"/>
      <c r="E6" s="37" t="s">
        <v>218</v>
      </c>
      <c r="F6" s="138">
        <v>170</v>
      </c>
      <c r="G6" s="138"/>
    </row>
    <row r="7" spans="2:10" ht="15.75" customHeight="1" outlineLevel="1">
      <c r="B7" s="34"/>
      <c r="C7" s="102" t="s">
        <v>182</v>
      </c>
      <c r="D7" s="34"/>
      <c r="E7" s="37" t="s">
        <v>218</v>
      </c>
      <c r="F7" s="138">
        <v>82</v>
      </c>
      <c r="G7" s="138"/>
    </row>
    <row r="8" spans="2:10" ht="15.75" customHeight="1" outlineLevel="1">
      <c r="B8" s="34"/>
      <c r="C8" s="102" t="s">
        <v>183</v>
      </c>
      <c r="D8" s="34"/>
      <c r="E8" s="37" t="s">
        <v>218</v>
      </c>
      <c r="F8" s="138">
        <v>44</v>
      </c>
      <c r="G8" s="138"/>
    </row>
    <row r="9" spans="2:10" ht="15.75" customHeight="1" outlineLevel="1">
      <c r="B9" s="34"/>
      <c r="C9" s="102" t="s">
        <v>184</v>
      </c>
      <c r="D9" s="34"/>
      <c r="E9" s="37" t="s">
        <v>219</v>
      </c>
      <c r="F9" s="138">
        <v>62</v>
      </c>
      <c r="G9" s="138"/>
    </row>
    <row r="10" spans="2:10" ht="15.75" customHeight="1" outlineLevel="1">
      <c r="B10" s="34"/>
      <c r="C10" s="102" t="s">
        <v>185</v>
      </c>
      <c r="D10" s="34"/>
      <c r="E10" s="37" t="s">
        <v>219</v>
      </c>
      <c r="F10" s="138">
        <v>500</v>
      </c>
      <c r="G10" s="138"/>
    </row>
    <row r="11" spans="2:10" ht="15.75" customHeight="1" outlineLevel="1">
      <c r="B11" s="34"/>
      <c r="C11" s="102" t="s">
        <v>186</v>
      </c>
      <c r="D11" s="34"/>
      <c r="E11" s="37"/>
      <c r="F11" s="138">
        <v>5</v>
      </c>
      <c r="G11" s="138"/>
    </row>
    <row r="12" spans="2:10" ht="15.75" customHeight="1" outlineLevel="1">
      <c r="B12" s="34"/>
      <c r="C12" s="102" t="s">
        <v>187</v>
      </c>
      <c r="D12" s="34"/>
      <c r="E12" s="37"/>
      <c r="F12" s="138">
        <v>3</v>
      </c>
      <c r="G12" s="138"/>
    </row>
    <row r="13" spans="2:10" ht="15.75" customHeight="1" outlineLevel="1">
      <c r="B13" s="34"/>
      <c r="C13" s="102" t="s">
        <v>188</v>
      </c>
      <c r="D13" s="34"/>
      <c r="E13" s="37" t="s">
        <v>220</v>
      </c>
      <c r="F13" s="138">
        <v>10</v>
      </c>
      <c r="G13" s="138"/>
    </row>
    <row r="14" spans="2:10" ht="15.75" customHeight="1" outlineLevel="1">
      <c r="B14" s="34"/>
      <c r="C14" s="102" t="s">
        <v>189</v>
      </c>
      <c r="D14" s="34"/>
      <c r="E14" s="37" t="s">
        <v>220</v>
      </c>
      <c r="F14" s="138">
        <v>15</v>
      </c>
      <c r="G14" s="138"/>
    </row>
    <row r="15" spans="2:10" ht="15.75" customHeight="1" outlineLevel="1">
      <c r="B15" s="34"/>
      <c r="C15" s="102" t="s">
        <v>190</v>
      </c>
      <c r="D15" s="34"/>
      <c r="E15" s="37" t="s">
        <v>219</v>
      </c>
      <c r="F15" s="138">
        <v>50</v>
      </c>
      <c r="G15" s="138"/>
    </row>
    <row r="16" spans="2:10" ht="15.75" customHeight="1" outlineLevel="1">
      <c r="B16" s="34"/>
      <c r="C16" s="102" t="s">
        <v>191</v>
      </c>
      <c r="D16" s="34"/>
      <c r="E16" s="37" t="s">
        <v>221</v>
      </c>
      <c r="F16" s="138" t="s">
        <v>98</v>
      </c>
      <c r="G16" s="138"/>
    </row>
    <row r="17" spans="2:12" ht="15.75" customHeight="1" outlineLevel="1">
      <c r="B17" s="34"/>
      <c r="C17" s="102" t="s">
        <v>192</v>
      </c>
      <c r="D17" s="34"/>
      <c r="E17" s="37"/>
      <c r="F17" s="138" t="s">
        <v>97</v>
      </c>
      <c r="G17" s="138"/>
    </row>
    <row r="18" spans="2:12" ht="15.75" customHeight="1" outlineLevel="1">
      <c r="B18" s="34"/>
      <c r="C18" s="102" t="s">
        <v>241</v>
      </c>
      <c r="D18" s="34"/>
      <c r="E18" s="37"/>
      <c r="F18" s="144" t="s">
        <v>242</v>
      </c>
      <c r="G18" s="144"/>
    </row>
    <row r="19" spans="2:12" ht="15.75" customHeight="1" outlineLevel="1">
      <c r="B19" s="34"/>
      <c r="C19" s="102" t="s">
        <v>193</v>
      </c>
      <c r="D19" s="34"/>
      <c r="E19" s="37"/>
      <c r="F19" s="138" t="s">
        <v>102</v>
      </c>
      <c r="G19" s="138"/>
    </row>
    <row r="20" spans="2:12" ht="15.75" customHeight="1" outlineLevel="1">
      <c r="B20" s="34"/>
      <c r="C20" s="102" t="s">
        <v>194</v>
      </c>
      <c r="D20" s="34"/>
      <c r="E20" s="37" t="s">
        <v>218</v>
      </c>
      <c r="F20" s="138" t="s">
        <v>99</v>
      </c>
      <c r="G20" s="138"/>
    </row>
    <row r="21" spans="2:12" ht="15.75" customHeight="1">
      <c r="B21" s="38"/>
      <c r="C21" s="33"/>
      <c r="D21" s="39"/>
      <c r="E21" s="33"/>
      <c r="F21" s="33"/>
      <c r="G21" s="40"/>
    </row>
    <row r="22" spans="2:12" s="44" customFormat="1" ht="31.5" customHeight="1" outlineLevel="1">
      <c r="B22" s="41" t="s">
        <v>112</v>
      </c>
      <c r="C22" s="42" t="s">
        <v>222</v>
      </c>
      <c r="D22" s="43" t="s">
        <v>113</v>
      </c>
      <c r="E22" s="42" t="s">
        <v>113</v>
      </c>
      <c r="F22" s="42" t="s">
        <v>216</v>
      </c>
      <c r="G22" s="42" t="s">
        <v>217</v>
      </c>
    </row>
    <row r="23" spans="2:12" ht="15.75" customHeight="1" outlineLevel="1">
      <c r="B23" s="45">
        <v>1021</v>
      </c>
      <c r="C23" s="101" t="s">
        <v>199</v>
      </c>
      <c r="D23" s="46">
        <v>1850.23</v>
      </c>
      <c r="E23" s="47">
        <f>D23*'Прайс-лист'!L3*(1-'Прайс-лист'!$I$3)</f>
        <v>51806.44</v>
      </c>
      <c r="F23" s="45"/>
      <c r="G23" s="48">
        <f>E23</f>
        <v>51806.44</v>
      </c>
    </row>
    <row r="24" spans="2:12" ht="15.75" customHeight="1" outlineLevel="2">
      <c r="B24" s="34"/>
      <c r="C24" s="137" t="s">
        <v>195</v>
      </c>
      <c r="D24" s="137"/>
      <c r="E24" s="137"/>
      <c r="F24" s="137"/>
      <c r="G24" s="93"/>
    </row>
    <row r="25" spans="2:12" ht="260.25" customHeight="1" outlineLevel="2">
      <c r="B25" s="45"/>
      <c r="C25" s="104" t="s">
        <v>231</v>
      </c>
      <c r="D25" s="91"/>
      <c r="E25" s="91"/>
      <c r="F25" s="91"/>
      <c r="G25" s="91"/>
      <c r="L25" s="85"/>
    </row>
    <row r="26" spans="2:12" ht="15.75" customHeight="1" outlineLevel="1">
      <c r="B26" s="34"/>
      <c r="C26" s="137" t="s">
        <v>196</v>
      </c>
      <c r="D26" s="137"/>
      <c r="E26" s="137"/>
      <c r="F26" s="137"/>
      <c r="G26" s="93"/>
    </row>
    <row r="27" spans="2:12" ht="15.75" customHeight="1" outlineLevel="1">
      <c r="B27" s="45">
        <v>3010</v>
      </c>
      <c r="C27" s="101" t="s">
        <v>224</v>
      </c>
      <c r="D27" s="50">
        <v>45.22</v>
      </c>
      <c r="E27" s="47">
        <f>D27*'Прайс-лист'!L3*(1-'Прайс-лист'!$I$3)</f>
        <v>1266.1599999999999</v>
      </c>
      <c r="F27" s="51">
        <v>0</v>
      </c>
      <c r="G27" s="48">
        <f t="shared" ref="G27:G32" si="0">E27*F27</f>
        <v>0</v>
      </c>
    </row>
    <row r="28" spans="2:12" ht="15.75" customHeight="1" outlineLevel="1">
      <c r="B28" s="45">
        <v>3000</v>
      </c>
      <c r="C28" s="101" t="s">
        <v>225</v>
      </c>
      <c r="D28" s="50">
        <v>18.09</v>
      </c>
      <c r="E28" s="47">
        <f>D28*'Прайс-лист'!L3*(1-'Прайс-лист'!$I$3)</f>
        <v>506.52</v>
      </c>
      <c r="F28" s="51">
        <v>0</v>
      </c>
      <c r="G28" s="48">
        <f t="shared" si="0"/>
        <v>0</v>
      </c>
    </row>
    <row r="29" spans="2:12" ht="15.75" customHeight="1" outlineLevel="1">
      <c r="B29" s="45">
        <v>3001</v>
      </c>
      <c r="C29" s="101" t="s">
        <v>226</v>
      </c>
      <c r="D29" s="50">
        <v>18.09</v>
      </c>
      <c r="E29" s="47">
        <f>D29*'Прайс-лист'!L3*(1-'Прайс-лист'!$I$3)</f>
        <v>506.52</v>
      </c>
      <c r="F29" s="51">
        <v>0</v>
      </c>
      <c r="G29" s="48">
        <f t="shared" si="0"/>
        <v>0</v>
      </c>
    </row>
    <row r="30" spans="2:12" ht="15.75" customHeight="1" outlineLevel="1">
      <c r="B30" s="45">
        <v>3002</v>
      </c>
      <c r="C30" s="101" t="s">
        <v>227</v>
      </c>
      <c r="D30" s="50">
        <v>18.09</v>
      </c>
      <c r="E30" s="47">
        <f>D30*'Прайс-лист'!L3*(1-'Прайс-лист'!$I$3)</f>
        <v>506.52</v>
      </c>
      <c r="F30" s="51">
        <v>0</v>
      </c>
      <c r="G30" s="48">
        <f t="shared" si="0"/>
        <v>0</v>
      </c>
    </row>
    <row r="31" spans="2:12" ht="15.75" customHeight="1" outlineLevel="1">
      <c r="B31" s="45">
        <v>3003</v>
      </c>
      <c r="C31" s="101" t="s">
        <v>228</v>
      </c>
      <c r="D31" s="50">
        <v>18.09</v>
      </c>
      <c r="E31" s="47">
        <f>D31*'Прайс-лист'!L3*(1-'Прайс-лист'!$I$3)</f>
        <v>506.52</v>
      </c>
      <c r="F31" s="51">
        <v>0</v>
      </c>
      <c r="G31" s="48">
        <f t="shared" si="0"/>
        <v>0</v>
      </c>
    </row>
    <row r="32" spans="2:12" ht="15.75" customHeight="1" outlineLevel="1">
      <c r="B32" s="45">
        <v>1026</v>
      </c>
      <c r="C32" s="101" t="s">
        <v>197</v>
      </c>
      <c r="D32" s="50">
        <v>902.02</v>
      </c>
      <c r="E32" s="47">
        <f>D32*'Прайс-лист'!L3*(1-'Прайс-лист'!$I$3)</f>
        <v>25256.559999999998</v>
      </c>
      <c r="F32" s="51">
        <v>0</v>
      </c>
      <c r="G32" s="48">
        <f t="shared" si="0"/>
        <v>0</v>
      </c>
    </row>
    <row r="33" spans="2:7" ht="15.75" customHeight="1" outlineLevel="1">
      <c r="B33" s="94"/>
      <c r="C33" s="137" t="s">
        <v>215</v>
      </c>
      <c r="D33" s="137"/>
      <c r="E33" s="137"/>
      <c r="F33" s="137"/>
      <c r="G33" s="94"/>
    </row>
    <row r="34" spans="2:7" ht="15.75" customHeight="1" outlineLevel="1">
      <c r="B34" s="52">
        <v>3202</v>
      </c>
      <c r="C34" s="101" t="s">
        <v>198</v>
      </c>
      <c r="D34" s="53">
        <v>119.8</v>
      </c>
      <c r="E34" s="47">
        <f>D34*'Прайс-лист'!L3*(1-'Прайс-лист'!$I$3)</f>
        <v>3354.4</v>
      </c>
      <c r="F34" s="51">
        <v>0</v>
      </c>
      <c r="G34" s="48">
        <f>E34*F34</f>
        <v>0</v>
      </c>
    </row>
    <row r="35" spans="2:7" ht="14.25" outlineLevel="1">
      <c r="B35" s="52">
        <v>5000</v>
      </c>
      <c r="C35" s="101" t="s">
        <v>206</v>
      </c>
      <c r="D35" s="53">
        <v>116.67</v>
      </c>
      <c r="E35" s="47">
        <f>D35*'Прайс-лист'!L3*(1-'Прайс-лист'!$I$3)</f>
        <v>3266.76</v>
      </c>
      <c r="F35" s="51">
        <v>0</v>
      </c>
      <c r="G35" s="48">
        <f t="shared" ref="G35" si="1">E35*F35</f>
        <v>0</v>
      </c>
    </row>
    <row r="36" spans="2:7" ht="15" customHeight="1" outlineLevel="1">
      <c r="E36" s="31" t="s">
        <v>223</v>
      </c>
      <c r="F36" s="143">
        <f>SUM(G23:G35)</f>
        <v>51806.44</v>
      </c>
      <c r="G36" s="143"/>
    </row>
  </sheetData>
  <mergeCells count="24">
    <mergeCell ref="F36:G36"/>
    <mergeCell ref="F19:G19"/>
    <mergeCell ref="F20:G20"/>
    <mergeCell ref="F18:G18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C24:F24"/>
    <mergeCell ref="C26:F26"/>
    <mergeCell ref="C33:F33"/>
    <mergeCell ref="F6:G6"/>
    <mergeCell ref="B2:G2"/>
    <mergeCell ref="I2:J2"/>
    <mergeCell ref="F4:G4"/>
    <mergeCell ref="F5:G5"/>
    <mergeCell ref="C3:F3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24</vt:i4>
      </vt:variant>
      <vt:variant>
        <vt:lpstr>Именованные диапазоны</vt:lpstr>
      </vt:variant>
      <vt:variant>
        <vt:i4>22</vt:i4>
      </vt:variant>
    </vt:vector>
  </HeadingPairs>
  <TitlesOfParts>
    <vt:vector size="46" baseType="lpstr">
      <vt:lpstr>Прайс-лист</vt:lpstr>
      <vt:lpstr>A240</vt:lpstr>
      <vt:lpstr>A270</vt:lpstr>
      <vt:lpstr>A300</vt:lpstr>
      <vt:lpstr>A330</vt:lpstr>
      <vt:lpstr>A360</vt:lpstr>
      <vt:lpstr>A240D</vt:lpstr>
      <vt:lpstr>A270D</vt:lpstr>
      <vt:lpstr>A300D</vt:lpstr>
      <vt:lpstr>A330D</vt:lpstr>
      <vt:lpstr>A360D</vt:lpstr>
      <vt:lpstr>A300L</vt:lpstr>
      <vt:lpstr>A330L</vt:lpstr>
      <vt:lpstr>A360L</vt:lpstr>
      <vt:lpstr>A400L</vt:lpstr>
      <vt:lpstr>A450L</vt:lpstr>
      <vt:lpstr>A500L</vt:lpstr>
      <vt:lpstr>V500</vt:lpstr>
      <vt:lpstr>V580</vt:lpstr>
      <vt:lpstr>V580F</vt:lpstr>
      <vt:lpstr>V650</vt:lpstr>
      <vt:lpstr>V650F</vt:lpstr>
      <vt:lpstr>Accessories &amp; Parts  </vt:lpstr>
      <vt:lpstr>Colors</vt:lpstr>
      <vt:lpstr>'A240'!Область_печати</vt:lpstr>
      <vt:lpstr>A240D!Область_печати</vt:lpstr>
      <vt:lpstr>'A270'!Область_печати</vt:lpstr>
      <vt:lpstr>A270D!Область_печати</vt:lpstr>
      <vt:lpstr>'A300'!Область_печати</vt:lpstr>
      <vt:lpstr>A300D!Область_печати</vt:lpstr>
      <vt:lpstr>A300L!Область_печати</vt:lpstr>
      <vt:lpstr>'A330'!Область_печати</vt:lpstr>
      <vt:lpstr>A330D!Область_печати</vt:lpstr>
      <vt:lpstr>A330L!Область_печати</vt:lpstr>
      <vt:lpstr>'A360'!Область_печати</vt:lpstr>
      <vt:lpstr>A360D!Область_печати</vt:lpstr>
      <vt:lpstr>A360L!Область_печати</vt:lpstr>
      <vt:lpstr>A400L!Область_печати</vt:lpstr>
      <vt:lpstr>A450L!Область_печати</vt:lpstr>
      <vt:lpstr>A500L!Область_печати</vt:lpstr>
      <vt:lpstr>'Accessories &amp; Parts  '!Область_печати</vt:lpstr>
      <vt:lpstr>'V500'!Область_печати</vt:lpstr>
      <vt:lpstr>'V580'!Область_печати</vt:lpstr>
      <vt:lpstr>V580F!Область_печати</vt:lpstr>
      <vt:lpstr>'V650'!Область_печати</vt:lpstr>
      <vt:lpstr>V650F!Область_печати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2017-12-20T13:54:57Z</dcterms:modified>
</cp:coreProperties>
</file>