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7340" windowHeight="12765" tabRatio="972"/>
  </bookViews>
  <sheets>
    <sheet name="Прайс-лист" sheetId="1" r:id="rId1"/>
    <sheet name="G850GHL" sheetId="116" r:id="rId2"/>
    <sheet name="G650" sheetId="78" r:id="rId3"/>
    <sheet name="G580" sheetId="120" r:id="rId4"/>
    <sheet name="G500" sheetId="77" r:id="rId5"/>
    <sheet name="G480LF" sheetId="76" r:id="rId6"/>
    <sheet name="G480EF" sheetId="75" r:id="rId7"/>
    <sheet name="G420" sheetId="128" r:id="rId8"/>
    <sheet name="G380EF" sheetId="74" r:id="rId9"/>
    <sheet name="G340EF" sheetId="73" r:id="rId10"/>
    <sheet name="S520L" sheetId="67" r:id="rId11"/>
    <sheet name="S470NL" sheetId="65" r:id="rId12"/>
    <sheet name="S420NL" sheetId="63" r:id="rId13"/>
    <sheet name="S370NL" sheetId="64" r:id="rId14"/>
    <sheet name="S330L" sheetId="115" r:id="rId15"/>
    <sheet name="S300L" sheetId="114" r:id="rId16"/>
    <sheet name="S520S" sheetId="19" r:id="rId17"/>
    <sheet name="S470NS" sheetId="17" r:id="rId18"/>
    <sheet name="S420NS" sheetId="16" r:id="rId19"/>
    <sheet name="S370NS" sheetId="15" r:id="rId20"/>
    <sheet name="S330S" sheetId="14" r:id="rId21"/>
    <sheet name="S300S" sheetId="13" r:id="rId22"/>
    <sheet name="S470N" sheetId="10" r:id="rId23"/>
    <sheet name="S420N" sheetId="9" r:id="rId24"/>
    <sheet name="S370N" sheetId="8" r:id="rId25"/>
    <sheet name="S330" sheetId="7" r:id="rId26"/>
    <sheet name="S300" sheetId="4" r:id="rId27"/>
    <sheet name="S275" sheetId="3" r:id="rId28"/>
    <sheet name="S250" sheetId="2" r:id="rId29"/>
    <sheet name="Alu330D" sheetId="126" r:id="rId30"/>
    <sheet name="Alu300D" sheetId="125" r:id="rId31"/>
    <sheet name="Alu270D" sheetId="124" r:id="rId32"/>
    <sheet name="R460" sheetId="102" r:id="rId33"/>
    <sheet name="R420" sheetId="101" r:id="rId34"/>
    <sheet name="R380" sheetId="100" r:id="rId35"/>
    <sheet name="C360" sheetId="97" r:id="rId36"/>
    <sheet name="C360A" sheetId="98" r:id="rId37"/>
    <sheet name="C330" sheetId="95" r:id="rId38"/>
    <sheet name="C330A" sheetId="96" r:id="rId39"/>
    <sheet name="C300" sheetId="93" r:id="rId40"/>
    <sheet name="C300A" sheetId="94" r:id="rId41"/>
    <sheet name="C270" sheetId="91" r:id="rId42"/>
    <sheet name="C270A" sheetId="92" r:id="rId43"/>
    <sheet name="C240" sheetId="89" r:id="rId44"/>
    <sheet name="C240A" sheetId="90" r:id="rId45"/>
    <sheet name="E300" sheetId="88" r:id="rId46"/>
    <sheet name="E270" sheetId="87" r:id="rId47"/>
    <sheet name="E240" sheetId="86" r:id="rId48"/>
    <sheet name="Е210" sheetId="99" r:id="rId49"/>
    <sheet name="A550P" sheetId="84" r:id="rId50"/>
    <sheet name="A550" sheetId="83" r:id="rId51"/>
    <sheet name="A450P" sheetId="82" r:id="rId52"/>
    <sheet name="A450" sheetId="81" r:id="rId53"/>
    <sheet name="A380P" sheetId="80" r:id="rId54"/>
    <sheet name="A380" sheetId="79" r:id="rId55"/>
    <sheet name="N585" sheetId="122" r:id="rId56"/>
    <sheet name="N440L" sheetId="109" r:id="rId57"/>
    <sheet name="N440" sheetId="127" r:id="rId58"/>
    <sheet name="RG370S" sheetId="123" r:id="rId59"/>
    <sheet name="RG370R" sheetId="105" r:id="rId60"/>
    <sheet name="RG370" sheetId="106" r:id="rId61"/>
    <sheet name="Accessories" sheetId="110" r:id="rId62"/>
    <sheet name="Parts" sheetId="112" r:id="rId63"/>
    <sheet name="Material Colors" sheetId="119" r:id="rId64"/>
  </sheets>
  <definedNames>
    <definedName name="_xlnm._FilterDatabase" localSheetId="28" hidden="1">'S250'!$B$1:$H$38</definedName>
    <definedName name="_xlnm._FilterDatabase" localSheetId="11" hidden="1">S470NL!$B$47:$H$47</definedName>
    <definedName name="_xlnm.Print_Area" localSheetId="53">A380P!$B:$G</definedName>
    <definedName name="_xlnm.Print_Area" localSheetId="52">'A450'!$B:$G</definedName>
    <definedName name="_xlnm.Print_Area" localSheetId="51">A450P!$B:$G</definedName>
    <definedName name="_xlnm.Print_Area" localSheetId="50">'A550'!$B:$G</definedName>
    <definedName name="_xlnm.Print_Area" localSheetId="49">A550P!$B:$G</definedName>
    <definedName name="_xlnm.Print_Area" localSheetId="61">Accessories!$B:$G</definedName>
    <definedName name="_xlnm.Print_Area" localSheetId="31">Alu270D!$B:$H</definedName>
    <definedName name="_xlnm.Print_Area" localSheetId="30">Alu300D!$B:$H</definedName>
    <definedName name="_xlnm.Print_Area" localSheetId="29">Alu330D!$B:$H</definedName>
    <definedName name="_xlnm.Print_Area" localSheetId="43">'C240'!$B:$H</definedName>
    <definedName name="_xlnm.Print_Area" localSheetId="44">'C240A'!$B:$H</definedName>
    <definedName name="_xlnm.Print_Area" localSheetId="41">'C270'!$B:$H</definedName>
    <definedName name="_xlnm.Print_Area" localSheetId="42">'C270A'!$B:$H</definedName>
    <definedName name="_xlnm.Print_Area" localSheetId="39">'C300'!$B:$H</definedName>
    <definedName name="_xlnm.Print_Area" localSheetId="40">'C300A'!$B:$H</definedName>
    <definedName name="_xlnm.Print_Area" localSheetId="37">'C330'!$B:$H</definedName>
    <definedName name="_xlnm.Print_Area" localSheetId="38">'C330A'!$B:$H</definedName>
    <definedName name="_xlnm.Print_Area" localSheetId="35">'C360'!$B:$H</definedName>
    <definedName name="_xlnm.Print_Area" localSheetId="36">'C360A'!$B:$H</definedName>
    <definedName name="_xlnm.Print_Area" localSheetId="47">'E240'!$B:$G</definedName>
    <definedName name="_xlnm.Print_Area" localSheetId="46">'E270'!$B:$G</definedName>
    <definedName name="_xlnm.Print_Area" localSheetId="45">'E300'!$B:$G</definedName>
    <definedName name="_xlnm.Print_Area" localSheetId="9">G340EF!$B:$H</definedName>
    <definedName name="_xlnm.Print_Area" localSheetId="8">G380EF!$B:$H</definedName>
    <definedName name="_xlnm.Print_Area" localSheetId="7">'G420'!$B:$H</definedName>
    <definedName name="_xlnm.Print_Area" localSheetId="6">G480EF!$B:$H</definedName>
    <definedName name="_xlnm.Print_Area" localSheetId="5">G480LF!$B:$H</definedName>
    <definedName name="_xlnm.Print_Area" localSheetId="4">'G500'!$B:$H</definedName>
    <definedName name="_xlnm.Print_Area" localSheetId="3">'G580'!$B:$H</definedName>
    <definedName name="_xlnm.Print_Area" localSheetId="2">'G650'!$B:$H</definedName>
    <definedName name="_xlnm.Print_Area" localSheetId="1">G850GHL!$B:$I</definedName>
    <definedName name="_xlnm.Print_Area" localSheetId="57">'N440'!$B:$G</definedName>
    <definedName name="_xlnm.Print_Area" localSheetId="56">N440L!$B:$G</definedName>
    <definedName name="_xlnm.Print_Area" localSheetId="55">'N585'!$B:$G</definedName>
    <definedName name="_xlnm.Print_Area" localSheetId="62">Parts!$B:$G</definedName>
    <definedName name="_xlnm.Print_Area" localSheetId="34">'R380'!$B:$H</definedName>
    <definedName name="_xlnm.Print_Area" localSheetId="33">'R420'!$B:$H</definedName>
    <definedName name="_xlnm.Print_Area" localSheetId="32">'R460'!$B:$H</definedName>
    <definedName name="_xlnm.Print_Area" localSheetId="60">'RG370'!$B:$G</definedName>
    <definedName name="_xlnm.Print_Area" localSheetId="59">RG370R!$B:$G</definedName>
    <definedName name="_xlnm.Print_Area" localSheetId="28">'S250'!$B:$H</definedName>
    <definedName name="_xlnm.Print_Area" localSheetId="27">'S275'!$B:$H</definedName>
    <definedName name="_xlnm.Print_Area" localSheetId="26">'S300'!$B:$H</definedName>
    <definedName name="_xlnm.Print_Area" localSheetId="15">S300L!$B:$H</definedName>
    <definedName name="_xlnm.Print_Area" localSheetId="21">S300S!$B:$H</definedName>
    <definedName name="_xlnm.Print_Area" localSheetId="25">'S330'!$B:$H</definedName>
    <definedName name="_xlnm.Print_Area" localSheetId="14">S330L!$B:$H</definedName>
    <definedName name="_xlnm.Print_Area" localSheetId="20">S330S!$B:$H</definedName>
    <definedName name="_xlnm.Print_Area" localSheetId="24">S370N!$B:$H</definedName>
    <definedName name="_xlnm.Print_Area" localSheetId="13">S370NL!$B:$H</definedName>
    <definedName name="_xlnm.Print_Area" localSheetId="19">S370NS!$B:$H</definedName>
    <definedName name="_xlnm.Print_Area" localSheetId="23">S420N!$B:$H</definedName>
    <definedName name="_xlnm.Print_Area" localSheetId="12">S420NL!$B:$H</definedName>
    <definedName name="_xlnm.Print_Area" localSheetId="18">S420NS!$B:$H</definedName>
    <definedName name="_xlnm.Print_Area" localSheetId="22">S470N!$B:$H</definedName>
    <definedName name="_xlnm.Print_Area" localSheetId="11">S470NL!$B:$H</definedName>
    <definedName name="_xlnm.Print_Area" localSheetId="17">S470NS!$B:$H</definedName>
    <definedName name="_xlnm.Print_Area" localSheetId="10">S520L!$B:$H</definedName>
    <definedName name="_xlnm.Print_Area" localSheetId="16">S520S!$B:$H</definedName>
    <definedName name="_xlnm.Print_Area" localSheetId="48">Е210!$B:$G</definedName>
  </definedNames>
  <calcPr calcId="125725"/>
</workbook>
</file>

<file path=xl/calcChain.xml><?xml version="1.0" encoding="utf-8"?>
<calcChain xmlns="http://schemas.openxmlformats.org/spreadsheetml/2006/main">
  <c r="F26" i="78"/>
  <c r="F32" i="128" l="1"/>
  <c r="H32" s="1"/>
  <c r="F35" i="75"/>
  <c r="F53" i="128"/>
  <c r="H53" s="1"/>
  <c r="F52"/>
  <c r="H52" s="1"/>
  <c r="F41"/>
  <c r="H41" s="1"/>
  <c r="F40"/>
  <c r="H40" s="1"/>
  <c r="F51"/>
  <c r="H51" s="1"/>
  <c r="F50"/>
  <c r="H50" s="1"/>
  <c r="F49"/>
  <c r="H49" s="1"/>
  <c r="F48"/>
  <c r="H48" s="1"/>
  <c r="F42"/>
  <c r="H42" s="1"/>
  <c r="G47"/>
  <c r="F47"/>
  <c r="F46"/>
  <c r="H46" s="1"/>
  <c r="F45"/>
  <c r="H45" s="1"/>
  <c r="F44"/>
  <c r="H44" s="1"/>
  <c r="F43"/>
  <c r="H43" s="1"/>
  <c r="F38"/>
  <c r="H38" s="1"/>
  <c r="F37"/>
  <c r="H37" s="1"/>
  <c r="F36"/>
  <c r="H36" s="1"/>
  <c r="F35"/>
  <c r="H35" s="1"/>
  <c r="F34"/>
  <c r="H34" s="1"/>
  <c r="F33"/>
  <c r="H33" s="1"/>
  <c r="F31"/>
  <c r="H31" s="1"/>
  <c r="F30"/>
  <c r="H30" s="1"/>
  <c r="F29"/>
  <c r="H29" s="1"/>
  <c r="F25"/>
  <c r="H25" s="1"/>
  <c r="M15" i="1" s="1"/>
  <c r="F38" i="13"/>
  <c r="H38" s="1"/>
  <c r="F38" i="14"/>
  <c r="H38" s="1"/>
  <c r="G235" i="110"/>
  <c r="G234"/>
  <c r="G233"/>
  <c r="G232"/>
  <c r="G231"/>
  <c r="G230"/>
  <c r="G202"/>
  <c r="H47" i="128" l="1"/>
  <c r="H54" s="1"/>
  <c r="G20" i="112"/>
  <c r="G19"/>
  <c r="E21" i="123"/>
  <c r="G21" s="1"/>
  <c r="F33" i="4"/>
  <c r="G45" i="116"/>
  <c r="I45" s="1"/>
  <c r="G44"/>
  <c r="I44" s="1"/>
  <c r="G43"/>
  <c r="I43" s="1"/>
  <c r="G42"/>
  <c r="I42" s="1"/>
  <c r="F33" i="8" l="1"/>
  <c r="H33" s="1"/>
  <c r="F31" i="9"/>
  <c r="H31" s="1"/>
  <c r="F30"/>
  <c r="H30" s="1"/>
  <c r="F29"/>
  <c r="H29" s="1"/>
  <c r="F28"/>
  <c r="H28" s="1"/>
  <c r="F33" i="10"/>
  <c r="H33" s="1"/>
  <c r="F36" i="13"/>
  <c r="H36" s="1"/>
  <c r="F34"/>
  <c r="H34" s="1"/>
  <c r="F33"/>
  <c r="H33" s="1"/>
  <c r="F32"/>
  <c r="H32" s="1"/>
  <c r="F31"/>
  <c r="H31" s="1"/>
  <c r="F30"/>
  <c r="H30" s="1"/>
  <c r="F29"/>
  <c r="H29" s="1"/>
  <c r="F36" i="14"/>
  <c r="H36" s="1"/>
  <c r="F34"/>
  <c r="H34" s="1"/>
  <c r="F33"/>
  <c r="H33" s="1"/>
  <c r="F32"/>
  <c r="H32" s="1"/>
  <c r="F31"/>
  <c r="H31" s="1"/>
  <c r="F30"/>
  <c r="H30" s="1"/>
  <c r="F29"/>
  <c r="H29" s="1"/>
  <c r="F32" i="64"/>
  <c r="F37" i="15"/>
  <c r="H37" s="1"/>
  <c r="F35"/>
  <c r="H35" s="1"/>
  <c r="F34"/>
  <c r="H34" s="1"/>
  <c r="F33"/>
  <c r="H33" s="1"/>
  <c r="F32"/>
  <c r="H32" s="1"/>
  <c r="F31"/>
  <c r="H31" s="1"/>
  <c r="F30"/>
  <c r="H30" s="1"/>
  <c r="F29"/>
  <c r="H29" s="1"/>
  <c r="F38" i="16"/>
  <c r="H38" s="1"/>
  <c r="F36"/>
  <c r="H36" s="1"/>
  <c r="F35"/>
  <c r="H35" s="1"/>
  <c r="F34"/>
  <c r="H34" s="1"/>
  <c r="F33"/>
  <c r="H33" s="1"/>
  <c r="F32"/>
  <c r="H32" s="1"/>
  <c r="F31"/>
  <c r="H31" s="1"/>
  <c r="F30"/>
  <c r="H30" s="1"/>
  <c r="F29"/>
  <c r="H29" s="1"/>
  <c r="F37" i="17"/>
  <c r="H37" s="1"/>
  <c r="F35"/>
  <c r="H35" s="1"/>
  <c r="F34"/>
  <c r="H34" s="1"/>
  <c r="F33"/>
  <c r="H33" s="1"/>
  <c r="F32"/>
  <c r="H32" s="1"/>
  <c r="F31"/>
  <c r="H31" s="1"/>
  <c r="F30"/>
  <c r="H30" s="1"/>
  <c r="F29"/>
  <c r="H29" s="1"/>
  <c r="F29" i="19"/>
  <c r="H29" s="1"/>
  <c r="F30"/>
  <c r="H30" s="1"/>
  <c r="F31"/>
  <c r="H31" s="1"/>
  <c r="F32"/>
  <c r="H32" s="1"/>
  <c r="F33"/>
  <c r="H33" s="1"/>
  <c r="F34"/>
  <c r="H34" s="1"/>
  <c r="F35"/>
  <c r="H35" s="1"/>
  <c r="F37"/>
  <c r="H37" s="1"/>
  <c r="F45" i="114"/>
  <c r="H45" s="1"/>
  <c r="F35"/>
  <c r="H35" s="1"/>
  <c r="F34"/>
  <c r="H34" s="1"/>
  <c r="F33"/>
  <c r="H33" s="1"/>
  <c r="F32"/>
  <c r="H32" s="1"/>
  <c r="F31"/>
  <c r="H31" s="1"/>
  <c r="F30"/>
  <c r="H30" s="1"/>
  <c r="F45" i="115"/>
  <c r="H45" s="1"/>
  <c r="F35" l="1"/>
  <c r="H35" s="1"/>
  <c r="F34"/>
  <c r="H34" s="1"/>
  <c r="F33"/>
  <c r="H33" s="1"/>
  <c r="F32"/>
  <c r="H32" s="1"/>
  <c r="F31"/>
  <c r="H31" s="1"/>
  <c r="F30"/>
  <c r="H30" s="1"/>
  <c r="F37" i="63"/>
  <c r="F36" i="64"/>
  <c r="H36" s="1"/>
  <c r="F35"/>
  <c r="H35" s="1"/>
  <c r="F34"/>
  <c r="H34" s="1"/>
  <c r="F33"/>
  <c r="H33" s="1"/>
  <c r="H32"/>
  <c r="F31"/>
  <c r="H31" s="1"/>
  <c r="F30"/>
  <c r="H30" s="1"/>
  <c r="G42" i="63"/>
  <c r="F36"/>
  <c r="H36" s="1"/>
  <c r="F35"/>
  <c r="H35" s="1"/>
  <c r="F34"/>
  <c r="H34" s="1"/>
  <c r="F33"/>
  <c r="H33" s="1"/>
  <c r="F32"/>
  <c r="H32" s="1"/>
  <c r="F31"/>
  <c r="H31" s="1"/>
  <c r="F30"/>
  <c r="H30" s="1"/>
  <c r="F45" i="65"/>
  <c r="H45" s="1"/>
  <c r="G41"/>
  <c r="F36"/>
  <c r="H36" s="1"/>
  <c r="F35"/>
  <c r="H35" s="1"/>
  <c r="F34"/>
  <c r="H34" s="1"/>
  <c r="F33"/>
  <c r="H33" s="1"/>
  <c r="F32"/>
  <c r="H32" s="1"/>
  <c r="F31"/>
  <c r="H31" s="1"/>
  <c r="F30"/>
  <c r="H30" s="1"/>
  <c r="F35" i="67"/>
  <c r="F36"/>
  <c r="H36" s="1"/>
  <c r="F38" i="73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9"/>
  <c r="H29" s="1"/>
  <c r="F38" i="74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30"/>
  <c r="H30" s="1"/>
  <c r="F29"/>
  <c r="H29" s="1"/>
  <c r="G46" i="75"/>
  <c r="F38"/>
  <c r="H38" s="1"/>
  <c r="F37"/>
  <c r="H37" s="1"/>
  <c r="F36"/>
  <c r="H36" s="1"/>
  <c r="H35"/>
  <c r="F34"/>
  <c r="H34" s="1"/>
  <c r="F33"/>
  <c r="H33" s="1"/>
  <c r="F32"/>
  <c r="H32" s="1"/>
  <c r="F31"/>
  <c r="H31" s="1"/>
  <c r="F30"/>
  <c r="H30" s="1"/>
  <c r="F29"/>
  <c r="H29" s="1"/>
  <c r="F39" i="76"/>
  <c r="H39" s="1"/>
  <c r="F38"/>
  <c r="H38" s="1"/>
  <c r="F37"/>
  <c r="H37" s="1"/>
  <c r="F48" i="77"/>
  <c r="F40"/>
  <c r="H40" s="1"/>
  <c r="F39"/>
  <c r="H39" s="1"/>
  <c r="F38"/>
  <c r="H38" s="1"/>
  <c r="F40" i="120"/>
  <c r="H40" s="1"/>
  <c r="G46"/>
  <c r="F32"/>
  <c r="H32" s="1"/>
  <c r="F31"/>
  <c r="H31" s="1"/>
  <c r="F30" i="78"/>
  <c r="H30" s="1"/>
  <c r="F38"/>
  <c r="H38" s="1"/>
  <c r="F39"/>
  <c r="H39" s="1"/>
  <c r="F40"/>
  <c r="H40" s="1"/>
  <c r="F41"/>
  <c r="H41" s="1"/>
  <c r="G36" i="116" l="1"/>
  <c r="I36" s="1"/>
  <c r="H49"/>
  <c r="G50" i="77"/>
  <c r="G92" i="112"/>
  <c r="G216" i="110"/>
  <c r="G215"/>
  <c r="G214"/>
  <c r="G64"/>
  <c r="G67"/>
  <c r="G41" i="116"/>
  <c r="I41" s="1"/>
  <c r="G32"/>
  <c r="F46" i="120"/>
  <c r="H46" s="1"/>
  <c r="F39"/>
  <c r="H39" l="1"/>
  <c r="F27" l="1"/>
  <c r="F57" i="78"/>
  <c r="H57" s="1"/>
  <c r="E24" i="122"/>
  <c r="G24" s="1"/>
  <c r="E26"/>
  <c r="G26" s="1"/>
  <c r="E25"/>
  <c r="G25" s="1"/>
  <c r="E28" i="127"/>
  <c r="G28" s="1"/>
  <c r="E27"/>
  <c r="G27" s="1"/>
  <c r="E26"/>
  <c r="G26" s="1"/>
  <c r="E25"/>
  <c r="G25" s="1"/>
  <c r="E24"/>
  <c r="G24" s="1"/>
  <c r="E20"/>
  <c r="G20" s="1"/>
  <c r="M74" i="1" s="1"/>
  <c r="E25" i="109"/>
  <c r="G25" s="1"/>
  <c r="E24"/>
  <c r="G24" s="1"/>
  <c r="G56" i="112"/>
  <c r="G55"/>
  <c r="G54"/>
  <c r="G53"/>
  <c r="G340" i="110"/>
  <c r="G267"/>
  <c r="F45" i="120"/>
  <c r="H45" s="1"/>
  <c r="G226" i="110"/>
  <c r="G201"/>
  <c r="G62"/>
  <c r="G76"/>
  <c r="F29" i="126"/>
  <c r="H29" s="1"/>
  <c r="F35"/>
  <c r="H35" s="1"/>
  <c r="F34"/>
  <c r="H34" s="1"/>
  <c r="F33"/>
  <c r="H33" s="1"/>
  <c r="F32"/>
  <c r="H32" s="1"/>
  <c r="F31"/>
  <c r="H31" s="1"/>
  <c r="F28"/>
  <c r="H28" s="1"/>
  <c r="F24"/>
  <c r="H24" s="1"/>
  <c r="F35" i="125"/>
  <c r="H35" s="1"/>
  <c r="F34"/>
  <c r="H34" s="1"/>
  <c r="F33"/>
  <c r="H33" s="1"/>
  <c r="F32"/>
  <c r="H32" s="1"/>
  <c r="F31"/>
  <c r="H31" s="1"/>
  <c r="F29"/>
  <c r="H29" s="1"/>
  <c r="F28"/>
  <c r="H28" s="1"/>
  <c r="F24"/>
  <c r="H24" s="1"/>
  <c r="M42" i="1" s="1"/>
  <c r="F34" i="124"/>
  <c r="H34" s="1"/>
  <c r="F33"/>
  <c r="H33" s="1"/>
  <c r="F32"/>
  <c r="H32" s="1"/>
  <c r="F31"/>
  <c r="H31" s="1"/>
  <c r="F29"/>
  <c r="H29" s="1"/>
  <c r="F28"/>
  <c r="H28" s="1"/>
  <c r="F24"/>
  <c r="H24" s="1"/>
  <c r="M43" i="1" s="1"/>
  <c r="F51" i="77"/>
  <c r="H51" s="1"/>
  <c r="E20" i="123"/>
  <c r="G20" s="1"/>
  <c r="E16"/>
  <c r="G16" s="1"/>
  <c r="M76" i="1" s="1"/>
  <c r="E15" i="105"/>
  <c r="M41" i="1" l="1"/>
  <c r="H36" i="126"/>
  <c r="G29" i="127"/>
  <c r="H36" i="125"/>
  <c r="H35" i="124"/>
  <c r="G22" i="123"/>
  <c r="E20" i="122"/>
  <c r="G20" s="1"/>
  <c r="M72" i="1" s="1"/>
  <c r="G423" i="110"/>
  <c r="G422"/>
  <c r="G421"/>
  <c r="G420"/>
  <c r="G419"/>
  <c r="G418"/>
  <c r="G417"/>
  <c r="G426"/>
  <c r="G427"/>
  <c r="G428"/>
  <c r="G430"/>
  <c r="G431"/>
  <c r="G396"/>
  <c r="G395"/>
  <c r="G359"/>
  <c r="G358"/>
  <c r="G357"/>
  <c r="G345"/>
  <c r="G344"/>
  <c r="G343"/>
  <c r="G342"/>
  <c r="G313"/>
  <c r="G253"/>
  <c r="G252"/>
  <c r="G225"/>
  <c r="G224"/>
  <c r="G180"/>
  <c r="G173"/>
  <c r="G162"/>
  <c r="G161"/>
  <c r="G160"/>
  <c r="G159"/>
  <c r="G158"/>
  <c r="G157"/>
  <c r="G156"/>
  <c r="G155"/>
  <c r="G154"/>
  <c r="G153"/>
  <c r="G152"/>
  <c r="G151"/>
  <c r="G150"/>
  <c r="G149"/>
  <c r="G148"/>
  <c r="G130"/>
  <c r="G99"/>
  <c r="G98"/>
  <c r="G79"/>
  <c r="G61"/>
  <c r="E30" i="82"/>
  <c r="E28"/>
  <c r="G27" i="122" l="1"/>
  <c r="G48" i="67"/>
  <c r="F46"/>
  <c r="H46" s="1"/>
  <c r="F43" i="73" l="1"/>
  <c r="H43" s="1"/>
  <c r="F42"/>
  <c r="H42" s="1"/>
  <c r="F41"/>
  <c r="H41" s="1"/>
  <c r="G46" i="76"/>
  <c r="F36"/>
  <c r="H36" s="1"/>
  <c r="G55" i="120"/>
  <c r="G53"/>
  <c r="F35" i="77"/>
  <c r="F37"/>
  <c r="H37" s="1"/>
  <c r="F35" i="78"/>
  <c r="H35" s="1"/>
  <c r="G34" i="116"/>
  <c r="I34" s="1"/>
  <c r="G35" l="1"/>
  <c r="I35" s="1"/>
  <c r="F37" i="120"/>
  <c r="F50"/>
  <c r="H50" s="1"/>
  <c r="F56"/>
  <c r="F61"/>
  <c r="H61" s="1"/>
  <c r="F60"/>
  <c r="H60" s="1"/>
  <c r="F55"/>
  <c r="F54"/>
  <c r="H54" s="1"/>
  <c r="F33"/>
  <c r="H33" s="1"/>
  <c r="F34"/>
  <c r="H34" s="1"/>
  <c r="F35"/>
  <c r="H35" s="1"/>
  <c r="F36"/>
  <c r="H36" s="1"/>
  <c r="F38"/>
  <c r="H38" s="1"/>
  <c r="F48"/>
  <c r="H48" s="1"/>
  <c r="F47"/>
  <c r="H47" s="1"/>
  <c r="F49"/>
  <c r="H49" s="1"/>
  <c r="F43"/>
  <c r="H43" s="1"/>
  <c r="F51"/>
  <c r="H51" s="1"/>
  <c r="F42"/>
  <c r="H42" s="1"/>
  <c r="F63"/>
  <c r="H63" s="1"/>
  <c r="F62"/>
  <c r="H62" s="1"/>
  <c r="F59"/>
  <c r="H59" s="1"/>
  <c r="F58"/>
  <c r="H58" s="1"/>
  <c r="F57"/>
  <c r="H57" s="1"/>
  <c r="F53"/>
  <c r="F52"/>
  <c r="H52" s="1"/>
  <c r="F44"/>
  <c r="H44" s="1"/>
  <c r="H27"/>
  <c r="M11" i="1" s="1"/>
  <c r="H37" i="120" l="1"/>
  <c r="H55"/>
  <c r="H56"/>
  <c r="H53"/>
  <c r="G346" i="112"/>
  <c r="G345"/>
  <c r="G344"/>
  <c r="G343"/>
  <c r="G342"/>
  <c r="G341"/>
  <c r="G340"/>
  <c r="G339"/>
  <c r="G337"/>
  <c r="G336"/>
  <c r="G335"/>
  <c r="G334"/>
  <c r="G333"/>
  <c r="G332"/>
  <c r="G331"/>
  <c r="G330"/>
  <c r="G329"/>
  <c r="G328"/>
  <c r="G327"/>
  <c r="G326"/>
  <c r="G325"/>
  <c r="G324"/>
  <c r="G322"/>
  <c r="G321"/>
  <c r="G320"/>
  <c r="G319"/>
  <c r="G318"/>
  <c r="G317"/>
  <c r="G316"/>
  <c r="G315"/>
  <c r="G314"/>
  <c r="G313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3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1"/>
  <c r="G18"/>
  <c r="G17"/>
  <c r="G16"/>
  <c r="G15"/>
  <c r="G14"/>
  <c r="G13"/>
  <c r="G12"/>
  <c r="G11"/>
  <c r="G10"/>
  <c r="G9"/>
  <c r="G8"/>
  <c r="G7"/>
  <c r="G6"/>
  <c r="G432" i="110"/>
  <c r="G394"/>
  <c r="G393"/>
  <c r="G399"/>
  <c r="G398"/>
  <c r="G397"/>
  <c r="G415"/>
  <c r="G414"/>
  <c r="G413"/>
  <c r="G412"/>
  <c r="G411"/>
  <c r="G410"/>
  <c r="G409"/>
  <c r="G408"/>
  <c r="G407"/>
  <c r="G406"/>
  <c r="G405"/>
  <c r="G404"/>
  <c r="G403"/>
  <c r="G402"/>
  <c r="G401"/>
  <c r="G400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5"/>
  <c r="G364"/>
  <c r="G363"/>
  <c r="G362"/>
  <c r="G361"/>
  <c r="G360"/>
  <c r="G356"/>
  <c r="G355"/>
  <c r="G354"/>
  <c r="G353"/>
  <c r="G352"/>
  <c r="G351"/>
  <c r="G350"/>
  <c r="G349"/>
  <c r="G348"/>
  <c r="G347"/>
  <c r="G346"/>
  <c r="G341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6"/>
  <c r="G265"/>
  <c r="G264"/>
  <c r="G263"/>
  <c r="G262"/>
  <c r="G261"/>
  <c r="G260"/>
  <c r="G259"/>
  <c r="G258"/>
  <c r="G256"/>
  <c r="G255"/>
  <c r="G254"/>
  <c r="G251"/>
  <c r="G250"/>
  <c r="G249"/>
  <c r="G248"/>
  <c r="G247"/>
  <c r="G246"/>
  <c r="G244"/>
  <c r="G243"/>
  <c r="G242"/>
  <c r="G241"/>
  <c r="G240"/>
  <c r="G239"/>
  <c r="G229"/>
  <c r="G228"/>
  <c r="G227"/>
  <c r="G223"/>
  <c r="G220"/>
  <c r="G219"/>
  <c r="G218"/>
  <c r="G217"/>
  <c r="G213"/>
  <c r="G212"/>
  <c r="G222"/>
  <c r="G211"/>
  <c r="G221"/>
  <c r="G210"/>
  <c r="G208"/>
  <c r="G207"/>
  <c r="G236"/>
  <c r="G237"/>
  <c r="G209"/>
  <c r="G206"/>
  <c r="G205"/>
  <c r="G204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79"/>
  <c r="G178"/>
  <c r="G177"/>
  <c r="G176"/>
  <c r="G175"/>
  <c r="G174"/>
  <c r="G172"/>
  <c r="G171"/>
  <c r="G170"/>
  <c r="G169"/>
  <c r="G168"/>
  <c r="G167"/>
  <c r="G166"/>
  <c r="G165"/>
  <c r="G164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8"/>
  <c r="G77"/>
  <c r="G75"/>
  <c r="G74"/>
  <c r="G73"/>
  <c r="G72"/>
  <c r="G71"/>
  <c r="G70"/>
  <c r="G69"/>
  <c r="G66"/>
  <c r="G65"/>
  <c r="G63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1"/>
  <c r="G20"/>
  <c r="G19"/>
  <c r="G18"/>
  <c r="G17"/>
  <c r="G16"/>
  <c r="G15"/>
  <c r="G14"/>
  <c r="G13"/>
  <c r="G12"/>
  <c r="G11"/>
  <c r="G10"/>
  <c r="G9"/>
  <c r="G8"/>
  <c r="G7"/>
  <c r="G6"/>
  <c r="E24" i="106"/>
  <c r="E23"/>
  <c r="E22"/>
  <c r="E21"/>
  <c r="E20"/>
  <c r="E19"/>
  <c r="E15"/>
  <c r="E23" i="105"/>
  <c r="E22"/>
  <c r="E21"/>
  <c r="E20"/>
  <c r="E19"/>
  <c r="E20" i="109"/>
  <c r="E31" i="79"/>
  <c r="E30"/>
  <c r="E28"/>
  <c r="E24"/>
  <c r="E30" i="80"/>
  <c r="E28"/>
  <c r="E24"/>
  <c r="G24" s="1"/>
  <c r="E31" i="81"/>
  <c r="E30"/>
  <c r="E28"/>
  <c r="E24"/>
  <c r="G30" i="82"/>
  <c r="G28"/>
  <c r="E24"/>
  <c r="G24" s="1"/>
  <c r="E31" i="83"/>
  <c r="E30"/>
  <c r="E28"/>
  <c r="E24"/>
  <c r="E30" i="84"/>
  <c r="E28"/>
  <c r="E24"/>
  <c r="G24" s="1"/>
  <c r="E30" i="99"/>
  <c r="E29"/>
  <c r="E28"/>
  <c r="E24"/>
  <c r="E30" i="86"/>
  <c r="G30" s="1"/>
  <c r="E29"/>
  <c r="G29" s="1"/>
  <c r="E28"/>
  <c r="G28" s="1"/>
  <c r="E24"/>
  <c r="G24" s="1"/>
  <c r="E32" i="87"/>
  <c r="E31"/>
  <c r="E30"/>
  <c r="E29"/>
  <c r="E28"/>
  <c r="E24"/>
  <c r="E32" i="88"/>
  <c r="E31"/>
  <c r="E30"/>
  <c r="E29"/>
  <c r="E28"/>
  <c r="E24"/>
  <c r="G24" s="1"/>
  <c r="F35" i="90"/>
  <c r="F34"/>
  <c r="F33"/>
  <c r="F32"/>
  <c r="F31"/>
  <c r="F30"/>
  <c r="F28"/>
  <c r="F24"/>
  <c r="F35" i="89"/>
  <c r="F34"/>
  <c r="F33"/>
  <c r="F32"/>
  <c r="F31"/>
  <c r="F30"/>
  <c r="F28"/>
  <c r="F24"/>
  <c r="F36" i="92"/>
  <c r="F35"/>
  <c r="F34"/>
  <c r="F33"/>
  <c r="F32"/>
  <c r="F31"/>
  <c r="F30"/>
  <c r="F28"/>
  <c r="F24"/>
  <c r="F36" i="91"/>
  <c r="F35"/>
  <c r="F34"/>
  <c r="F33"/>
  <c r="F32"/>
  <c r="F31"/>
  <c r="F30"/>
  <c r="F28"/>
  <c r="F24"/>
  <c r="F37" i="94"/>
  <c r="F36"/>
  <c r="F35"/>
  <c r="F34"/>
  <c r="F33"/>
  <c r="F32"/>
  <c r="F31"/>
  <c r="F30"/>
  <c r="F28"/>
  <c r="F24"/>
  <c r="F38" i="93"/>
  <c r="F37"/>
  <c r="F36"/>
  <c r="F35"/>
  <c r="F34"/>
  <c r="F33"/>
  <c r="F32"/>
  <c r="F31"/>
  <c r="F29"/>
  <c r="H29" s="1"/>
  <c r="F25"/>
  <c r="F37" i="96"/>
  <c r="F36"/>
  <c r="F35"/>
  <c r="F34"/>
  <c r="F33"/>
  <c r="F32"/>
  <c r="F31"/>
  <c r="F30"/>
  <c r="F28"/>
  <c r="F24"/>
  <c r="F38" i="95"/>
  <c r="F37"/>
  <c r="F36"/>
  <c r="F35"/>
  <c r="F34"/>
  <c r="F33"/>
  <c r="F32"/>
  <c r="F31"/>
  <c r="F29"/>
  <c r="F25"/>
  <c r="G31" i="82" l="1"/>
  <c r="H64" i="120"/>
  <c r="H24" i="94"/>
  <c r="H36"/>
  <c r="H32" i="89"/>
  <c r="G31" i="88"/>
  <c r="G21" i="105"/>
  <c r="H31" i="95"/>
  <c r="H31" i="94"/>
  <c r="G24" i="79"/>
  <c r="G15" i="106"/>
  <c r="H36" i="95"/>
  <c r="H33" i="96"/>
  <c r="G20" i="105"/>
  <c r="G24" i="83"/>
  <c r="H24" i="92"/>
  <c r="H35" i="96"/>
  <c r="H24" i="91"/>
  <c r="M55" i="1" s="1"/>
  <c r="H34" i="89"/>
  <c r="H34" i="90"/>
  <c r="H25" i="95"/>
  <c r="H32" i="96"/>
  <c r="H33" i="91"/>
  <c r="H31" i="90"/>
  <c r="G30" i="88"/>
  <c r="G29" i="99"/>
  <c r="G30" i="83"/>
  <c r="H34" i="95"/>
  <c r="H37" i="93"/>
  <c r="H34" i="94"/>
  <c r="H31" i="92"/>
  <c r="G31" i="87"/>
  <c r="G20" i="106"/>
  <c r="G24" i="81"/>
  <c r="G28" i="79"/>
  <c r="H30" i="96"/>
  <c r="H33" i="94"/>
  <c r="H31" i="91"/>
  <c r="H28" i="89"/>
  <c r="G28" i="88"/>
  <c r="H35" i="93"/>
  <c r="H30" i="91"/>
  <c r="H28" i="92"/>
  <c r="H24" i="90"/>
  <c r="G29" i="87"/>
  <c r="G28" i="84"/>
  <c r="G22" i="105"/>
  <c r="H29" i="95"/>
  <c r="H37"/>
  <c r="H34" i="96"/>
  <c r="H32" i="93"/>
  <c r="H34" i="92"/>
  <c r="H33" i="90"/>
  <c r="G30" i="81"/>
  <c r="G19" i="105"/>
  <c r="G21" i="106"/>
  <c r="G31" i="86"/>
  <c r="H33" i="95"/>
  <c r="H28" i="96"/>
  <c r="H34" i="93"/>
  <c r="H30" i="94"/>
  <c r="H35" i="91"/>
  <c r="H33" i="92"/>
  <c r="H31" i="89"/>
  <c r="H30" i="90"/>
  <c r="G28" i="87"/>
  <c r="G28" i="99"/>
  <c r="H32" i="95"/>
  <c r="H24" i="96"/>
  <c r="H36"/>
  <c r="H33" i="93"/>
  <c r="H28" i="94"/>
  <c r="H34" i="91"/>
  <c r="H32" i="92"/>
  <c r="H30" i="89"/>
  <c r="H28" i="90"/>
  <c r="G24" i="87"/>
  <c r="G24" i="99"/>
  <c r="G30" i="79"/>
  <c r="G20" i="109"/>
  <c r="M73" i="1" s="1"/>
  <c r="G23" i="106"/>
  <c r="H31" i="93"/>
  <c r="H35" i="94"/>
  <c r="H32" i="91"/>
  <c r="H30" i="92"/>
  <c r="H24" i="89"/>
  <c r="M57" i="1" s="1"/>
  <c r="G22" i="106"/>
  <c r="G28" i="81"/>
  <c r="H35" i="95"/>
  <c r="H31" i="96"/>
  <c r="H25" i="93"/>
  <c r="M53" i="1" s="1"/>
  <c r="H36" i="93"/>
  <c r="H32" i="94"/>
  <c r="H28" i="91"/>
  <c r="H35" i="92"/>
  <c r="H33" i="89"/>
  <c r="H32" i="90"/>
  <c r="G29" i="88"/>
  <c r="G30" i="87"/>
  <c r="G28" i="83"/>
  <c r="G28" i="80"/>
  <c r="G15" i="105"/>
  <c r="G19" i="106"/>
  <c r="F37" i="98"/>
  <c r="F36"/>
  <c r="F35"/>
  <c r="F34"/>
  <c r="F33"/>
  <c r="F32"/>
  <c r="F31"/>
  <c r="F30"/>
  <c r="F28"/>
  <c r="F24"/>
  <c r="F38" i="97"/>
  <c r="F37"/>
  <c r="F36"/>
  <c r="F35"/>
  <c r="F34"/>
  <c r="F33"/>
  <c r="F32"/>
  <c r="F31"/>
  <c r="F29"/>
  <c r="H29" s="1"/>
  <c r="F25"/>
  <c r="F43" i="100"/>
  <c r="F42"/>
  <c r="F41"/>
  <c r="F40"/>
  <c r="F39"/>
  <c r="F38"/>
  <c r="F36"/>
  <c r="F35"/>
  <c r="F34"/>
  <c r="F33"/>
  <c r="F32"/>
  <c r="F37"/>
  <c r="F30"/>
  <c r="F29"/>
  <c r="F25"/>
  <c r="F43" i="101"/>
  <c r="F42"/>
  <c r="F41"/>
  <c r="F40"/>
  <c r="F39"/>
  <c r="F38"/>
  <c r="F36"/>
  <c r="F35"/>
  <c r="F34"/>
  <c r="F33"/>
  <c r="F32"/>
  <c r="F37"/>
  <c r="F30"/>
  <c r="F29"/>
  <c r="F25"/>
  <c r="H32" i="100" l="1"/>
  <c r="H24" i="98"/>
  <c r="H36"/>
  <c r="H41" i="100"/>
  <c r="H34" i="97"/>
  <c r="H35" i="101"/>
  <c r="H30"/>
  <c r="H39"/>
  <c r="H33" i="97"/>
  <c r="H30" i="98"/>
  <c r="H30" i="100"/>
  <c r="H39"/>
  <c r="H32" i="97"/>
  <c r="H28" i="98"/>
  <c r="H35" i="100"/>
  <c r="H32" i="101"/>
  <c r="H41"/>
  <c r="H34"/>
  <c r="H34" i="98"/>
  <c r="H33" i="101"/>
  <c r="H42"/>
  <c r="H34" i="100"/>
  <c r="H33"/>
  <c r="H42"/>
  <c r="H35" i="97"/>
  <c r="H31" i="98"/>
  <c r="H37" i="101"/>
  <c r="H40"/>
  <c r="H37" i="100"/>
  <c r="H40"/>
  <c r="H31" i="97"/>
  <c r="H35" i="98"/>
  <c r="H29" i="101"/>
  <c r="H38"/>
  <c r="H29" i="100"/>
  <c r="H38"/>
  <c r="H37" i="97"/>
  <c r="H33" i="98"/>
  <c r="H25" i="101"/>
  <c r="H36"/>
  <c r="H25" i="100"/>
  <c r="H36"/>
  <c r="H25" i="97"/>
  <c r="H36"/>
  <c r="H32" i="98"/>
  <c r="F43" i="102"/>
  <c r="F42"/>
  <c r="F41"/>
  <c r="F40"/>
  <c r="F39"/>
  <c r="F38"/>
  <c r="F36"/>
  <c r="F35"/>
  <c r="F34"/>
  <c r="F33"/>
  <c r="F32"/>
  <c r="F37"/>
  <c r="F30"/>
  <c r="F29"/>
  <c r="F25"/>
  <c r="F37" i="2"/>
  <c r="F36"/>
  <c r="F35"/>
  <c r="F34"/>
  <c r="F33"/>
  <c r="F32"/>
  <c r="F28"/>
  <c r="F30"/>
  <c r="F29"/>
  <c r="F24"/>
  <c r="F39" i="3"/>
  <c r="F38"/>
  <c r="F37"/>
  <c r="F36"/>
  <c r="F35"/>
  <c r="F34"/>
  <c r="F33"/>
  <c r="F32"/>
  <c r="F28"/>
  <c r="F30"/>
  <c r="F29"/>
  <c r="F24"/>
  <c r="F43" i="4"/>
  <c r="F42"/>
  <c r="F41"/>
  <c r="F40"/>
  <c r="F39"/>
  <c r="F38"/>
  <c r="F37"/>
  <c r="F36"/>
  <c r="F35"/>
  <c r="F34"/>
  <c r="H34" s="1"/>
  <c r="H33"/>
  <c r="F32"/>
  <c r="F28"/>
  <c r="F30"/>
  <c r="F29"/>
  <c r="F24"/>
  <c r="F43" i="7"/>
  <c r="F42"/>
  <c r="F41"/>
  <c r="F40"/>
  <c r="F39"/>
  <c r="F38"/>
  <c r="F37"/>
  <c r="F36"/>
  <c r="F35"/>
  <c r="F34"/>
  <c r="F33"/>
  <c r="F32"/>
  <c r="H28"/>
  <c r="F30"/>
  <c r="F29"/>
  <c r="F24"/>
  <c r="F45" i="8"/>
  <c r="H45" s="1"/>
  <c r="F44"/>
  <c r="F43"/>
  <c r="F42"/>
  <c r="H42" s="1"/>
  <c r="F41"/>
  <c r="H41" s="1"/>
  <c r="F40"/>
  <c r="H40" s="1"/>
  <c r="F39"/>
  <c r="H39" s="1"/>
  <c r="F38"/>
  <c r="H38" s="1"/>
  <c r="F37"/>
  <c r="H37" s="1"/>
  <c r="F36"/>
  <c r="H36" s="1"/>
  <c r="F35"/>
  <c r="H35" s="1"/>
  <c r="F34"/>
  <c r="H34" s="1"/>
  <c r="F28"/>
  <c r="H28" s="1"/>
  <c r="F31"/>
  <c r="H31" s="1"/>
  <c r="F30"/>
  <c r="H30" s="1"/>
  <c r="F29"/>
  <c r="H29" s="1"/>
  <c r="F24"/>
  <c r="H24" s="1"/>
  <c r="F46" i="9"/>
  <c r="F45"/>
  <c r="F44"/>
  <c r="F43"/>
  <c r="F42"/>
  <c r="F41"/>
  <c r="F40"/>
  <c r="F39"/>
  <c r="F38"/>
  <c r="F37"/>
  <c r="F36"/>
  <c r="F35"/>
  <c r="F34"/>
  <c r="H34" s="1"/>
  <c r="F32"/>
  <c r="F24"/>
  <c r="F43" i="10"/>
  <c r="F42"/>
  <c r="F41"/>
  <c r="F40"/>
  <c r="F39"/>
  <c r="F38"/>
  <c r="F37"/>
  <c r="F36"/>
  <c r="F35"/>
  <c r="F34"/>
  <c r="F28"/>
  <c r="F31"/>
  <c r="F30"/>
  <c r="F29"/>
  <c r="F24"/>
  <c r="H24" s="1"/>
  <c r="F47" i="13"/>
  <c r="F46"/>
  <c r="F45"/>
  <c r="F44"/>
  <c r="F43"/>
  <c r="F42"/>
  <c r="F41"/>
  <c r="F40"/>
  <c r="F39"/>
  <c r="F37"/>
  <c r="F25"/>
  <c r="F47" i="14"/>
  <c r="F46"/>
  <c r="F45"/>
  <c r="F44"/>
  <c r="F43"/>
  <c r="F42"/>
  <c r="F41"/>
  <c r="F40"/>
  <c r="F39"/>
  <c r="F37"/>
  <c r="F25"/>
  <c r="F50" i="15"/>
  <c r="H50" s="1"/>
  <c r="F49"/>
  <c r="H49" s="1"/>
  <c r="F48"/>
  <c r="H48" s="1"/>
  <c r="F47"/>
  <c r="H47" s="1"/>
  <c r="F46"/>
  <c r="H46" s="1"/>
  <c r="F45"/>
  <c r="H45" s="1"/>
  <c r="F44"/>
  <c r="H44" s="1"/>
  <c r="F43"/>
  <c r="H43" s="1"/>
  <c r="F42"/>
  <c r="H42" s="1"/>
  <c r="F41"/>
  <c r="H41" s="1"/>
  <c r="F40"/>
  <c r="H40" s="1"/>
  <c r="F39"/>
  <c r="H39" s="1"/>
  <c r="F38"/>
  <c r="H38" s="1"/>
  <c r="F25"/>
  <c r="F52" i="16"/>
  <c r="F51"/>
  <c r="F50"/>
  <c r="F49"/>
  <c r="F48"/>
  <c r="F47"/>
  <c r="F46"/>
  <c r="F45"/>
  <c r="F44"/>
  <c r="F43"/>
  <c r="F42"/>
  <c r="F41"/>
  <c r="F40"/>
  <c r="F39"/>
  <c r="F25"/>
  <c r="F51" i="17"/>
  <c r="F50"/>
  <c r="F49"/>
  <c r="F48"/>
  <c r="F47"/>
  <c r="F46"/>
  <c r="F45"/>
  <c r="F44"/>
  <c r="F43"/>
  <c r="F42"/>
  <c r="F41"/>
  <c r="F40"/>
  <c r="F39"/>
  <c r="F38"/>
  <c r="F25"/>
  <c r="F53" i="19"/>
  <c r="F52"/>
  <c r="F51"/>
  <c r="F50"/>
  <c r="F49"/>
  <c r="F48"/>
  <c r="F47"/>
  <c r="F46"/>
  <c r="F45"/>
  <c r="F44"/>
  <c r="F43"/>
  <c r="F42"/>
  <c r="F41"/>
  <c r="F40"/>
  <c r="F39"/>
  <c r="F38"/>
  <c r="F25"/>
  <c r="F47" i="114"/>
  <c r="F46"/>
  <c r="F44"/>
  <c r="F43"/>
  <c r="F42"/>
  <c r="F41"/>
  <c r="F40"/>
  <c r="F39"/>
  <c r="F38"/>
  <c r="F37"/>
  <c r="F26"/>
  <c r="H39" i="7" l="1"/>
  <c r="H28" i="4"/>
  <c r="H28" i="3"/>
  <c r="H38"/>
  <c r="H37" i="114"/>
  <c r="H46"/>
  <c r="H43" i="19"/>
  <c r="H24" i="7"/>
  <c r="H24" i="4"/>
  <c r="H36"/>
  <c r="H41" i="17"/>
  <c r="H49"/>
  <c r="H40" i="13"/>
  <c r="H35" i="10"/>
  <c r="H41" i="114"/>
  <c r="H46" i="16"/>
  <c r="H38" i="9"/>
  <c r="H25" i="13"/>
  <c r="H45"/>
  <c r="H40" i="9"/>
  <c r="H44" i="100"/>
  <c r="H43" s="1"/>
  <c r="H25" i="19"/>
  <c r="H45"/>
  <c r="H25" i="14"/>
  <c r="H24" i="3"/>
  <c r="H35"/>
  <c r="H35" i="102"/>
  <c r="H53" i="19"/>
  <c r="H45" i="14"/>
  <c r="H32" i="102"/>
  <c r="H41"/>
  <c r="H26" i="114"/>
  <c r="H43" i="16"/>
  <c r="H51"/>
  <c r="H36" i="9"/>
  <c r="H44"/>
  <c r="H42" i="19"/>
  <c r="H50"/>
  <c r="H43" i="114"/>
  <c r="H40" i="16"/>
  <c r="H48"/>
  <c r="H41" i="14"/>
  <c r="H37" i="13"/>
  <c r="H46"/>
  <c r="H41" i="10"/>
  <c r="H37" i="7"/>
  <c r="H37" i="4"/>
  <c r="H31" i="10"/>
  <c r="H39"/>
  <c r="H35" i="7"/>
  <c r="H34" i="3"/>
  <c r="H24" i="2"/>
  <c r="H38" i="114"/>
  <c r="H44" i="17"/>
  <c r="H25" i="15"/>
  <c r="H42" i="14"/>
  <c r="H30" i="4"/>
  <c r="H28" i="2"/>
  <c r="H29" i="102"/>
  <c r="H38"/>
  <c r="H51" i="19"/>
  <c r="H44" i="16"/>
  <c r="H40" i="19"/>
  <c r="H48"/>
  <c r="H40" i="17"/>
  <c r="H48"/>
  <c r="H41" i="16"/>
  <c r="H49"/>
  <c r="H43" i="13"/>
  <c r="H36" i="10"/>
  <c r="H42" i="4"/>
  <c r="H35" i="2"/>
  <c r="H40" i="114"/>
  <c r="H38" i="19"/>
  <c r="H46"/>
  <c r="H38" i="17"/>
  <c r="H46"/>
  <c r="H44" i="14"/>
  <c r="H41" i="13"/>
  <c r="H41" i="9"/>
  <c r="H43" i="8"/>
  <c r="H32" i="7"/>
  <c r="H40"/>
  <c r="H40" i="4"/>
  <c r="H33" i="2"/>
  <c r="H37" i="102"/>
  <c r="H40"/>
  <c r="H43" i="17"/>
  <c r="H39" i="14"/>
  <c r="H39" i="114"/>
  <c r="H44" i="19"/>
  <c r="H52"/>
  <c r="H42" i="17"/>
  <c r="H50"/>
  <c r="H42" i="16"/>
  <c r="H50"/>
  <c r="H37" i="14"/>
  <c r="H46"/>
  <c r="H42" i="13"/>
  <c r="H28" i="10"/>
  <c r="H40"/>
  <c r="H37" i="9"/>
  <c r="H45"/>
  <c r="H29" i="7"/>
  <c r="H36"/>
  <c r="H41" i="4"/>
  <c r="H32" i="3"/>
  <c r="H39"/>
  <c r="H32" i="2"/>
  <c r="H25" i="102"/>
  <c r="H36"/>
  <c r="H30" i="10"/>
  <c r="H38"/>
  <c r="H35" i="9"/>
  <c r="H43"/>
  <c r="H34" i="7"/>
  <c r="H42"/>
  <c r="H39" i="4"/>
  <c r="H30" i="3"/>
  <c r="H37"/>
  <c r="H30" i="2"/>
  <c r="H34" i="102"/>
  <c r="H44" i="114"/>
  <c r="H41" i="19"/>
  <c r="H49"/>
  <c r="H39" i="17"/>
  <c r="H47"/>
  <c r="H39" i="16"/>
  <c r="H47"/>
  <c r="H43" i="14"/>
  <c r="H39" i="13"/>
  <c r="H29" i="10"/>
  <c r="H37"/>
  <c r="H24" i="9"/>
  <c r="H42"/>
  <c r="H33" i="7"/>
  <c r="H41"/>
  <c r="H32" i="4"/>
  <c r="H38"/>
  <c r="H29" i="3"/>
  <c r="H36"/>
  <c r="H29" i="2"/>
  <c r="H36"/>
  <c r="H33" i="102"/>
  <c r="H42"/>
  <c r="H42" i="114"/>
  <c r="H39" i="19"/>
  <c r="H47"/>
  <c r="H25" i="17"/>
  <c r="H45"/>
  <c r="H25" i="16"/>
  <c r="H45"/>
  <c r="H40" i="14"/>
  <c r="H44" i="13"/>
  <c r="H34" i="10"/>
  <c r="H42"/>
  <c r="H32" i="9"/>
  <c r="H39"/>
  <c r="H44" i="8"/>
  <c r="H30" i="7"/>
  <c r="H38"/>
  <c r="H29" i="4"/>
  <c r="H35"/>
  <c r="H33" i="3"/>
  <c r="H34" i="2"/>
  <c r="H30" i="102"/>
  <c r="H39"/>
  <c r="F47" i="115"/>
  <c r="F46"/>
  <c r="F44"/>
  <c r="F43"/>
  <c r="F42"/>
  <c r="F41"/>
  <c r="F40"/>
  <c r="F39"/>
  <c r="F38"/>
  <c r="F37"/>
  <c r="F26"/>
  <c r="F51" i="64"/>
  <c r="F50"/>
  <c r="F49"/>
  <c r="F48"/>
  <c r="F47"/>
  <c r="F46"/>
  <c r="F44"/>
  <c r="F45"/>
  <c r="F43"/>
  <c r="F42"/>
  <c r="F41"/>
  <c r="F40"/>
  <c r="F39"/>
  <c r="F38"/>
  <c r="F26"/>
  <c r="F54" i="63"/>
  <c r="F53"/>
  <c r="F52"/>
  <c r="F51"/>
  <c r="F50"/>
  <c r="F49"/>
  <c r="F47"/>
  <c r="F48"/>
  <c r="F46"/>
  <c r="F45"/>
  <c r="F44"/>
  <c r="F43"/>
  <c r="F42"/>
  <c r="F41"/>
  <c r="F40"/>
  <c r="F39"/>
  <c r="H42" l="1"/>
  <c r="H46" i="8"/>
  <c r="H45" i="64"/>
  <c r="H26" i="115"/>
  <c r="H38"/>
  <c r="H50" i="63"/>
  <c r="H42" i="115"/>
  <c r="H41" i="64"/>
  <c r="H49"/>
  <c r="H43" i="115"/>
  <c r="H48" i="63"/>
  <c r="H26" i="64"/>
  <c r="H38"/>
  <c r="H44"/>
  <c r="H39" i="115"/>
  <c r="H39" i="63"/>
  <c r="H44"/>
  <c r="H52"/>
  <c r="H42" i="64"/>
  <c r="H50"/>
  <c r="H49" i="63"/>
  <c r="H47" i="64"/>
  <c r="H47" i="63"/>
  <c r="H39" i="64"/>
  <c r="H46"/>
  <c r="H40" i="115"/>
  <c r="H41" i="63"/>
  <c r="H45"/>
  <c r="H53"/>
  <c r="H37" i="115"/>
  <c r="H46"/>
  <c r="H51" i="15"/>
  <c r="H46" i="63"/>
  <c r="H43" i="64"/>
  <c r="H44" i="115"/>
  <c r="H40" i="63"/>
  <c r="H43"/>
  <c r="H51"/>
  <c r="H40" i="64"/>
  <c r="H48"/>
  <c r="H41" i="115"/>
  <c r="H37" i="63"/>
  <c r="F26"/>
  <c r="F53" i="65"/>
  <c r="F52"/>
  <c r="F51"/>
  <c r="F50"/>
  <c r="F49"/>
  <c r="F48"/>
  <c r="F46"/>
  <c r="F47"/>
  <c r="F44"/>
  <c r="F43"/>
  <c r="F42"/>
  <c r="F41"/>
  <c r="F40"/>
  <c r="F39"/>
  <c r="F38"/>
  <c r="F26"/>
  <c r="F56" i="67"/>
  <c r="F55"/>
  <c r="F54"/>
  <c r="F53"/>
  <c r="F52"/>
  <c r="F51"/>
  <c r="F45"/>
  <c r="F44"/>
  <c r="F41"/>
  <c r="F42"/>
  <c r="F40"/>
  <c r="F43"/>
  <c r="F50"/>
  <c r="F49"/>
  <c r="F48"/>
  <c r="F47"/>
  <c r="F39"/>
  <c r="F38"/>
  <c r="F30"/>
  <c r="F34"/>
  <c r="F33"/>
  <c r="F32"/>
  <c r="F31"/>
  <c r="F26"/>
  <c r="H41" i="65" l="1"/>
  <c r="H48" i="67"/>
  <c r="H50"/>
  <c r="H47" i="65"/>
  <c r="H43" i="67"/>
  <c r="H53"/>
  <c r="H38" i="65"/>
  <c r="H42"/>
  <c r="H50"/>
  <c r="H32" i="67"/>
  <c r="H47"/>
  <c r="H40"/>
  <c r="H54"/>
  <c r="H52"/>
  <c r="H45"/>
  <c r="H44" i="65"/>
  <c r="H52"/>
  <c r="H33" i="67"/>
  <c r="H49" i="65"/>
  <c r="H34" i="67"/>
  <c r="H39" i="65"/>
  <c r="H26" i="67"/>
  <c r="H38"/>
  <c r="H31"/>
  <c r="H39"/>
  <c r="H49"/>
  <c r="H51"/>
  <c r="H40" i="65"/>
  <c r="H43"/>
  <c r="H51"/>
  <c r="H30" i="67"/>
  <c r="H44"/>
  <c r="H26" i="65"/>
  <c r="H35" i="67"/>
  <c r="H41"/>
  <c r="H48" i="65"/>
  <c r="H42" i="67"/>
  <c r="H55"/>
  <c r="H46" i="65"/>
  <c r="H26" i="63"/>
  <c r="F52" i="73" l="1"/>
  <c r="F51"/>
  <c r="F50"/>
  <c r="F49"/>
  <c r="F48"/>
  <c r="F47"/>
  <c r="F46"/>
  <c r="F45"/>
  <c r="F44"/>
  <c r="F40"/>
  <c r="F25"/>
  <c r="F52" i="74"/>
  <c r="F51"/>
  <c r="F50"/>
  <c r="F49"/>
  <c r="F48"/>
  <c r="F47"/>
  <c r="F46"/>
  <c r="F45"/>
  <c r="F44"/>
  <c r="F40"/>
  <c r="F43"/>
  <c r="F42"/>
  <c r="F41"/>
  <c r="F25"/>
  <c r="F54" i="75"/>
  <c r="F53"/>
  <c r="F48"/>
  <c r="F52"/>
  <c r="F51"/>
  <c r="F50"/>
  <c r="F49"/>
  <c r="F47"/>
  <c r="F46"/>
  <c r="F45"/>
  <c r="F41"/>
  <c r="F44"/>
  <c r="F43"/>
  <c r="F42"/>
  <c r="F39"/>
  <c r="F25"/>
  <c r="F54" i="76"/>
  <c r="F53"/>
  <c r="F48"/>
  <c r="F52"/>
  <c r="F51"/>
  <c r="F50"/>
  <c r="F49"/>
  <c r="F47"/>
  <c r="F46"/>
  <c r="F45"/>
  <c r="F41"/>
  <c r="F44"/>
  <c r="F43"/>
  <c r="F42"/>
  <c r="F30"/>
  <c r="F35"/>
  <c r="F34"/>
  <c r="F33"/>
  <c r="F32"/>
  <c r="F31"/>
  <c r="F26"/>
  <c r="F56" i="77"/>
  <c r="F55"/>
  <c r="F54"/>
  <c r="F53"/>
  <c r="F52"/>
  <c r="F50"/>
  <c r="F49"/>
  <c r="F44"/>
  <c r="F42"/>
  <c r="F43"/>
  <c r="F47"/>
  <c r="F45"/>
  <c r="F46"/>
  <c r="F31"/>
  <c r="F30"/>
  <c r="F36"/>
  <c r="F34"/>
  <c r="F33"/>
  <c r="F32"/>
  <c r="F26"/>
  <c r="F61" i="78"/>
  <c r="F44"/>
  <c r="F60"/>
  <c r="F59"/>
  <c r="F58"/>
  <c r="F56"/>
  <c r="F55"/>
  <c r="F54"/>
  <c r="F53"/>
  <c r="F52"/>
  <c r="G51"/>
  <c r="F51"/>
  <c r="F50"/>
  <c r="G49"/>
  <c r="F49"/>
  <c r="F48"/>
  <c r="G47"/>
  <c r="F47"/>
  <c r="F46"/>
  <c r="F45"/>
  <c r="F42"/>
  <c r="F43"/>
  <c r="F36"/>
  <c r="F34"/>
  <c r="F33"/>
  <c r="F32"/>
  <c r="F31"/>
  <c r="H46" i="75" l="1"/>
  <c r="H50" i="77"/>
  <c r="H49" i="78"/>
  <c r="H34" i="77"/>
  <c r="H47"/>
  <c r="H51" i="75"/>
  <c r="H47"/>
  <c r="H60" i="78"/>
  <c r="H48" i="77"/>
  <c r="H47" i="76"/>
  <c r="H25" i="75"/>
  <c r="H33" i="78"/>
  <c r="H45"/>
  <c r="H26" i="76"/>
  <c r="H48"/>
  <c r="H41" i="75"/>
  <c r="H30" i="76"/>
  <c r="H52"/>
  <c r="H44" i="75"/>
  <c r="H50" i="73"/>
  <c r="H36" i="78"/>
  <c r="H46"/>
  <c r="H52"/>
  <c r="H44"/>
  <c r="H45" i="73"/>
  <c r="H26" i="77"/>
  <c r="H31"/>
  <c r="H49"/>
  <c r="H54"/>
  <c r="H53" i="75"/>
  <c r="H45" i="74"/>
  <c r="H25" i="73"/>
  <c r="M17" i="1" s="1"/>
  <c r="H47" i="73"/>
  <c r="H26" i="78"/>
  <c r="H43"/>
  <c r="H34" i="76"/>
  <c r="H44"/>
  <c r="H44" i="74"/>
  <c r="H46" i="73"/>
  <c r="H51" i="78"/>
  <c r="H59"/>
  <c r="H35" i="77"/>
  <c r="H43"/>
  <c r="H31" i="76"/>
  <c r="H42" i="74"/>
  <c r="H49"/>
  <c r="H55" i="78"/>
  <c r="H51" i="76"/>
  <c r="H43" i="75"/>
  <c r="H46" i="74"/>
  <c r="H34" i="78"/>
  <c r="H58"/>
  <c r="H33" i="77"/>
  <c r="H45"/>
  <c r="H35" i="76"/>
  <c r="H45"/>
  <c r="H50"/>
  <c r="H42" i="75"/>
  <c r="H48"/>
  <c r="H40" i="74"/>
  <c r="H51"/>
  <c r="H44" i="73"/>
  <c r="H48" i="78"/>
  <c r="H56"/>
  <c r="H32" i="77"/>
  <c r="H46"/>
  <c r="H55"/>
  <c r="H41" i="76"/>
  <c r="H49"/>
  <c r="H39" i="75"/>
  <c r="H52"/>
  <c r="H43" i="74"/>
  <c r="H50"/>
  <c r="H40" i="73"/>
  <c r="H51"/>
  <c r="H32" i="78"/>
  <c r="H47"/>
  <c r="H50"/>
  <c r="H54"/>
  <c r="H30" i="77"/>
  <c r="H44"/>
  <c r="H53"/>
  <c r="H33" i="76"/>
  <c r="H43"/>
  <c r="H50" i="75"/>
  <c r="H41" i="74"/>
  <c r="H48"/>
  <c r="H49" i="73"/>
  <c r="H31" i="78"/>
  <c r="H42"/>
  <c r="H53"/>
  <c r="H36" i="77"/>
  <c r="H42"/>
  <c r="H52"/>
  <c r="H32" i="76"/>
  <c r="H42"/>
  <c r="H46"/>
  <c r="H53"/>
  <c r="H45" i="75"/>
  <c r="H49"/>
  <c r="H25" i="74"/>
  <c r="H47"/>
  <c r="H48" i="73"/>
  <c r="G60" i="116"/>
  <c r="G59"/>
  <c r="G58"/>
  <c r="G57"/>
  <c r="G56"/>
  <c r="G55"/>
  <c r="G52"/>
  <c r="G51"/>
  <c r="G49"/>
  <c r="G48"/>
  <c r="G50"/>
  <c r="G53"/>
  <c r="G54"/>
  <c r="G38"/>
  <c r="G47"/>
  <c r="G46"/>
  <c r="G39"/>
  <c r="G40"/>
  <c r="G31"/>
  <c r="G33"/>
  <c r="G27"/>
  <c r="M78" i="1" s="1"/>
  <c r="M77" s="1"/>
  <c r="M70" s="1"/>
  <c r="M69" s="1"/>
  <c r="M68" s="1"/>
  <c r="M67" s="1"/>
  <c r="M66" s="1"/>
  <c r="M65" s="1"/>
  <c r="M63" s="1"/>
  <c r="M62" s="1"/>
  <c r="M61" s="1"/>
  <c r="M60" s="1"/>
  <c r="M58" s="1"/>
  <c r="M56" s="1"/>
  <c r="M54" s="1"/>
  <c r="M52" s="1"/>
  <c r="M51" s="1"/>
  <c r="M50" s="1"/>
  <c r="M49" s="1"/>
  <c r="M47" s="1"/>
  <c r="M46" s="1"/>
  <c r="M45" s="1"/>
  <c r="M39" s="1"/>
  <c r="M38" s="1"/>
  <c r="M37" s="1"/>
  <c r="M36" s="1"/>
  <c r="M35" s="1"/>
  <c r="M34" s="1"/>
  <c r="M33" s="1"/>
  <c r="M31" s="1"/>
  <c r="M30" s="1"/>
  <c r="M29" s="1"/>
  <c r="M28" s="1"/>
  <c r="M27" s="1"/>
  <c r="M26" s="1"/>
  <c r="M24" s="1"/>
  <c r="M23" s="1"/>
  <c r="M22" s="1"/>
  <c r="M21" s="1"/>
  <c r="M20" s="1"/>
  <c r="M19"/>
  <c r="I49" i="116" l="1"/>
  <c r="I31"/>
  <c r="I53"/>
  <c r="I52"/>
  <c r="I57"/>
  <c r="I51"/>
  <c r="I39"/>
  <c r="I48"/>
  <c r="I33"/>
  <c r="I58"/>
  <c r="I40"/>
  <c r="I50"/>
  <c r="I32"/>
  <c r="I38"/>
  <c r="M16" i="1"/>
  <c r="M14" s="1"/>
  <c r="M13" s="1"/>
  <c r="M12" s="1"/>
  <c r="M10" s="1"/>
  <c r="I54" i="116"/>
  <c r="I59"/>
  <c r="I27"/>
  <c r="M9" i="1" s="1"/>
  <c r="I47" i="116"/>
  <c r="I56"/>
  <c r="I46"/>
  <c r="I55"/>
  <c r="I60"/>
  <c r="H52" i="73"/>
  <c r="H53" s="1"/>
  <c r="H56" i="77"/>
  <c r="H57" s="1"/>
  <c r="H52" i="74"/>
  <c r="H53" s="1"/>
  <c r="H61" i="78"/>
  <c r="H62" s="1"/>
  <c r="H54" i="75"/>
  <c r="H55" s="1"/>
  <c r="H54" i="76"/>
  <c r="H55" s="1"/>
  <c r="H53" i="65"/>
  <c r="H54" s="1"/>
  <c r="H54" i="63"/>
  <c r="H55" s="1"/>
  <c r="H56" i="67"/>
  <c r="H57" s="1"/>
  <c r="H51" i="64"/>
  <c r="H52" s="1"/>
  <c r="H47" i="115"/>
  <c r="H48" s="1"/>
  <c r="H43" i="4"/>
  <c r="H44" s="1"/>
  <c r="H47" i="14"/>
  <c r="H48" s="1"/>
  <c r="H43" i="10"/>
  <c r="H44" s="1"/>
  <c r="H43" i="7"/>
  <c r="H44" s="1"/>
  <c r="H47" i="114"/>
  <c r="H48" s="1"/>
  <c r="H54" i="19"/>
  <c r="H40" i="3"/>
  <c r="H46" i="9"/>
  <c r="H47" s="1"/>
  <c r="H51" i="17"/>
  <c r="H52" s="1"/>
  <c r="H52" i="16"/>
  <c r="H53" s="1"/>
  <c r="H37" i="2"/>
  <c r="H38" s="1"/>
  <c r="H43" i="102"/>
  <c r="H44" s="1"/>
  <c r="H47" i="13"/>
  <c r="H48" s="1"/>
  <c r="H38" i="97"/>
  <c r="H39" s="1"/>
  <c r="H43" i="101"/>
  <c r="H44" s="1"/>
  <c r="H37" i="98"/>
  <c r="H38" s="1"/>
  <c r="H35" i="90"/>
  <c r="H36" s="1"/>
  <c r="H35" i="89"/>
  <c r="H36" s="1"/>
  <c r="H36" i="92"/>
  <c r="H37" s="1"/>
  <c r="G32" i="87"/>
  <c r="G33" s="1"/>
  <c r="G23" i="105"/>
  <c r="G25" s="1"/>
  <c r="H38" i="93"/>
  <c r="H39" s="1"/>
  <c r="G30" i="99"/>
  <c r="G31" s="1"/>
  <c r="H36" i="91"/>
  <c r="H37" s="1"/>
  <c r="H37" i="96"/>
  <c r="H38" s="1"/>
  <c r="G31" i="79"/>
  <c r="G32" s="1"/>
  <c r="G30" i="80"/>
  <c r="G31" s="1"/>
  <c r="G24" i="106"/>
  <c r="G25" s="1"/>
  <c r="H37" i="94"/>
  <c r="H38" s="1"/>
  <c r="G31" i="81"/>
  <c r="G32" s="1"/>
  <c r="G31" i="83"/>
  <c r="G32" s="1"/>
  <c r="G30" i="84"/>
  <c r="G31" s="1"/>
  <c r="G32" i="88"/>
  <c r="G33" s="1"/>
  <c r="H38" i="95"/>
  <c r="H39" s="1"/>
  <c r="G26" i="109" l="1"/>
  <c r="I61" i="116"/>
</calcChain>
</file>

<file path=xl/sharedStrings.xml><?xml version="1.0" encoding="utf-8"?>
<sst xmlns="http://schemas.openxmlformats.org/spreadsheetml/2006/main" count="6732" uniqueCount="2335">
  <si>
    <t>Discount</t>
  </si>
  <si>
    <t>Курс НБУ</t>
  </si>
  <si>
    <t>Цена</t>
  </si>
  <si>
    <t>GRAND Silver Line S250 (Open RIB)</t>
  </si>
  <si>
    <t>Усовершенствование</t>
  </si>
  <si>
    <t>Замена цвета баллона на ЧЁРНЫЙ (только для ПВХ)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</si>
  <si>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</si>
  <si>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</si>
  <si>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</si>
  <si>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</si>
  <si>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</si>
  <si>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</si>
  <si>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</si>
  <si>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</si>
  <si>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</si>
  <si>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</si>
  <si>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Тент солнцезащитный алюминиевый 2-арочный №1</t>
  </si>
  <si>
    <t>Тент солнцезащитный нержавеющий 2-арочный №1S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</si>
  <si>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</si>
  <si>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</si>
  <si>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</si>
  <si>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</si>
  <si>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</si>
  <si>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</si>
  <si>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</si>
  <si>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</si>
  <si>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</si>
  <si>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</si>
  <si>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</si>
  <si>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</si>
  <si>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</si>
  <si>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</si>
  <si>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</si>
  <si>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</si>
  <si>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</si>
  <si>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</si>
  <si>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</si>
  <si>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</si>
  <si>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</si>
  <si>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</si>
  <si>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</si>
  <si>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</si>
  <si>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</si>
  <si>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</si>
  <si>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</si>
  <si>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</si>
  <si>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</si>
  <si>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</si>
  <si>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</si>
  <si>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</si>
  <si>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</si>
  <si>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</si>
  <si>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</si>
  <si>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</si>
  <si>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</si>
  <si>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</si>
  <si>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</si>
  <si>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</si>
  <si>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</si>
  <si>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</si>
  <si>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</si>
  <si>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</si>
  <si>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</si>
  <si>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</si>
  <si>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</si>
  <si>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</si>
  <si>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</si>
  <si>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</si>
  <si>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</si>
  <si>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Арка навигационная нержавеющая, полированная, съемная</t>
  </si>
  <si>
    <t>Тент солнцезащитный алюминиевый 2-арочный №2</t>
  </si>
  <si>
    <t>Тент солнцезащитный нержавеющий 2-арочный №2S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</si>
  <si>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</si>
  <si>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</si>
  <si>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</si>
  <si>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</si>
  <si>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Тент солнцезащитный алюминиевый 2-арочный №2S</t>
  </si>
  <si>
    <t>GRAND Silver Line S470N (Open RIB)</t>
  </si>
  <si>
    <t>Арка навигационная нержавеющая, полированная, съёмная</t>
  </si>
  <si>
    <t>Тент солнцезащитный алюминиевый 3-арочный №3</t>
  </si>
  <si>
    <t>Тент солнцезащитный нержавеющий 3-арочный №3S</t>
  </si>
  <si>
    <t>-</t>
  </si>
  <si>
    <t>Арка навигационная нержавеющая полированная</t>
  </si>
  <si>
    <t>GRAND Silver Line S300S (Sport RIB)</t>
  </si>
  <si>
    <t>Замена цвета винилис-кожи на СЕРЫЙ</t>
  </si>
  <si>
    <t>Замена стойки CS-01 на CS-01W со стеклом и поручнем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</si>
  <si>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</si>
  <si>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</si>
  <si>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</si>
  <si>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</si>
  <si>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E1 (для лодки без навигационной арки)</t>
  </si>
  <si>
    <t>Комплект электрооборудования № E2 (для лодки с навигационной аркой)</t>
  </si>
  <si>
    <t>GRAND Silver Line S420NS (Sport RIB)</t>
  </si>
  <si>
    <t>Замена рулевой стойки c CS-01W на CS-03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</si>
  <si>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</si>
  <si>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</si>
  <si>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</si>
  <si>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</si>
  <si>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</si>
  <si>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Указатель уровня топлива</t>
  </si>
  <si>
    <t>Тент солнцезащитный нержавеющий 3-арочный №5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</si>
  <si>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</si>
  <si>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</si>
  <si>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</si>
  <si>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</si>
  <si>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</si>
  <si>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</si>
  <si>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</si>
  <si>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</si>
  <si>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Арка навигационная нержавеющая, полированая, съёмная</t>
  </si>
  <si>
    <t>Защитный чехол на рулевую стойку CL-14</t>
  </si>
  <si>
    <t>Защитный чехол на стойку пассажирскую SD-10</t>
  </si>
  <si>
    <t>Защитный чехол на рулевую стойку CL-03</t>
  </si>
  <si>
    <t>GRAND Silver Line S520L (Deluxe)</t>
  </si>
  <si>
    <t>Защитный чехол на рулевую стойку CL-12</t>
  </si>
  <si>
    <t>Комплект электрооборудования № E3</t>
  </si>
  <si>
    <t>Набор душевой с эл. помпой, 50 л баком и душевой головкой</t>
  </si>
  <si>
    <t>Замена рулевой стойки CL-05 на CL-10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</si>
  <si>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</si>
  <si>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</si>
  <si>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</si>
  <si>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Топливная система с пластиковым баком на 40 л и датчиком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</si>
  <si>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</si>
  <si>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</si>
  <si>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</si>
  <si>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</si>
  <si>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</si>
  <si>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</si>
  <si>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</si>
  <si>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Замена рулевой стойки CL-08 на высокопрофильную со стеклом и поручнем CL-03</t>
  </si>
  <si>
    <t>Топливная система с пластиковым баком на 55 (л) и датчиком</t>
  </si>
  <si>
    <t>Сандек носовой с подушкой</t>
  </si>
  <si>
    <t>Столик съёмный с опорой</t>
  </si>
  <si>
    <t>Защитный чехол на рулевую стойку CL-08</t>
  </si>
  <si>
    <t>Тент солнцезащитный алюминевый 3-арочный №3</t>
  </si>
  <si>
    <t>Порошковое покрытие всех нержавеющих деталей в черный цвет</t>
  </si>
  <si>
    <t>Комплект электрооборудования № E2 (для лодок с навигационной аркой)</t>
  </si>
  <si>
    <t>Топливная система с пластиковым баком на 55 (л) и дачиком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</si>
  <si>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</si>
  <si>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</si>
  <si>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</si>
  <si>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Носовой нержавеющий рейлинг безопасности с опорами</t>
  </si>
  <si>
    <t>Навигационная арка/арка буксировки лыжника</t>
  </si>
  <si>
    <t>Съемный носовой сандек с подушкой</t>
  </si>
  <si>
    <t>Комплект электрооборудования №Е5 (для лодки без навигационной арки)</t>
  </si>
  <si>
    <t>Комплект электрооборудования №Е5 (для лодки с навигационной аркой)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</si>
  <si>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</si>
  <si>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</si>
  <si>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</si>
  <si>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</si>
  <si>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</si>
  <si>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</si>
  <si>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</si>
  <si>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</si>
  <si>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Сиденье мягкое съемное с сумкой, переднее</t>
  </si>
  <si>
    <t>GRAND ELF E240</t>
  </si>
  <si>
    <t>GRAND ELF E270</t>
  </si>
  <si>
    <t>Сиденье мягкое съемное с сумкой, заднее</t>
  </si>
  <si>
    <t>GRAND ELF E300</t>
  </si>
  <si>
    <t>—</t>
  </si>
  <si>
    <t>S330</t>
  </si>
  <si>
    <t>S370N</t>
  </si>
  <si>
    <t>S420N</t>
  </si>
  <si>
    <t>S470N</t>
  </si>
  <si>
    <t>S520</t>
  </si>
  <si>
    <t>S470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</si>
  <si>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</si>
  <si>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</si>
  <si>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</si>
  <si>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</si>
  <si>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</si>
  <si>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</si>
  <si>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</si>
  <si>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</si>
  <si>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</si>
  <si>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</si>
  <si>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</si>
  <si>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S420NL</t>
  </si>
  <si>
    <t>S470NL</t>
  </si>
  <si>
    <t>S470L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</si>
  <si>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</si>
  <si>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</si>
  <si>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</si>
  <si>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</si>
  <si>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</si>
  <si>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</si>
  <si>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</si>
  <si>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</si>
  <si>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CL-03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</si>
  <si>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</si>
  <si>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</si>
  <si>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</si>
  <si>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</si>
  <si>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Топливная система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</si>
  <si>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</si>
  <si>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</si>
  <si>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</si>
  <si>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</si>
  <si>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</si>
  <si>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CL-08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</si>
  <si>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</si>
  <si>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</si>
  <si>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</si>
  <si>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</si>
  <si>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</si>
  <si>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</si>
  <si>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</si>
  <si>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</si>
  <si>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</si>
  <si>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</si>
  <si>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</si>
  <si>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</si>
  <si>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</si>
  <si>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</si>
  <si>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</si>
  <si>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</si>
  <si>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</si>
  <si>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</si>
  <si>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</si>
  <si>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Две стеклопластиковые кормовые платформы с выдвигающейся нерж, лестницей для подъема из воды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</si>
  <si>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</si>
  <si>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</si>
  <si>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</si>
  <si>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</si>
  <si>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</si>
  <si>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</si>
  <si>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</si>
  <si>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</si>
  <si>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</si>
  <si>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433×166×94</t>
  </si>
  <si>
    <t>65×60×60</t>
  </si>
  <si>
    <t>166×188×75</t>
  </si>
  <si>
    <t>25° / 20°</t>
  </si>
  <si>
    <t>640×230×140</t>
  </si>
  <si>
    <t>100×109×70</t>
  </si>
  <si>
    <t>GRAND Golden Line G480LF</t>
  </si>
  <si>
    <t>GRAND Golden Line G340EF</t>
  </si>
  <si>
    <t>GRAND Golden Line G380EF</t>
  </si>
  <si>
    <t>GRAND Golden Line G480EF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</si>
  <si>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</si>
  <si>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</si>
  <si>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</si>
  <si>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G340EF</t>
  </si>
  <si>
    <t>G380EF</t>
  </si>
  <si>
    <t>G480EF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</si>
  <si>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</si>
  <si>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</si>
  <si>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</si>
  <si>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</si>
  <si>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</si>
  <si>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</si>
  <si>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</si>
  <si>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</si>
  <si>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</si>
  <si>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</si>
  <si>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</si>
  <si>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</si>
  <si>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</si>
  <si>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</si>
  <si>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реечная слань</t>
  </si>
  <si>
    <t>100×56×30</t>
  </si>
  <si>
    <t>115×60×32</t>
  </si>
  <si>
    <t>Надувная лодка с реечной сланью</t>
  </si>
  <si>
    <t>GRAND ARGUS A380P Professional</t>
  </si>
  <si>
    <t>GRAND ARGUS A450P Professional</t>
  </si>
  <si>
    <t>GRAND ARGUS A550P Professional</t>
  </si>
  <si>
    <t>E210</t>
  </si>
  <si>
    <t>E240</t>
  </si>
  <si>
    <t>E270</t>
  </si>
  <si>
    <t>E300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</si>
  <si>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</si>
  <si>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</si>
  <si>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Разборная надувная лодка с реечным настилом</t>
  </si>
  <si>
    <t>ELF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</si>
  <si>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</si>
  <si>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</si>
  <si>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</si>
  <si>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</si>
  <si>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</si>
  <si>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</si>
  <si>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</si>
  <si>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</si>
  <si>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</si>
  <si>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</si>
  <si>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</si>
  <si>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</si>
  <si>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</si>
  <si>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</si>
  <si>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</si>
  <si>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</si>
  <si>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</si>
  <si>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</si>
  <si>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</si>
  <si>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</si>
  <si>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</si>
  <si>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</si>
  <si>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</si>
  <si>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</si>
  <si>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</si>
  <si>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</si>
  <si>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</si>
  <si>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</si>
  <si>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</si>
  <si>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</si>
  <si>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</si>
  <si>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</si>
  <si>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</si>
  <si>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</si>
  <si>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</si>
  <si>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</si>
  <si>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</si>
  <si>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</si>
  <si>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</si>
  <si>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</si>
  <si>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</si>
  <si>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</si>
  <si>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</si>
  <si>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</si>
  <si>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</si>
  <si>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</si>
  <si>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</si>
  <si>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</si>
  <si>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</si>
  <si>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</si>
  <si>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</si>
  <si>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</si>
  <si>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</si>
  <si>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</si>
  <si>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</si>
  <si>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</si>
  <si>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RG370</t>
  </si>
  <si>
    <t>RG370S</t>
  </si>
  <si>
    <t>Длина (cм)</t>
  </si>
  <si>
    <t>Ширина (cм)</t>
  </si>
  <si>
    <t>Высота борта (см)</t>
  </si>
  <si>
    <t>Максимальная мощность двигателя (л.с.)</t>
  </si>
  <si>
    <t>• Усиленный стеклопластиковый корпус с декоративной отделкой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</si>
  <si>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Защитный тент лодочный</t>
  </si>
  <si>
    <t>Тент солнцезащитный алюминиевый 2-арочный</t>
  </si>
  <si>
    <t>Тент солнцезащитный нержавеющий 2-арочный</t>
  </si>
  <si>
    <t>Набор парусного вооружения</t>
  </si>
  <si>
    <t>GRAND RG370</t>
  </si>
  <si>
    <t>GRAND RG370R</t>
  </si>
  <si>
    <t>Комплект съемных подушек (мягкие сиденья)</t>
  </si>
  <si>
    <t>Три U-образных болта М8х100 для крепления лодки на прицепе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</si>
  <si>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</si>
  <si>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</si>
  <si>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Стеклопластиковая парусная лодка</t>
  </si>
  <si>
    <t>Поддон для аккумуляторной батареи</t>
  </si>
  <si>
    <t>Размыкатель массы с силовым проводом</t>
  </si>
  <si>
    <t>Блок из 3 морских переключателей с предохранителями</t>
  </si>
  <si>
    <t>Блок из 5 морских переключателей с предохранителями</t>
  </si>
  <si>
    <t>Розетка электрическая 12V универсальная</t>
  </si>
  <si>
    <t>Комплект электрооборудования № E1 (для лодок без арок)</t>
  </si>
  <si>
    <t>Комплект электрооборудования № E2 (для лодок с арками)</t>
  </si>
  <si>
    <t>Помпа водоотливная с комплектом установки</t>
  </si>
  <si>
    <t>Сирена наружняя</t>
  </si>
  <si>
    <t>Сирена встроенная</t>
  </si>
  <si>
    <t>Дополнительное оборудование и Аксессуары</t>
  </si>
  <si>
    <t>Код</t>
  </si>
  <si>
    <t>Примечание</t>
  </si>
  <si>
    <t>USD</t>
  </si>
  <si>
    <t>Изменение цвета и материала баллона</t>
  </si>
  <si>
    <t>PVC only</t>
  </si>
  <si>
    <t>Замена цвета баллона на ТЕМНО-ЗЕЛЕНЫЙ (только для ПВХ)</t>
  </si>
  <si>
    <t>ARGUS-PROFESSIONAL</t>
  </si>
  <si>
    <t>Замена материала баллона на 1400 г/м2. для S520</t>
  </si>
  <si>
    <t>Замена материала баллона на 1400 г/м2. для S470, G480</t>
  </si>
  <si>
    <t>Замена материала баллона на 1400 г/м2. для S370, G380</t>
  </si>
  <si>
    <t>Замена материала баллона на 1400 г/м2. для G340</t>
  </si>
  <si>
    <t>Дооборудование G480EF нержавеющей аркой</t>
  </si>
  <si>
    <t>Замена материала баллона на 1400 г/м2. для R380</t>
  </si>
  <si>
    <t>Замена материала баллона на 1400 г/м2. для R420</t>
  </si>
  <si>
    <t xml:space="preserve">R420 </t>
  </si>
  <si>
    <t>Замена материала баллона на 1400 г/м2. для R460</t>
  </si>
  <si>
    <t xml:space="preserve">R460 </t>
  </si>
  <si>
    <t>Замена материала баллона на 1400 г/м2. для S420</t>
  </si>
  <si>
    <t>Замена поручней на полированные на SD-01,02,03</t>
  </si>
  <si>
    <t>Рулевые стойки, рулевые системы  и части к ним</t>
  </si>
  <si>
    <t>Стойка рулевая CL-01</t>
  </si>
  <si>
    <t>G340L</t>
  </si>
  <si>
    <t>Стойка рулевая CL-02</t>
  </si>
  <si>
    <t>S370L,G380L</t>
  </si>
  <si>
    <t>Стойка рулевая CL-03</t>
  </si>
  <si>
    <t>S650L</t>
  </si>
  <si>
    <t>Стойка рулевая CL-05</t>
  </si>
  <si>
    <t>S550</t>
  </si>
  <si>
    <t>Стойка рулевая CL-06</t>
  </si>
  <si>
    <t>G380E</t>
  </si>
  <si>
    <t>Стойка рулевая CL-07</t>
  </si>
  <si>
    <t>G340E</t>
  </si>
  <si>
    <t>Стойка рулевая CL-09</t>
  </si>
  <si>
    <t>Стойка рулевая CL-10</t>
  </si>
  <si>
    <t>S550R</t>
  </si>
  <si>
    <t>Стойка рулевая CL-11</t>
  </si>
  <si>
    <t>Стойка рулевая CL-12</t>
  </si>
  <si>
    <t>Стойка рулевая CL-14</t>
  </si>
  <si>
    <t>Стойка рулевая CL-15</t>
  </si>
  <si>
    <t>S650</t>
  </si>
  <si>
    <t>Стойка рулевая CS-01</t>
  </si>
  <si>
    <t>S300, S330</t>
  </si>
  <si>
    <t>Стойка рулевая CS-01W со стеклом и поручнем</t>
  </si>
  <si>
    <t>S370S, S470S</t>
  </si>
  <si>
    <t>Corvette, Ranger</t>
  </si>
  <si>
    <t>Стойка рулевая CS-03</t>
  </si>
  <si>
    <t>Голова стойки рулевой CL-03</t>
  </si>
  <si>
    <t>G480L</t>
  </si>
  <si>
    <t>Голова стойки рулевой CL-08 для лодки G480E</t>
  </si>
  <si>
    <t>G480E</t>
  </si>
  <si>
    <t>Поручень нерж на CL-01, CL-02 с комплектом установки</t>
  </si>
  <si>
    <t xml:space="preserve">S370L, G340L, G380L </t>
  </si>
  <si>
    <t>Поручень нерж на CL-03 с комплектом установки</t>
  </si>
  <si>
    <t>S470L, G480L</t>
  </si>
  <si>
    <t>Поручень нерж на CL-11 с комплектом установки</t>
  </si>
  <si>
    <t>Поручень нерж на CL-12 с комплектом установки</t>
  </si>
  <si>
    <t>Замена стойки на высокопрофильную со стеклом и поручнем на G340</t>
  </si>
  <si>
    <t>Замена стойки на высокопрофильную со стеклом и поручнем на G380</t>
  </si>
  <si>
    <t>Замена стойки на высокопрофильную со стеклом и поручнем на G480</t>
  </si>
  <si>
    <t>Система рулевого управления  до 50HP + кабель 9' футов</t>
  </si>
  <si>
    <t>Система рулевого управления  до 50HP + кабель 11' футов</t>
  </si>
  <si>
    <t>Система рулевого управления  50HP и выше + кабель 11' футов</t>
  </si>
  <si>
    <t>Система рулевого управления  50HP и выше + кабель 15' футов</t>
  </si>
  <si>
    <t>Система рулевого управления  50HP и выше + кабель 18' футов</t>
  </si>
  <si>
    <t>S550L,S550C</t>
  </si>
  <si>
    <t>Система рулевого управления  50HP и выше + кабель 20' футов</t>
  </si>
  <si>
    <t>Замена механической системы управления S550, S650 на гидравлическую</t>
  </si>
  <si>
    <t>S550, S650</t>
  </si>
  <si>
    <t>Колесо рулевое De Luxe с втулкой X63</t>
  </si>
  <si>
    <t>Сиденья, Подушки, Сандеки, Тенты солнцезащитные</t>
  </si>
  <si>
    <t>Стойка пассажирская SD-01 с поручнем и спинкой</t>
  </si>
  <si>
    <t>S370</t>
  </si>
  <si>
    <t>Стойка пассажирская SD-02 с поручнем и спинкой</t>
  </si>
  <si>
    <t>Стойка пассажирская SD-03 с поручнем и спинкой</t>
  </si>
  <si>
    <t>S650PRO</t>
  </si>
  <si>
    <t>Стойка пассажирская SD-04 с 2 складными сиденьями и столиком</t>
  </si>
  <si>
    <t>Стойка пассажирская SD-05</t>
  </si>
  <si>
    <t>Стойка пассажирская SD-06</t>
  </si>
  <si>
    <t>S370NL, S420NL</t>
  </si>
  <si>
    <t>Стойка пассажирская SD-10</t>
  </si>
  <si>
    <t>Сиденье подъемное S550R</t>
  </si>
  <si>
    <t>Кресло водителя с установочной платформой (2шт)</t>
  </si>
  <si>
    <t>Сиденье боковое съёмное с подушкой для G340</t>
  </si>
  <si>
    <t>G340L, G340EF</t>
  </si>
  <si>
    <t>Сиденье боковое съёмное с подушкой для G380</t>
  </si>
  <si>
    <t>G380L,G380EF</t>
  </si>
  <si>
    <t>S550L</t>
  </si>
  <si>
    <t>G480L/GL</t>
  </si>
  <si>
    <t>Подушка носовая сьёмная для S370</t>
  </si>
  <si>
    <t>Подушка носовая сьёмная для S470</t>
  </si>
  <si>
    <t>Подушка носовая сьёмная для S550</t>
  </si>
  <si>
    <t>Подушка носовая сьёмная для S650</t>
  </si>
  <si>
    <t>Подушка грузового отсека сьёмнаядля  S550R</t>
  </si>
  <si>
    <t>Подушка носовая сьёмная для S520</t>
  </si>
  <si>
    <t>Подушка носовая сьёмная для S370N</t>
  </si>
  <si>
    <t>Подушка носовая сьёмная для S420N</t>
  </si>
  <si>
    <t>Подушка носовая сьёмная для S470N</t>
  </si>
  <si>
    <t>Сиденье мягкое сьёмное с сумкой №1, переднее</t>
  </si>
  <si>
    <t>C240, C270, S250, S275</t>
  </si>
  <si>
    <t>Сиденье мягкое сьёмное с сумкой №2, заднее</t>
  </si>
  <si>
    <t>C270,E270,S275</t>
  </si>
  <si>
    <t>Сиденье мягкое сьёмное с сумкой №3, переднее</t>
  </si>
  <si>
    <t>C270-C330,S300,S330</t>
  </si>
  <si>
    <t>Сиденье мягкое сьёмное с сумкой №4, заднее</t>
  </si>
  <si>
    <t>C270-C330,S300,S330,E300</t>
  </si>
  <si>
    <t>Сиденье мягкое сьёмное с сумкой №5, переднее</t>
  </si>
  <si>
    <t>C360, S370,R380-R460</t>
  </si>
  <si>
    <t>Сиденье мягкое сьёмное с сумкой №6, заднее</t>
  </si>
  <si>
    <t>Сиденье мягкое сьёмное с сумкой №7</t>
  </si>
  <si>
    <t>E210,E240</t>
  </si>
  <si>
    <t>Сумка-рундук носовая №1</t>
  </si>
  <si>
    <t>boats till 3.6 l.m.</t>
  </si>
  <si>
    <t>boats over 3.6 l.m.</t>
  </si>
  <si>
    <t>Дополнительное заднее сиденье на С240</t>
  </si>
  <si>
    <t>Дополнительное заднее сиденье на S250</t>
  </si>
  <si>
    <t>S250, S250H</t>
  </si>
  <si>
    <t xml:space="preserve">  for boats 2.7-3.5 m long</t>
  </si>
  <si>
    <t xml:space="preserve">  for boats 3.5-4 m long</t>
  </si>
  <si>
    <t xml:space="preserve"> for boats 4 - 5 m long</t>
  </si>
  <si>
    <t xml:space="preserve">  for boats 5 - 6 m long</t>
  </si>
  <si>
    <t>2-arch stainless steel arch-mount bimini top No6</t>
  </si>
  <si>
    <t xml:space="preserve">  for S550 arch</t>
  </si>
  <si>
    <t>Стеклопластиковые Аксессуары</t>
  </si>
  <si>
    <t>Носовая якорная накладка №1 с кнехтом</t>
  </si>
  <si>
    <t>S300, S330, G340L</t>
  </si>
  <si>
    <t>Носовая якорная накладка №2 с кнехтом</t>
  </si>
  <si>
    <t>S370,G380L</t>
  </si>
  <si>
    <t>Носовая якорная накладка №3 с кнехтом</t>
  </si>
  <si>
    <t>S470, S520</t>
  </si>
  <si>
    <t>Носовая якорная накладка No4 с роликом, направляющими и уткой</t>
  </si>
  <si>
    <t>Носовая якорная накладка No5 с нав огнём, уткой и спинкой</t>
  </si>
  <si>
    <t>Носовая якорная накладка No6 с нав огнём, уткой и спинкой</t>
  </si>
  <si>
    <t>Носовая якорная накладка No7 с нав огнём, уткой и спинкой</t>
  </si>
  <si>
    <t>Носовая якорная накладка No 9 с якорным роликом и уткой для S370N, S420N</t>
  </si>
  <si>
    <t>S370N, S420N</t>
  </si>
  <si>
    <t>Носовая якорная накладка No10 с якорным роликом и уткой для S470N</t>
  </si>
  <si>
    <t>Столик сьёмный  для G480L с опорой</t>
  </si>
  <si>
    <t>G480</t>
  </si>
  <si>
    <t>2 законцовки баллона для S300, S330, G340, стеклопластиковые</t>
  </si>
  <si>
    <t>S300, S330, G340</t>
  </si>
  <si>
    <t>2 законцовки баллона для G380, S370, S370N, S420N стеклопластиковые</t>
  </si>
  <si>
    <t xml:space="preserve">G380E, S370, S370N, S420N </t>
  </si>
  <si>
    <t>2 законцовки баллона для G480, S470, S520 стеклопластиковые</t>
  </si>
  <si>
    <t>G480L, G480E, S470N, S520</t>
  </si>
  <si>
    <t>2 законцовки баллона для S550,S650, стеклопластиковые</t>
  </si>
  <si>
    <t>Арка навигационная для S550R, S650, стеклопластиковая</t>
  </si>
  <si>
    <t>S250, S275</t>
  </si>
  <si>
    <t>S300S, S330S</t>
  </si>
  <si>
    <t>S370, S470, S520</t>
  </si>
  <si>
    <t>S370S, S470S, S520S</t>
  </si>
  <si>
    <t>S370L, S470L, S520L</t>
  </si>
  <si>
    <t>G340</t>
  </si>
  <si>
    <t>G380</t>
  </si>
  <si>
    <t>Аксессуары из нержавеющей стали</t>
  </si>
  <si>
    <t>Узел палубный накладной нержавеющий</t>
  </si>
  <si>
    <t>Арка навигационная для S370N нерж, полированная, съемная</t>
  </si>
  <si>
    <t>Арка навигационная для S420N нерж, полированная, съемная</t>
  </si>
  <si>
    <t>Арка навигационная для S470N нерж, полированная</t>
  </si>
  <si>
    <t>Арка навигационная для S520 нерж, полированная</t>
  </si>
  <si>
    <t>S520S, S520L</t>
  </si>
  <si>
    <t>Арка навигационная для G480 нерж, полированная</t>
  </si>
  <si>
    <t>Мачта буксировки лыжника для G480</t>
  </si>
  <si>
    <t>Мачта буксировки лыжника для S650, S550R</t>
  </si>
  <si>
    <t>2 поручня кормовых на ст/пл опорах, нержавеющие для G380EF, G480EF</t>
  </si>
  <si>
    <t>G380EF, G480EF</t>
  </si>
  <si>
    <t>2 поручня кормовых на ст/пл опорах, нержавеющие для G340EF</t>
  </si>
  <si>
    <t>Рейлинг носовой для S550 нержавеющий с опорами</t>
  </si>
  <si>
    <t>Рейлинг носовой для S650 нержавеющий с опорами</t>
  </si>
  <si>
    <t>Замена кильсона на деревянный киль для R380</t>
  </si>
  <si>
    <t>R380, R380P</t>
  </si>
  <si>
    <t>Замена кильсона на деревянный киль для R420</t>
  </si>
  <si>
    <t>R420, R420P</t>
  </si>
  <si>
    <t>Замена кильсона на деревянный киль для R460</t>
  </si>
  <si>
    <t>R460, R460P</t>
  </si>
  <si>
    <t>Топливные системы</t>
  </si>
  <si>
    <t>Топливная система с пластиковым баком на 55 л и датчиком</t>
  </si>
  <si>
    <t>Топливная система с пластиковым баком на 91 л и датчиком</t>
  </si>
  <si>
    <t>S520, S550</t>
  </si>
  <si>
    <t>Топливная система с пластиковым баком на 141 л и датчиком</t>
  </si>
  <si>
    <t>G340, G380</t>
  </si>
  <si>
    <t>Электрооборудование и приборы</t>
  </si>
  <si>
    <t>S300S,S330S,S370S/L,S470S/L, NO ARCH</t>
  </si>
  <si>
    <t>S370S/L, S470S/L, G480L/GL, WITH ARCH</t>
  </si>
  <si>
    <t>S550L, S550C, S550R, S650L</t>
  </si>
  <si>
    <t>G340EF, G380EF, G480EF</t>
  </si>
  <si>
    <t>Набор душевой с эл. помпой,  50 л баком и душевой головкой</t>
  </si>
  <si>
    <t>Лодочные чехлы и чехлы на стойки</t>
  </si>
  <si>
    <t>Чехол на лодку S520</t>
  </si>
  <si>
    <t>Чехол на лодку S520S</t>
  </si>
  <si>
    <t>Чехол на лодку S520L с аркой</t>
  </si>
  <si>
    <t>Чехол на лодку S550L, S550C</t>
  </si>
  <si>
    <t>Чехол на лодку S550LF, S550CF со ст/пл законцовками баллона</t>
  </si>
  <si>
    <t>Чехол на лодку S550R</t>
  </si>
  <si>
    <t>Чехол на лодку S550RF со ст/пл законцовками баллона</t>
  </si>
  <si>
    <t>Чехол на лодку S650L</t>
  </si>
  <si>
    <t>Чехол на лодку S650LF со ст/пл законцовками баллона</t>
  </si>
  <si>
    <t>Чехол на лодку G340EF</t>
  </si>
  <si>
    <t>Чехол на лодку G340EF с высокопрофильной рулевой стойкой</t>
  </si>
  <si>
    <t>Чехол на лодку G380EF</t>
  </si>
  <si>
    <t>Чехол на лодку G380EF с высокопрофильной рулевой стойкой</t>
  </si>
  <si>
    <t>Чехол на лодку G480EF (без арки)</t>
  </si>
  <si>
    <t>Чехол на лодку G480LF (с высокопрофильной рулевой стойкой и аркой)</t>
  </si>
  <si>
    <t>Чехол на лодку R380</t>
  </si>
  <si>
    <t>Чехол на лодку R420</t>
  </si>
  <si>
    <t>Чехол на лодку R460</t>
  </si>
  <si>
    <t>Чехол на лодку C240</t>
  </si>
  <si>
    <t>Чехол на лодку C270</t>
  </si>
  <si>
    <t>Чехол на лодку C300</t>
  </si>
  <si>
    <t>Чехол на лодку C330</t>
  </si>
  <si>
    <t>Чехол на лодку C360</t>
  </si>
  <si>
    <t>Чехол на лодку E210</t>
  </si>
  <si>
    <t>Чехол на лодку E240</t>
  </si>
  <si>
    <t>Чехол на лодку E270</t>
  </si>
  <si>
    <t>Чехол на лодку E300</t>
  </si>
  <si>
    <t>Чехол на лодку E330</t>
  </si>
  <si>
    <t>Чехол на стойку CL-01</t>
  </si>
  <si>
    <t>Чехол на стойку CL-02</t>
  </si>
  <si>
    <t>Чехол на стойку CL-03</t>
  </si>
  <si>
    <t>Чехол на стойку CL-04</t>
  </si>
  <si>
    <t>Чехол на стойку CL-05</t>
  </si>
  <si>
    <t>Чехол на стойку CL-06</t>
  </si>
  <si>
    <t>Чехол на стойку CL-07</t>
  </si>
  <si>
    <t>Чехол на стойку CL-10</t>
  </si>
  <si>
    <t>Чехол на стойку CL-11</t>
  </si>
  <si>
    <t>Чехол на стойку CL-12</t>
  </si>
  <si>
    <t>Чехол на стойку CL-14</t>
  </si>
  <si>
    <t>Чехол на стойку CL-15</t>
  </si>
  <si>
    <t>Чехол на стойку CS-01</t>
  </si>
  <si>
    <t>Чехол на стойку CS-01W</t>
  </si>
  <si>
    <t>Чехол на стойку CS-03</t>
  </si>
  <si>
    <t>Чехол на стойку SD-01</t>
  </si>
  <si>
    <t>Чехол на стойку SD-02</t>
  </si>
  <si>
    <t>Чехол на стойку SD-03</t>
  </si>
  <si>
    <t>Чехол на стойку SD-04</t>
  </si>
  <si>
    <t>Чехол на стойку SD-05</t>
  </si>
  <si>
    <t>Чехол на стойку SD-06</t>
  </si>
  <si>
    <t>Чехол на стойку SD-10</t>
  </si>
  <si>
    <t>Чехол на кресло пилота</t>
  </si>
  <si>
    <t xml:space="preserve">Чехол на высокопрофильную стойку G480L </t>
  </si>
  <si>
    <t>Чехол на стойку G480E</t>
  </si>
  <si>
    <t>Защита киля и баллонов</t>
  </si>
  <si>
    <t>Рекламные материалы</t>
  </si>
  <si>
    <t>Печатная продукция</t>
  </si>
  <si>
    <t>Постер (A1, 841x594 mm)</t>
  </si>
  <si>
    <t>Оборудование стендов и экспозиций</t>
  </si>
  <si>
    <t>Флаг GRAND большой (2100 x 1200 mm)</t>
  </si>
  <si>
    <t>Флаг GRAND малый (1050 x 600 mm)</t>
  </si>
  <si>
    <t>Запасные части и материалы</t>
  </si>
  <si>
    <t>Вёсла, насосы и клапана</t>
  </si>
  <si>
    <t>Весло алюминиевое разборное 140 см с люверсом</t>
  </si>
  <si>
    <t>E210, E240, C240</t>
  </si>
  <si>
    <t>Весло алюминиевое разборное 160 см с люверсом</t>
  </si>
  <si>
    <t>C270-C330, E270, E300, S250-S330</t>
  </si>
  <si>
    <t>Весло алюминиевое разборное 180 см с люверсом</t>
  </si>
  <si>
    <t>C360, S370, R380-R460</t>
  </si>
  <si>
    <t>Гребок алюминевый 140 см</t>
  </si>
  <si>
    <t>G340, G380, G480, S370L/S, S470</t>
  </si>
  <si>
    <t>Гребок алюминевый 160 см</t>
  </si>
  <si>
    <t>Насос ножной BRAVO-7, 6.5 литров</t>
  </si>
  <si>
    <t>all except Corvette Airdeck</t>
  </si>
  <si>
    <t>Насос ножной двухсекционный BRAVO-8, 6.5 литров</t>
  </si>
  <si>
    <t>Насос ножной BRAVO-9, 6.5 литров, двухкамерный</t>
  </si>
  <si>
    <t>Corvette Airdeck</t>
  </si>
  <si>
    <t>Переходник для клапанов BRAVO</t>
  </si>
  <si>
    <t>Клапан наполнения BRAVO-2005</t>
  </si>
  <si>
    <t>Elf, Corvette, Silver line (except S650), Ranger</t>
  </si>
  <si>
    <t>Клапан наполения LEAFIELD</t>
  </si>
  <si>
    <t xml:space="preserve"> S650, Golden Line, Ranger PRO</t>
  </si>
  <si>
    <t>Ключ для установки клапана BRAVO</t>
  </si>
  <si>
    <t>Ключ для установки клапана LEAFIELD</t>
  </si>
  <si>
    <t>Надувные баллоны, материалы и части к ним</t>
  </si>
  <si>
    <t>Баллон надувной для лодки S250, PVC</t>
  </si>
  <si>
    <t>Баллон надувной для лодки S250, HYPALON</t>
  </si>
  <si>
    <t>C240-C330, S250-S330, E210-E300</t>
  </si>
  <si>
    <t>E210-E270, C240, C270, S250, S275</t>
  </si>
  <si>
    <t>E300, C300-C360, S300-S650, R380-R460</t>
  </si>
  <si>
    <t>per l.m.</t>
  </si>
  <si>
    <t>Стеклопластиковые корпуса и материалы</t>
  </si>
  <si>
    <t>Корпус для лодки S250 стеклопластиковый</t>
  </si>
  <si>
    <t>Корпус для лодки S275 стеклопластиковый</t>
  </si>
  <si>
    <t>Корпус для лодки S300 стеклопластиковый</t>
  </si>
  <si>
    <t>Корпус для лодки S300S стеклопластиковый</t>
  </si>
  <si>
    <t>Корпус для лодки S330 стеклопластиковый</t>
  </si>
  <si>
    <t>Корпус для лодки S330S стеклопластиковый</t>
  </si>
  <si>
    <t>Корпус для лодки S370N стеклопластиковый</t>
  </si>
  <si>
    <t>Корпус для лодки S370NS стеклопластиковый</t>
  </si>
  <si>
    <t>Корпус для лодки S370NL стеклопластиковый</t>
  </si>
  <si>
    <t>Корпус для лодки S420N стеклопластиковый</t>
  </si>
  <si>
    <t>Корпус для лодки S420NS стеклопластиковый</t>
  </si>
  <si>
    <t>Корпус для лодки S420NL стеклопластиковый</t>
  </si>
  <si>
    <t>Корпус для лодки S470N стеклопластиковый</t>
  </si>
  <si>
    <t>Корпус для лодки S470NL стеклопластиковый</t>
  </si>
  <si>
    <t>Корпус для лодки S470NS стеклопластиковый</t>
  </si>
  <si>
    <t>Корпус для лодки S520 стеклопластиковый</t>
  </si>
  <si>
    <t>Корпус для лодки S520S стеклопластиковый</t>
  </si>
  <si>
    <t>Корпус для лодки S520L стеклопластиковый</t>
  </si>
  <si>
    <t>Корпус для лодки S550L стеклопластиковый</t>
  </si>
  <si>
    <t>Корпус для лодки S550C стеклопластиковый</t>
  </si>
  <si>
    <t>Корпус для лодки S550R стеклопластиковый</t>
  </si>
  <si>
    <t>Усиление PRO для корпуса лодки S550</t>
  </si>
  <si>
    <t>Корпус для лодки S650 стеклопластиковый</t>
  </si>
  <si>
    <t>Усиление PRO для корпуса лодки S650</t>
  </si>
  <si>
    <t>Корпус для лодки G340 стеклопластиковый</t>
  </si>
  <si>
    <t>Корпус для лодки G380 стеклопластиковый</t>
  </si>
  <si>
    <t>Корпус для лодки G480 стеклопластиковый</t>
  </si>
  <si>
    <t>Встроенный палубный узел М10</t>
  </si>
  <si>
    <t>Гелькоут белый</t>
  </si>
  <si>
    <t>Гелькоут серый</t>
  </si>
  <si>
    <t>Смола полиэфирная</t>
  </si>
  <si>
    <t>Стекломат 100 г/кв.м.</t>
  </si>
  <si>
    <t>Стекломат 300 г/кв.м.</t>
  </si>
  <si>
    <t>Стекломат 600 г/кв.м.</t>
  </si>
  <si>
    <t>Рулевая панель №1 для CS-03, стеклопластик, серый металлик</t>
  </si>
  <si>
    <t>Приборная панель №2 для CL-10, CL-15, стеклопластик, серый металлик</t>
  </si>
  <si>
    <t>Рулевая панель №3 для CL-10, Cl-15, стеклопластик, серый металлик</t>
  </si>
  <si>
    <t>Узлы и детали к стеклопластиковым изделиям</t>
  </si>
  <si>
    <t>Болт U-образный М10х120</t>
  </si>
  <si>
    <t xml:space="preserve">S470, S650, G480 </t>
  </si>
  <si>
    <t>Болт U-образный М10х60</t>
  </si>
  <si>
    <t>Болт U-образный М8х100</t>
  </si>
  <si>
    <t>S250-S470, G340-G380</t>
  </si>
  <si>
    <t>Комплект 4 опор крепления подкосов столика SD-04</t>
  </si>
  <si>
    <t>SD-04</t>
  </si>
  <si>
    <t>Транцевая накладка внутренняя 230х86</t>
  </si>
  <si>
    <t>E210-E300, C240-C270, S250, S275</t>
  </si>
  <si>
    <t>Транцевая накладка внутренняя 270х98</t>
  </si>
  <si>
    <t>C300-C360, S300-S470, G340-G480, R380-R460</t>
  </si>
  <si>
    <t>Транцевая накладка наружняя №1</t>
  </si>
  <si>
    <t>S250-S330</t>
  </si>
  <si>
    <t>Транцевая накладка наружняя №2</t>
  </si>
  <si>
    <t>Транцевая накладка наружняя №3</t>
  </si>
  <si>
    <t>E210-E300, C240-C360</t>
  </si>
  <si>
    <t>Транцевая накладка наружняя №4</t>
  </si>
  <si>
    <t>Транцевая накладка наружняя №5</t>
  </si>
  <si>
    <t>Транцевая накладка наружняя №6</t>
  </si>
  <si>
    <t>Транцевая накладка наружняя №7</t>
  </si>
  <si>
    <t>Транцевая накладка наружняя №8</t>
  </si>
  <si>
    <t>Ranger</t>
  </si>
  <si>
    <t>Транцевая накладка наружняя №9</t>
  </si>
  <si>
    <t>Транцевая накладка наружняя №10</t>
  </si>
  <si>
    <t>Колпачок гайки М10</t>
  </si>
  <si>
    <t>Колпачок гайки М8</t>
  </si>
  <si>
    <t>Пробка распорная дренажная 25 мм</t>
  </si>
  <si>
    <t>C240-C360, G340, G380, S250-S330</t>
  </si>
  <si>
    <t>Пробка распорная дренажная 42 мм</t>
  </si>
  <si>
    <t>S370-S650, G480, R380-R460</t>
  </si>
  <si>
    <t>Трубка дренажная с пробкой в сборе</t>
  </si>
  <si>
    <t>S250-S470, G340-G480</t>
  </si>
  <si>
    <t>Трубка дренажная  23мм</t>
  </si>
  <si>
    <t>Трубка дренажная 42 мм</t>
  </si>
  <si>
    <t>Клапан дренажный 45х30</t>
  </si>
  <si>
    <t>Клапан дренажный 35 мм</t>
  </si>
  <si>
    <t>E210-E300</t>
  </si>
  <si>
    <t>Клапан дренажный 50 мм</t>
  </si>
  <si>
    <t>S370-S650, G480</t>
  </si>
  <si>
    <t>Клапан подъемный</t>
  </si>
  <si>
    <t>Решётка вентиляционная 92х92 мм</t>
  </si>
  <si>
    <t>G340-G480</t>
  </si>
  <si>
    <t>Решётка вентиляционная 118х118 мм</t>
  </si>
  <si>
    <t>Утка некелированная бронзаовая с пластиковым основанием</t>
  </si>
  <si>
    <t>G340, G380, G480, S370L/S, S470L/S</t>
  </si>
  <si>
    <t>Утка выдвижная 5' 1/2", нержавеющая</t>
  </si>
  <si>
    <t>S650 (bow step)</t>
  </si>
  <si>
    <t>Утка выдвижная 6' 1/2", нержавеющая</t>
  </si>
  <si>
    <t>Утка выдвижная 8', нержавеющая наружного монтажа</t>
  </si>
  <si>
    <t>Кольцо проходное нержавеющее</t>
  </si>
  <si>
    <t>Кольцо проходное рулевой системы с рукавом</t>
  </si>
  <si>
    <t>Кольцо проходное рулевой системы с  регулируемым рукавом</t>
  </si>
  <si>
    <t>Шайба фасонная под трубу д.25, белый пластик</t>
  </si>
  <si>
    <t>Стекло ветровое для стойки CL-01, CL-02 с комплектом крепежа</t>
  </si>
  <si>
    <t>Стекло ветровое для стойки CL-03 с комплектом крепежа</t>
  </si>
  <si>
    <t>Стекло ветровое для стойки CL-04 с комплектом крепежа</t>
  </si>
  <si>
    <t>Стекло ветровое для стойки CL-05 с комплектом крепежа</t>
  </si>
  <si>
    <t>Стекло ветровое для стойки CS-01</t>
  </si>
  <si>
    <t>Стекло ветровое для стойки CL-10 с комплектом крепежа</t>
  </si>
  <si>
    <t>Стекло ветровое для стойки CL-11 с комплектом крепежа</t>
  </si>
  <si>
    <t>Стекло ветровое для стойки CL-12 с комплектом крепежа</t>
  </si>
  <si>
    <t>Замок накидной No1, нержавеющий</t>
  </si>
  <si>
    <t>Поручень нерж. на CS-01W с комплектом установки</t>
  </si>
  <si>
    <t>Кольцо подьёмное с защёлкой, хромированное</t>
  </si>
  <si>
    <t>S370, S470, SD-04</t>
  </si>
  <si>
    <t>Сиденья, настилы, балки, надувные настилы и надувные кили</t>
  </si>
  <si>
    <t>Сиденье деревянное №1 белое</t>
  </si>
  <si>
    <t>S300, S330 (front)</t>
  </si>
  <si>
    <t>Сиденье деревянное №1 серое</t>
  </si>
  <si>
    <t>C300, C330 (front)</t>
  </si>
  <si>
    <t>Сиденье деревянное №2 белое</t>
  </si>
  <si>
    <t>S300, S330 (rear)</t>
  </si>
  <si>
    <t>Сиденье деревянное №2 серое</t>
  </si>
  <si>
    <t>C300, C330 (rear)</t>
  </si>
  <si>
    <t>Сиденье деревянное №3 серое</t>
  </si>
  <si>
    <t>C270 (front)</t>
  </si>
  <si>
    <t>Сиденье деревянное №4 серое</t>
  </si>
  <si>
    <t>C270 (rear)</t>
  </si>
  <si>
    <t>Сиденье деревянное №5 серое</t>
  </si>
  <si>
    <t>Сиденье деревянное №6 серое</t>
  </si>
  <si>
    <t>E210, E240</t>
  </si>
  <si>
    <t>Сиденье деревянное №7 серое</t>
  </si>
  <si>
    <t>Сиденье деревянное №8 белое</t>
  </si>
  <si>
    <t>S370 (front)</t>
  </si>
  <si>
    <t>Сиденье деревянное №8 серое</t>
  </si>
  <si>
    <t>C360 (front)</t>
  </si>
  <si>
    <t>Сиденье деревянное №9 белое</t>
  </si>
  <si>
    <t>S370 (rear)</t>
  </si>
  <si>
    <t>Сиденье деревянное №9 серое</t>
  </si>
  <si>
    <t>C360 (rear)</t>
  </si>
  <si>
    <t>Сиденье деревянное №10 серое</t>
  </si>
  <si>
    <t>C240.1 (front)</t>
  </si>
  <si>
    <t>Сиденье деревянное №11 белое</t>
  </si>
  <si>
    <t>S250 (rear)</t>
  </si>
  <si>
    <t>Сиденье деревянное №11 серое</t>
  </si>
  <si>
    <t>C240.1 (rear)</t>
  </si>
  <si>
    <t>Сиденье деревянное №12 серое</t>
  </si>
  <si>
    <t>R380 (front)</t>
  </si>
  <si>
    <t>Сиденье деревянное №13 серое</t>
  </si>
  <si>
    <t>R380 (rear)</t>
  </si>
  <si>
    <t>Сиденье деревянное №14 серое</t>
  </si>
  <si>
    <t>R420-R460 (front)</t>
  </si>
  <si>
    <t>Сиденье деревянное №15 серое</t>
  </si>
  <si>
    <t>R420-R460 (rear)</t>
  </si>
  <si>
    <t>Сиденье деревянное №16 белое</t>
  </si>
  <si>
    <t>Сиденье деревянное №17 белое</t>
  </si>
  <si>
    <t>S275 (front)</t>
  </si>
  <si>
    <t>Сиденье деревянное №18 белое</t>
  </si>
  <si>
    <t>S275 (rear)</t>
  </si>
  <si>
    <t>Сиденье деревянное №25 белое</t>
  </si>
  <si>
    <t>S370N (front)</t>
  </si>
  <si>
    <t>Сиденье деревянное №26 белое</t>
  </si>
  <si>
    <t>S370N (rear)</t>
  </si>
  <si>
    <t>Сиденье деревянное №22 белое</t>
  </si>
  <si>
    <t>Фиксатор сиденья в сборе</t>
  </si>
  <si>
    <t>Комплект реечной слани для Е210</t>
  </si>
  <si>
    <t>Комплект реечной слани для Е240</t>
  </si>
  <si>
    <t>Комплект реечной слани для Е270</t>
  </si>
  <si>
    <t>Комплект реечной слани для Е300</t>
  </si>
  <si>
    <t>Комплект настила заднего отсека для G340</t>
  </si>
  <si>
    <t>Комплект настила заднего отсека для G380</t>
  </si>
  <si>
    <t>Комплект настила заднего отсека для G480</t>
  </si>
  <si>
    <t>Комплект настила заднего отсека для S550</t>
  </si>
  <si>
    <t>Комплект настила заднего отсека для S650</t>
  </si>
  <si>
    <t>Комплект секций настила для C240</t>
  </si>
  <si>
    <t>Комплект секций настила для C270</t>
  </si>
  <si>
    <t>Комплект секций настила для C300</t>
  </si>
  <si>
    <t>Комплект секций настила для C330</t>
  </si>
  <si>
    <t>Комплект секций настила для C360</t>
  </si>
  <si>
    <t>Комплект секций настила для R380</t>
  </si>
  <si>
    <t>Комплект секций настила для R420</t>
  </si>
  <si>
    <t>Комплект секций настила для R460</t>
  </si>
  <si>
    <t>Комплект продольных и поперечных алюминиевых профилей для С240</t>
  </si>
  <si>
    <t>Комплект продольных и поперечных алюминиевых профилей для С270</t>
  </si>
  <si>
    <t>Комплект продольных и поперечных алюминиевых профилей для С300</t>
  </si>
  <si>
    <t>Комплект продольных и поперечных алюминиевых профилей для С330</t>
  </si>
  <si>
    <t>Комплект продольных и поперечных алюминиевых профилей для С360</t>
  </si>
  <si>
    <t>Комплект продольных и поперечных алюминиевых профилей для R380</t>
  </si>
  <si>
    <t>Комплект продольных и поперечных алюминиевых профилей для R420</t>
  </si>
  <si>
    <t>Комплект продольных и поперечных алюминиевых профилей для R460</t>
  </si>
  <si>
    <t>Настил надувной для С240</t>
  </si>
  <si>
    <t>Настил надувной для С270</t>
  </si>
  <si>
    <t>Настил надувной для С300</t>
  </si>
  <si>
    <t>Настил надувной для С330</t>
  </si>
  <si>
    <t>Настил надувной для С360</t>
  </si>
  <si>
    <t>Настил надувной для А380</t>
  </si>
  <si>
    <t>Настил надувной для А450</t>
  </si>
  <si>
    <t>Настил надувной для А550</t>
  </si>
  <si>
    <t>Кильсон надувной для С240</t>
  </si>
  <si>
    <t>Кильсон надувной для С270</t>
  </si>
  <si>
    <t>Кильсон надувной для С300</t>
  </si>
  <si>
    <t>Кильсон надувной для С330</t>
  </si>
  <si>
    <t>Кильсон надувной для С360</t>
  </si>
  <si>
    <t>Кильсон надувной для R380</t>
  </si>
  <si>
    <t>Кильсон надувной для R420</t>
  </si>
  <si>
    <t>Кильсон надувной для R460</t>
  </si>
  <si>
    <t>Подушки, спинки, сумки</t>
  </si>
  <si>
    <t>Подушка носовая сьёмная для G340</t>
  </si>
  <si>
    <t>Подушка носовая сьёмная для G380</t>
  </si>
  <si>
    <t>Подушка носовая сьёмная для G480</t>
  </si>
  <si>
    <t>Носовая боковая подушка на G480</t>
  </si>
  <si>
    <t>Подушка на сиденье рулевой стойки на G480</t>
  </si>
  <si>
    <t>Подушка кормовая сьёмная для G340</t>
  </si>
  <si>
    <t>Подушка кормовая сьёмная для G380</t>
  </si>
  <si>
    <t>Подушка кормовая сьёмная для G480</t>
  </si>
  <si>
    <t>Подушка кормовая сьёмная для S550L, C</t>
  </si>
  <si>
    <t>Подушка кормовая сьёмная для S650, S550R</t>
  </si>
  <si>
    <t>Спинка кормовая для G340</t>
  </si>
  <si>
    <t>Спинка кормовая для G380, G480</t>
  </si>
  <si>
    <t>Спинка кормовая для S550L, C</t>
  </si>
  <si>
    <t>Спинка кормовая для S650, S550R</t>
  </si>
  <si>
    <t>Сиденье рулевой стойки CS-01</t>
  </si>
  <si>
    <t>Сиденье рулевой стойки CS-03</t>
  </si>
  <si>
    <t>Подушка сьёмная рулевой стойки CL-02, CL-06</t>
  </si>
  <si>
    <t>Подушка сьёмная рулевой стойки CL-03</t>
  </si>
  <si>
    <t>Подушка сьёмная рулевой стойки CL-04</t>
  </si>
  <si>
    <t>Подушка сьёмная рулевой стойки CL-05, CL-10</t>
  </si>
  <si>
    <t>Подушка сьёмная рулевой стойки CL-11</t>
  </si>
  <si>
    <t>Подушка сьёмная рулевой стойки CL-12</t>
  </si>
  <si>
    <t>Спинка сиденья SD-01, SD-02</t>
  </si>
  <si>
    <t>Подушка сьёмная сиденья SD-01, SD-02</t>
  </si>
  <si>
    <t>Подушка сиденья стойки SD-04</t>
  </si>
  <si>
    <t>Спинка стойки SD-04</t>
  </si>
  <si>
    <t>Спинка стойки SD-05</t>
  </si>
  <si>
    <t>Подушка сандека для S470</t>
  </si>
  <si>
    <t>Подушка сандека для G480</t>
  </si>
  <si>
    <t>Подушка сандека для S550L,C</t>
  </si>
  <si>
    <t>Подушка сандека для S550R</t>
  </si>
  <si>
    <t>Подушка сандека для S650</t>
  </si>
  <si>
    <t>Спинка мягкая для якорной накладки №5, 6</t>
  </si>
  <si>
    <t>Основание носового сидения на G340 с петлями и замком</t>
  </si>
  <si>
    <t>Основание носового сидения на G380 с петлями и замком</t>
  </si>
  <si>
    <t>Основание носового сидения на G480 с петлями и замком</t>
  </si>
  <si>
    <t>Основание кормового сидения на G340 с петлями и замком</t>
  </si>
  <si>
    <t>Основание кормового сидения на G380 с петлями и замком</t>
  </si>
  <si>
    <t>Основание кормового сидения на G480 с петлями</t>
  </si>
  <si>
    <t>Основание переднего сидения стойки на G480 с петлями и замком</t>
  </si>
  <si>
    <t>Основание сиденья стойки CL-04 с крепежом</t>
  </si>
  <si>
    <t>CL-04, S650L: year 2008 and later</t>
  </si>
  <si>
    <t>Основание заднего сиденья лодки S650 с откидной панелью и крепежом</t>
  </si>
  <si>
    <t>S650L: year 2008 and later</t>
  </si>
  <si>
    <t>Спинка рулевой стойки CL-03</t>
  </si>
  <si>
    <t>Спинка рулевой стойки CL-04</t>
  </si>
  <si>
    <t>Спинка рулевой стойки CL-05</t>
  </si>
  <si>
    <t>Спинка рулевой стойки CL-10</t>
  </si>
  <si>
    <t>Спинка рулевой стойки CL-11</t>
  </si>
  <si>
    <t>Спинка рулевой стойки CL-12</t>
  </si>
  <si>
    <t>Комплект оснований и подушек для переоборудования G340L, Поролон с закрытыми порами.</t>
  </si>
  <si>
    <t>Комплект оснований и подушек для переоборудования G380L, Поролон с закрытыми порами.</t>
  </si>
  <si>
    <t>Комплект подушек и сидений на лодку S650L с крепежом</t>
  </si>
  <si>
    <t>Диск-липучка пластиковый для установки подушек</t>
  </si>
  <si>
    <t>Сумка лодочная No E1</t>
  </si>
  <si>
    <t>Сумка лодочная No C1</t>
  </si>
  <si>
    <t>C240A, C270A, E270, E300</t>
  </si>
  <si>
    <t>Сумка лодочная No C2</t>
  </si>
  <si>
    <t>C240, C270, C300A, C330A, C300, C330</t>
  </si>
  <si>
    <t>Сумка лодочная No C3</t>
  </si>
  <si>
    <t>C360, C360A, R380</t>
  </si>
  <si>
    <t>Сумка лодочная No R2</t>
  </si>
  <si>
    <t>Сумка лодочная No R3</t>
  </si>
  <si>
    <t>Сумка лодочная No H1</t>
  </si>
  <si>
    <t>Floorboards C300, C330</t>
  </si>
  <si>
    <t>Сумка лодочная No H2</t>
  </si>
  <si>
    <t>Floorboards C360, R380</t>
  </si>
  <si>
    <t>Сумка лодочная No H3</t>
  </si>
  <si>
    <t>Floorboards R420, R460</t>
  </si>
  <si>
    <t>Наклейки</t>
  </si>
  <si>
    <t>Наклейка "Golden Line"</t>
  </si>
  <si>
    <t>Наклейка "GRAND" (3D золотой)</t>
  </si>
  <si>
    <t>Наклейка "GRAND" (золотой овал)</t>
  </si>
  <si>
    <t>Наклейка "GRAND" (серебряный овал)</t>
  </si>
  <si>
    <t>Наклейка "WARNING"</t>
  </si>
  <si>
    <t>Наклейка "SAFETY"</t>
  </si>
  <si>
    <t>Комплект наклеек для комплекта переключателей 3 шт</t>
  </si>
  <si>
    <t>Комплект наклеек для комплекта переключателей 6 шт</t>
  </si>
  <si>
    <t>Комплект наклеек для секций разборного настила</t>
  </si>
  <si>
    <t xml:space="preserve">Электрооборудование </t>
  </si>
  <si>
    <t>Выключатель двухпозиционный фиксируемый 12V</t>
  </si>
  <si>
    <t>Выключатель двухпозиционный нефиксируемый 12V</t>
  </si>
  <si>
    <t>Выключатель трёхпозиционный фиксируемый 12V</t>
  </si>
  <si>
    <t xml:space="preserve">Предохранитель 10А с арматурой </t>
  </si>
  <si>
    <t>Размыкатель массы</t>
  </si>
  <si>
    <t>Контейнер для аккумуляторной батареи</t>
  </si>
  <si>
    <t>Оборудование топливных и водяных систем</t>
  </si>
  <si>
    <t>Датчик уровня топлива</t>
  </si>
  <si>
    <t>Горловина заливная "FUEL"</t>
  </si>
  <si>
    <t>Бак для воды пластиковый 50 л.</t>
  </si>
  <si>
    <t>Горловина заливная "WATER"</t>
  </si>
  <si>
    <t>Комплект душевой головки со шлангом</t>
  </si>
  <si>
    <t>Попма водяная</t>
  </si>
  <si>
    <t>Бак топливный пластиковый 141 л. с датчиком уровня топлива</t>
  </si>
  <si>
    <t>SD-06</t>
  </si>
  <si>
    <t>SD-10</t>
  </si>
  <si>
    <t>выберите цвет …</t>
  </si>
  <si>
    <t>Замена цвета баллона (только для ПВХ)</t>
  </si>
  <si>
    <t>Замена винилис-кожи на SILVERTEX VINYL</t>
  </si>
  <si>
    <t>Замена цвета винилис-кожи</t>
  </si>
  <si>
    <t>Замена материала баллона на HYPALON</t>
  </si>
  <si>
    <t>Защитный чехол на лодку с стеклопластиковыми законцовками баллонов</t>
  </si>
  <si>
    <t>Замена плотности ткани баллона на 1400 г/м²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</si>
  <si>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</si>
  <si>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</si>
  <si>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</si>
  <si>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</si>
  <si>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</si>
  <si>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</si>
  <si>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</si>
  <si>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</si>
  <si>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</si>
  <si>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</si>
  <si>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</si>
  <si>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</si>
  <si>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</si>
  <si>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</si>
  <si>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</si>
  <si>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</si>
  <si>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</si>
  <si>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</si>
  <si>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</si>
  <si>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</si>
  <si>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</si>
  <si>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</si>
  <si>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</si>
  <si>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r>
      <t xml:space="preserve">*   — </t>
    </r>
    <r>
      <rPr>
        <i/>
        <sz val="11"/>
        <color theme="1" tint="0.249977111117893"/>
        <rFont val="Tahoma"/>
        <family val="2"/>
        <charset val="204"/>
      </rPr>
      <t>Для двух подвесных лодочных моторов</t>
    </r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</si>
  <si>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</si>
  <si>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</si>
  <si>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</si>
  <si>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Tubes Color and Material upgrades</t>
  </si>
  <si>
    <t>Upgrade to WHITE tube color</t>
  </si>
  <si>
    <t>Upgrade to BLACK tube color (PVC only)</t>
  </si>
  <si>
    <t>Upgrade to DARK-GREEN tube color (PVC only)</t>
  </si>
  <si>
    <t>Upgrade to GRAY color of upholstery vinyl</t>
  </si>
  <si>
    <t>Upgrade to 1400 g/sq.m. fabric for S520</t>
  </si>
  <si>
    <t>Upgrade to 1400 g/sq.m. fabric for S470, G480</t>
  </si>
  <si>
    <t>Upgrade to 1400 g/sq.m. fabric for S370, G380</t>
  </si>
  <si>
    <t>Upgrade to 1400 g/sq.m. fabric for G340</t>
  </si>
  <si>
    <t>Upgrade to st steel navigation arch for G480EF</t>
  </si>
  <si>
    <t>Upgrade to 1400 g/sq.m. fabric for R380</t>
  </si>
  <si>
    <t>Upgrade to 1400 g/sq.m. fabric for R420</t>
  </si>
  <si>
    <t>Upgrade to 1400 g/sq.m. fabric for R460</t>
  </si>
  <si>
    <t>Upgrade to 1400 g/sq.m. fabric for S420</t>
  </si>
  <si>
    <t>Upgrade from CS-01 to CS-01W with windshield and railing</t>
  </si>
  <si>
    <t>Upgrade to short shaft transom for S420N</t>
  </si>
  <si>
    <t>Upgrade to polished st.steel railings for SD-01,02,03</t>
  </si>
  <si>
    <t>Steering consoles, steering systems &amp; parts</t>
  </si>
  <si>
    <t>Steering console CL-01</t>
  </si>
  <si>
    <t>Steering console CL-02</t>
  </si>
  <si>
    <t>Steering console CL-03</t>
  </si>
  <si>
    <t>Steering console CL-04, top mount control</t>
  </si>
  <si>
    <t>Steering console CL-04, side mount control</t>
  </si>
  <si>
    <t>Steering console CL-05</t>
  </si>
  <si>
    <t>Steering console CL-06</t>
  </si>
  <si>
    <t>Steering console CL-07</t>
  </si>
  <si>
    <t>Steering console CL-09</t>
  </si>
  <si>
    <t>Steering console CL-10</t>
  </si>
  <si>
    <t>Steering console CL-11</t>
  </si>
  <si>
    <t>Steering console CL-12</t>
  </si>
  <si>
    <t>Steering console CL-14 with windshield and railing</t>
  </si>
  <si>
    <t>Steering console CL-15</t>
  </si>
  <si>
    <t>Steering console CL-17</t>
  </si>
  <si>
    <t>S300L, S330L</t>
  </si>
  <si>
    <t>Steering console CS-01</t>
  </si>
  <si>
    <t>Steering console CS-01W with windshield &amp; railing</t>
  </si>
  <si>
    <t>Steering console CS-02, frame</t>
  </si>
  <si>
    <t>Steering console CS-03</t>
  </si>
  <si>
    <t>Steering console head with windshield for G480L</t>
  </si>
  <si>
    <t>Steering console head ELITE for G480E</t>
  </si>
  <si>
    <t>Upgrade from CL-05 to CL-10 console</t>
  </si>
  <si>
    <t>Stainless steel backrest with seatback for CS-03</t>
  </si>
  <si>
    <t>Upgrade from CS-01W console to CS-03</t>
  </si>
  <si>
    <t>St.steel railing for CL-01, CL-02 with installation kit</t>
  </si>
  <si>
    <t>St.steel railing for CL-03 with installation kit</t>
  </si>
  <si>
    <t>St.steel railing for CL-11 with installation kit</t>
  </si>
  <si>
    <t>St.steel railing for CL-12 with installation kit</t>
  </si>
  <si>
    <t>Upgrade to hi-prof console with windshield and railing for G340EF</t>
  </si>
  <si>
    <t>Upgrade to hi-prof console with windshield and railing for G380EF</t>
  </si>
  <si>
    <t>Upgrade to hi-prof console with windshield and railing for G480EF</t>
  </si>
  <si>
    <t>Steering system for engines till 50HP + cabel 9'</t>
  </si>
  <si>
    <t>Steering system for engines till 50HP + cabel 11'</t>
  </si>
  <si>
    <t>Steering system for engines 50HP and over + cabel 11'</t>
  </si>
  <si>
    <t>Steering system for engines 50HP and over + cabel 15'</t>
  </si>
  <si>
    <t>Steering system for engines 50HP and over + cabel 18'</t>
  </si>
  <si>
    <t>Steering system for engines 50HP and over + cabel 20'</t>
  </si>
  <si>
    <t>Upgrade to Hydraulic Steering system for S550, S650</t>
  </si>
  <si>
    <t>Steering wheel SPORT + Hub with button X63</t>
  </si>
  <si>
    <t>Steering wheel De Luxe + Hub with button X63</t>
  </si>
  <si>
    <t>Seatings, cushions, sundecks, bimini-tops</t>
  </si>
  <si>
    <t>Double seat SD-01 with stowage and back, small</t>
  </si>
  <si>
    <t>Double seat SD-02 with stowage and back, medium</t>
  </si>
  <si>
    <t>Double seat SD-03 with stowage and back, large</t>
  </si>
  <si>
    <t>Cruising bar SD-04 with folding seats, table and 3 lockers.</t>
  </si>
  <si>
    <t>Cruising bar SD-05 with railing and 2 lockers</t>
  </si>
  <si>
    <t>Double seat SD-06 with stowage and back, medium</t>
  </si>
  <si>
    <t>Double seat SD-10 with stowage and back</t>
  </si>
  <si>
    <t>Double seat SD-12 with stowage and back</t>
  </si>
  <si>
    <t>Console seat SD-14 with access door</t>
  </si>
  <si>
    <t>Rear seat cushion for S550R</t>
  </si>
  <si>
    <t>Set of 2 captain swivel chairs + mounting plates</t>
  </si>
  <si>
    <t>Removable side seat package for G340</t>
  </si>
  <si>
    <t>Removable side seat package for G380</t>
  </si>
  <si>
    <t>Removable sundeck set with cushion for S420NL</t>
  </si>
  <si>
    <t>Removable sundeck set with cushions for S470NL</t>
  </si>
  <si>
    <t>Removable sundeck set with cushion for S520L (CL-12)</t>
  </si>
  <si>
    <t>S520L with CL-12</t>
  </si>
  <si>
    <t>Removable sundeck set with cushion for S520L (CL-03)</t>
  </si>
  <si>
    <t>S520L with CL-03</t>
  </si>
  <si>
    <t>Removable sundeck set with cushions for S550L (CL-05)</t>
  </si>
  <si>
    <t>S550L with CL-05</t>
  </si>
  <si>
    <t>Removable sundeck set with cushions for S550L (CL-15)</t>
  </si>
  <si>
    <t>S550L with CL-15</t>
  </si>
  <si>
    <t xml:space="preserve">Removable sundeck set with cushion for S550R </t>
  </si>
  <si>
    <t>Removable sundeck set with cushions for S650L (CL-04)</t>
  </si>
  <si>
    <t>S650L with CL-04</t>
  </si>
  <si>
    <t>Removable sundeck set with cushions for S650L (CL-15)</t>
  </si>
  <si>
    <t>S650L with CL-15</t>
  </si>
  <si>
    <t>Removable sundeck set with cushion for G480</t>
  </si>
  <si>
    <t>Bow removable sundeck set with cushions for G650</t>
  </si>
  <si>
    <t>G650</t>
  </si>
  <si>
    <t>Rear removable sundeck set with cushions for G650</t>
  </si>
  <si>
    <t>Rear sundeck extension with cushions for G650</t>
  </si>
  <si>
    <t>Removable sundeck set with cushion for G500</t>
  </si>
  <si>
    <t>G500</t>
  </si>
  <si>
    <t>Rear sundeck with cushion for G850</t>
  </si>
  <si>
    <t>G850</t>
  </si>
  <si>
    <t>Bow locker removable cushion for S370</t>
  </si>
  <si>
    <t>Bow locker removable cushion for S470</t>
  </si>
  <si>
    <t>Bow locker removable cushion for S550</t>
  </si>
  <si>
    <t>Bow locker removable cushion for S650</t>
  </si>
  <si>
    <t>Main locker removable cushion for S550R</t>
  </si>
  <si>
    <t>Bow locker removable cushion for S520</t>
  </si>
  <si>
    <t>Bow locker removable cushion for S370N</t>
  </si>
  <si>
    <t>Bow locker removable cushion for S420N</t>
  </si>
  <si>
    <t>Bow locker removable cushion for S470N</t>
  </si>
  <si>
    <t>Seat cushion with underseat bag No1 -front</t>
  </si>
  <si>
    <t>Seat cushion with underseat bag No2 -rear</t>
  </si>
  <si>
    <t>Seat cushion with underseat bag No8 - front</t>
  </si>
  <si>
    <t>Seat cushion with underseat bag No9 - rear</t>
  </si>
  <si>
    <t>Seat cushion with underseat bag No5 - front</t>
  </si>
  <si>
    <t>Seat cushion with underseat bag No6 - rear</t>
  </si>
  <si>
    <t xml:space="preserve">Seat cushion with underseat bag No7 </t>
  </si>
  <si>
    <t>Bow stowage bag No1</t>
  </si>
  <si>
    <t>Bow stowage bag No2</t>
  </si>
  <si>
    <t>Extra rear seat for C240 with fittings</t>
  </si>
  <si>
    <t>Extra rear seat for S250 with fittings</t>
  </si>
  <si>
    <t>2-arch collapsible bimini top No1</t>
  </si>
  <si>
    <t>2-arch collapsible bimini top No2</t>
  </si>
  <si>
    <t>3-arch collapsible bimini top No3</t>
  </si>
  <si>
    <t>3-arch stainless steel bimini top No5</t>
  </si>
  <si>
    <t>2-arch collapsible bimini top No1S (st.steel frame)</t>
  </si>
  <si>
    <t>2-arch collapsible bimini top No2S (st.steel frame)</t>
  </si>
  <si>
    <t>3-arch collapsible bimini top No3S (st.steel frame)</t>
  </si>
  <si>
    <t>3-arch collapsible bimini top No4S (st.steel frame)</t>
  </si>
  <si>
    <t>SUNBRELLA upgrade for S300S, S330S, S370NS</t>
  </si>
  <si>
    <t>for S300S, S330S, S370NS</t>
  </si>
  <si>
    <t>SUNBRELLA upgrade for S300L, S330L</t>
  </si>
  <si>
    <t>for S300L, S330L</t>
  </si>
  <si>
    <t>SUNBRELLA upgrade for S420NS, S470NS, S520S</t>
  </si>
  <si>
    <t>for S420NS, S470NS, S520S</t>
  </si>
  <si>
    <t>SUNBRELLA upgrade for S370NL, S420NL</t>
  </si>
  <si>
    <t>for S370NL, S420NL</t>
  </si>
  <si>
    <t>SUNBRELLA upgrade for S370NL, S420NL sundeck</t>
  </si>
  <si>
    <t>for S370NL, S420NL sundeck</t>
  </si>
  <si>
    <t>SUNBRELLA upgrade for S470NL</t>
  </si>
  <si>
    <t>for S470NL</t>
  </si>
  <si>
    <t>SUNBRELLA upgrade for S470NL sundeck</t>
  </si>
  <si>
    <t>for S470NL sundeck</t>
  </si>
  <si>
    <t>SUNBRELLA upgrade for S520L</t>
  </si>
  <si>
    <t>for S520L</t>
  </si>
  <si>
    <t>SUNBRELLA upgrade for S520L sundeck</t>
  </si>
  <si>
    <t>for S520L sundeck</t>
  </si>
  <si>
    <t>SUNBRELLA upgrade for S550RF</t>
  </si>
  <si>
    <t>for S550RF</t>
  </si>
  <si>
    <t>SUNBRELLA upgrade for S550RF sundeck</t>
  </si>
  <si>
    <t>for S550RF sundeck</t>
  </si>
  <si>
    <t>SUNBRELLA upgrade for S650</t>
  </si>
  <si>
    <t>for S650</t>
  </si>
  <si>
    <t>SUNBRELLA upgrade for S650 sundeck</t>
  </si>
  <si>
    <t xml:space="preserve"> for S650 sundeck</t>
  </si>
  <si>
    <t>SUNBRELLA upgrade for G340EF</t>
  </si>
  <si>
    <t>for G340EF</t>
  </si>
  <si>
    <t>SUNBRELLA upgrade for G380EF</t>
  </si>
  <si>
    <t>for G380EF</t>
  </si>
  <si>
    <t>SUNBRELLA upgrade for G480LF, G480EF</t>
  </si>
  <si>
    <t>for G480LF, G480EF</t>
  </si>
  <si>
    <t>SUNBRELLA upgrade for G480LF, G480EF sundeck</t>
  </si>
  <si>
    <t>for G480LF, G480EF sundeck</t>
  </si>
  <si>
    <t>for G650</t>
  </si>
  <si>
    <t xml:space="preserve"> for G650 bow sundeck</t>
  </si>
  <si>
    <t xml:space="preserve"> for G650 rear sundeck</t>
  </si>
  <si>
    <t>for G650 rear sundeck extension</t>
  </si>
  <si>
    <t>for G850</t>
  </si>
  <si>
    <t xml:space="preserve"> for G850 rear sundeck</t>
  </si>
  <si>
    <t>for G500</t>
  </si>
  <si>
    <t xml:space="preserve"> for G500 bow sundeck</t>
  </si>
  <si>
    <t>Fiberglass accessories and upgrades</t>
  </si>
  <si>
    <t>Bow step plate with clam-bollard No1</t>
  </si>
  <si>
    <t>Bow step plate with clam-bollard No2</t>
  </si>
  <si>
    <t>Bow step plate with clam-bollard No3</t>
  </si>
  <si>
    <t xml:space="preserve">Bow step plate No4 (roller, fairleads &amp; pull-up cleat) </t>
  </si>
  <si>
    <t>Bow step plate No5 (nav light, pull-up cleat &amp; seat back)</t>
  </si>
  <si>
    <t>Bow step plate No6 (nav light, pull-up cleat &amp; seat back)</t>
  </si>
  <si>
    <t>Bow step plate No7 (nav light, pull-up cleat &amp; seat back)</t>
  </si>
  <si>
    <t>Bow step plate No 9 with anchor roller and cleat for S370N, S420N</t>
  </si>
  <si>
    <t>Bow step plate No 10 with anchor roller and cleat for S470N</t>
  </si>
  <si>
    <t>Removable table with pedestal for G480</t>
  </si>
  <si>
    <t>Removable table with 4 cupholders and pedestal for G650</t>
  </si>
  <si>
    <t>Two swimming platforms with ladder &amp; handrail for S550, S650</t>
  </si>
  <si>
    <t>Two swimming platforms with ladder for G650</t>
  </si>
  <si>
    <t>Two swimming platforms with ladder for G500</t>
  </si>
  <si>
    <t>Two swimming platforms with ladder for G850</t>
  </si>
  <si>
    <t>Two rear rope hatches for G850</t>
  </si>
  <si>
    <t>Fiberglass step ends for S275</t>
  </si>
  <si>
    <t>Fiberglass step ends for G380, S370, S370N, S420N</t>
  </si>
  <si>
    <t>Fiberglass step ends for G480, S470, S520</t>
  </si>
  <si>
    <t>Fiberglass step ends for S550, S650</t>
  </si>
  <si>
    <t>Polyester navigation arch for S550R, S650</t>
  </si>
  <si>
    <t>Upgrade to custom gelcoat color for S250, S275</t>
  </si>
  <si>
    <t>Upgrade to custom gelcoat color for S300, S330</t>
  </si>
  <si>
    <t>Upgrade to custom gelcoat color for S300S, S330S</t>
  </si>
  <si>
    <t>Upgrade to custom gelcoat color for S370, S470, S520</t>
  </si>
  <si>
    <t>Upgrade to custom gelcoat color for S370S, S470S, S520S</t>
  </si>
  <si>
    <t>Upgrade to custom gelcoat color for S370L, S470L, S520L</t>
  </si>
  <si>
    <t>Upgrade to custom gelcoat color for S550L, S550C, S550R</t>
  </si>
  <si>
    <t>Upgrade to custom gelcoat color for S650L</t>
  </si>
  <si>
    <t>Upgrade to custom gelcoat color for G340L, G340EF</t>
  </si>
  <si>
    <t>Upgrade to custom gelcoat color for G380L, G380EF</t>
  </si>
  <si>
    <t>Upgrade to custom gelcoat color for G480L, G480EF</t>
  </si>
  <si>
    <t>Upgrade to custom gelcoat color for G500</t>
  </si>
  <si>
    <t>Upgrade to custom gelcoat color for G500 (bottom hull &amp; step ends)</t>
  </si>
  <si>
    <t>Stainless steel accessories</t>
  </si>
  <si>
    <t>Stainless steel deck fitting with hardware</t>
  </si>
  <si>
    <t>St. steel arch for S370N, folding, st,steel polished</t>
  </si>
  <si>
    <t>St. steel arch for S420N, folding, st,steel polished</t>
  </si>
  <si>
    <t>St. steel arch for S470N, folding, st,steel polished</t>
  </si>
  <si>
    <t>St. steel arch for S520, polished</t>
  </si>
  <si>
    <t>St. steel arch for G480, polished</t>
  </si>
  <si>
    <t>Waterski towing mast set for G480</t>
  </si>
  <si>
    <t>Waterski towing mast set for S650, S550R</t>
  </si>
  <si>
    <t>Waterski towing arch with top for G650</t>
  </si>
  <si>
    <t>Waterski towing/navigation arch for G500, polished</t>
  </si>
  <si>
    <t>Waterski towing arch with top for G850</t>
  </si>
  <si>
    <t>2 rear seat extended handrails for S650, S550R</t>
  </si>
  <si>
    <t>2 rear handrails on bases for G380, G480</t>
  </si>
  <si>
    <t>2 rear handrails on bases for G340</t>
  </si>
  <si>
    <t>Stainless steel bow railing for S550</t>
  </si>
  <si>
    <t>Stainless steel bow railing for S650</t>
  </si>
  <si>
    <t>Stainless steel bow railing for G650</t>
  </si>
  <si>
    <t>Stainless steel bow railing for G500</t>
  </si>
  <si>
    <t>Stainless steel bow railing for G850</t>
  </si>
  <si>
    <t>Wooden keel upgrade for R380</t>
  </si>
  <si>
    <t>Wooden keel upgrade for R420</t>
  </si>
  <si>
    <t>Wooden keel upgrade for R460</t>
  </si>
  <si>
    <t>Fuel systems</t>
  </si>
  <si>
    <t>Fuel level meter</t>
  </si>
  <si>
    <t>Inbuilt fuel system with tank 55 lit + send</t>
  </si>
  <si>
    <t>Inbuilt fuel system with tank 91 lit + send</t>
  </si>
  <si>
    <t>Inbuilt fuel system with tank 141 lit + send</t>
  </si>
  <si>
    <t>Inbuilt fuel system with stainless steel tank 150 lit</t>
  </si>
  <si>
    <t>Inbuilt fuel system with tank 40 lit + send</t>
  </si>
  <si>
    <t>Electric system parts and instruments</t>
  </si>
  <si>
    <t>Electric package No E1 (for boats without arch)</t>
  </si>
  <si>
    <t>Electric package No E2 (for boats with arch)</t>
  </si>
  <si>
    <t>Electric package No E3</t>
  </si>
  <si>
    <t>Electric package No E4</t>
  </si>
  <si>
    <t>Electric package No E5 (for G500, G650 without arch)</t>
  </si>
  <si>
    <t>G500, G650LF without arch</t>
  </si>
  <si>
    <t>Electric package No E6 (for G500, G650 with arch)</t>
  </si>
  <si>
    <t>G500, G650LF with arch</t>
  </si>
  <si>
    <t>Water shower set incl. pump, 50-lit tank</t>
  </si>
  <si>
    <t>Electric anchor with lifting mechanism</t>
  </si>
  <si>
    <t>Refrigeretor ISOTERM DR65 st/st</t>
  </si>
  <si>
    <t>Boat covers, console covers</t>
  </si>
  <si>
    <t>Overall cover for S250</t>
  </si>
  <si>
    <t>Overall cover for S275</t>
  </si>
  <si>
    <t>Overall cover for S275F with step ends</t>
  </si>
  <si>
    <t>Overall cover for S300</t>
  </si>
  <si>
    <t>Overall cover for S300F with step ends</t>
  </si>
  <si>
    <t>Overall cover for S300S</t>
  </si>
  <si>
    <t>Overall cover for S300SF with step ends</t>
  </si>
  <si>
    <t>Overall cover for S300L</t>
  </si>
  <si>
    <t>Overall cover for S300LF with step ends</t>
  </si>
  <si>
    <t>Overall cover for S330</t>
  </si>
  <si>
    <t>Overall cover for S330F with step ends</t>
  </si>
  <si>
    <t>Overall cover for S330S</t>
  </si>
  <si>
    <t>Overall cover for S330SF with step ends</t>
  </si>
  <si>
    <t>Overall cover for S330L</t>
  </si>
  <si>
    <t>Overall cover for S330LF with step ends</t>
  </si>
  <si>
    <t>Overall cover for S370N</t>
  </si>
  <si>
    <t>Overall cover for S370NF with step ends</t>
  </si>
  <si>
    <t>Overall cover for S370NS</t>
  </si>
  <si>
    <t>fits to the boats with or without arch</t>
  </si>
  <si>
    <t>Overall cover for S370NSF with step ends</t>
  </si>
  <si>
    <t>Overall cover for S370NL</t>
  </si>
  <si>
    <t>Overall cover for S370NLF with step ends</t>
  </si>
  <si>
    <t>Overall cover for S420N</t>
  </si>
  <si>
    <t>Overall cover for S420NF with step ends</t>
  </si>
  <si>
    <t>Overall cover for S420NS</t>
  </si>
  <si>
    <t>Overall cover for S420NSF with step ends</t>
  </si>
  <si>
    <t>Overall cover for S420NL</t>
  </si>
  <si>
    <t>Overall cover for S420NLF with step ends</t>
  </si>
  <si>
    <t>Overall cover for S470N</t>
  </si>
  <si>
    <t>Overall cover for S470NF with step ends</t>
  </si>
  <si>
    <t>Overall cover for S470NS</t>
  </si>
  <si>
    <t>Overall cover for S470NSF with step ends</t>
  </si>
  <si>
    <t>Overall cover for S470NL</t>
  </si>
  <si>
    <t>Overall cover for S470NLF with step ends</t>
  </si>
  <si>
    <t>Overall cover for S520</t>
  </si>
  <si>
    <t>Overall cover for S520F with step ends</t>
  </si>
  <si>
    <t>Overall cover for S520S</t>
  </si>
  <si>
    <t>Overall cover for S520SF with step ends</t>
  </si>
  <si>
    <t>Overall cover for S520L</t>
  </si>
  <si>
    <t>Overall cover for S520LF with step ends</t>
  </si>
  <si>
    <t>Overall cover for S550L, S550C</t>
  </si>
  <si>
    <t>Overall cover for S550LF, S550CF with step ends</t>
  </si>
  <si>
    <t>Overall cover for S550R</t>
  </si>
  <si>
    <t>Overall cover for S550RF with step ends</t>
  </si>
  <si>
    <t>Overall cover for S650L</t>
  </si>
  <si>
    <t>Overall cover for S650LF with step ends</t>
  </si>
  <si>
    <t xml:space="preserve">Overall cover for G340EF </t>
  </si>
  <si>
    <t>Overall cover for G340EF (high-profile console)</t>
  </si>
  <si>
    <t>Overall cover for G380EF</t>
  </si>
  <si>
    <t>Overall cover for G380EF (high-profile conolse)</t>
  </si>
  <si>
    <t>Overall cover for G480EF (no arch)</t>
  </si>
  <si>
    <t>Overall cover for G480LF (high-profile console, with arch)</t>
  </si>
  <si>
    <t>Overall cover for G650LF</t>
  </si>
  <si>
    <t>Overall cover for G500LF</t>
  </si>
  <si>
    <t>Overall cover for G850</t>
  </si>
  <si>
    <t>Overall cover for R380</t>
  </si>
  <si>
    <t>Overall cover for R420</t>
  </si>
  <si>
    <t>Overall cover for R460</t>
  </si>
  <si>
    <t>Overall cover for C240</t>
  </si>
  <si>
    <t>Overall cover for C270</t>
  </si>
  <si>
    <t>Overall cover for C300</t>
  </si>
  <si>
    <t>Overall cover for C330</t>
  </si>
  <si>
    <t>Overall cover for C360</t>
  </si>
  <si>
    <t>Overall cover for E210</t>
  </si>
  <si>
    <t>Overall cover for E240</t>
  </si>
  <si>
    <t>Overall cover for E270</t>
  </si>
  <si>
    <t>Overall cover for E300</t>
  </si>
  <si>
    <t>Overall cover for E330</t>
  </si>
  <si>
    <t>Cover for steering console CL-01</t>
  </si>
  <si>
    <t>Cover for steering console CL-02</t>
  </si>
  <si>
    <t>G380L</t>
  </si>
  <si>
    <t>Cover for steering console CL-03</t>
  </si>
  <si>
    <t>Cover for steering console CL-04</t>
  </si>
  <si>
    <t>S650 (till 01/10/2013)</t>
  </si>
  <si>
    <t>Cover for steering console CL-05</t>
  </si>
  <si>
    <t>S550L/C (till 01/10/2013)</t>
  </si>
  <si>
    <t>Cover for steering console CL-06</t>
  </si>
  <si>
    <t>Cover for steering console CL-07</t>
  </si>
  <si>
    <t>Cover for steering console CL-10</t>
  </si>
  <si>
    <t>Cover for steering console CL-11</t>
  </si>
  <si>
    <t>Cover for steering console CL-12</t>
  </si>
  <si>
    <t>Cover for steering console CL-14</t>
  </si>
  <si>
    <t>Cover for steering console CL-15</t>
  </si>
  <si>
    <t>S550L/C, S650 (from 01/10/2013)</t>
  </si>
  <si>
    <t>Cover for steering console CL-16</t>
  </si>
  <si>
    <t>Cover for steering console CL-20 &amp; rear seat G500</t>
  </si>
  <si>
    <t>Cover for steering console CS-01</t>
  </si>
  <si>
    <t>S300S,S330S</t>
  </si>
  <si>
    <t>Cover for steering console CS-01W</t>
  </si>
  <si>
    <t>Cover for steering console CS-03</t>
  </si>
  <si>
    <t>S420NS, S470NS, S520S</t>
  </si>
  <si>
    <t>Cover for double seat SD-01</t>
  </si>
  <si>
    <t>S370L</t>
  </si>
  <si>
    <t>Cover for double seat SD-02</t>
  </si>
  <si>
    <t>S470L, S520L</t>
  </si>
  <si>
    <t>Cover for double seat SD-03</t>
  </si>
  <si>
    <t>Cover for Cruising bar SD-04</t>
  </si>
  <si>
    <t>Cover for Cruising bar SD-05</t>
  </si>
  <si>
    <t>S550C</t>
  </si>
  <si>
    <t>Cover for Cruising bar SD-06</t>
  </si>
  <si>
    <t>Cover for Double seat SD-10</t>
  </si>
  <si>
    <t>Cover for Double seat SD-11</t>
  </si>
  <si>
    <t>Cover for S550L/C rear seat</t>
  </si>
  <si>
    <t>Cover for S550R, S650 rear seat</t>
  </si>
  <si>
    <t>Cover for G650 rear seat</t>
  </si>
  <si>
    <t>Cover for captain chair</t>
  </si>
  <si>
    <t>Cover for G480L high-profile console</t>
  </si>
  <si>
    <t>Cover for G480EF console</t>
  </si>
  <si>
    <t>Keel protection  packages</t>
  </si>
  <si>
    <t>S250 keel protector, Package A</t>
  </si>
  <si>
    <t>S250 tube protector, Package B</t>
  </si>
  <si>
    <t>S275 keel protector, Package A</t>
  </si>
  <si>
    <t>S275 tube protector, Package B</t>
  </si>
  <si>
    <t>S300 keel protector, Package A</t>
  </si>
  <si>
    <t>S300 tube protector, Package B</t>
  </si>
  <si>
    <t>S330 keel protector, Package A</t>
  </si>
  <si>
    <t>S330  tube protector, Package B</t>
  </si>
  <si>
    <t>S370 keel protector, Package A</t>
  </si>
  <si>
    <t>S370 tube protector, Package B</t>
  </si>
  <si>
    <t>S420 keel protector, Package A</t>
  </si>
  <si>
    <t>S420 tube protector, Package B</t>
  </si>
  <si>
    <t>S470 keel protector, Package A</t>
  </si>
  <si>
    <t>S470 tube protector, Package B</t>
  </si>
  <si>
    <t>S520 keel protector, Package A</t>
  </si>
  <si>
    <t>S520 tube protector, Package B</t>
  </si>
  <si>
    <t>S550 keel protector, Package A</t>
  </si>
  <si>
    <t>S550 tube protector, Package B</t>
  </si>
  <si>
    <t>S650 keel protector, Package A</t>
  </si>
  <si>
    <t>S650 tube protector, Package B</t>
  </si>
  <si>
    <t>G340 keel protector, Package A</t>
  </si>
  <si>
    <t>G340 tube protector, Package B</t>
  </si>
  <si>
    <t>G380 keel protector, Package A</t>
  </si>
  <si>
    <t>G380 tube protector, Package B</t>
  </si>
  <si>
    <t>G480 keel protector, Package A</t>
  </si>
  <si>
    <t>G480 tube protector, Package B</t>
  </si>
  <si>
    <t>R380 keel protector, Package A</t>
  </si>
  <si>
    <t>R380 tube protector, Package B</t>
  </si>
  <si>
    <t>R420 keel protector, Package A</t>
  </si>
  <si>
    <t>R420 tube protector, Package B</t>
  </si>
  <si>
    <t>R460 keel protector, Package A</t>
  </si>
  <si>
    <t>R460 tube protector, Package B</t>
  </si>
  <si>
    <t>С240 keel protector, Package A</t>
  </si>
  <si>
    <t>C240 tube protector, Package B</t>
  </si>
  <si>
    <t>С270 keel protector, Package A</t>
  </si>
  <si>
    <t>C270 tube protector, Package B</t>
  </si>
  <si>
    <t>С300 keel protector, Package A</t>
  </si>
  <si>
    <t>C300 tube protector, Package B</t>
  </si>
  <si>
    <t>С330 keel protector, Package A</t>
  </si>
  <si>
    <t>C330 tube protector, Package B</t>
  </si>
  <si>
    <t>С360 keel protector, Package A</t>
  </si>
  <si>
    <t>C360 tube protector, Package B</t>
  </si>
  <si>
    <t>G650 keel protector, Package A</t>
  </si>
  <si>
    <t>G650 tube protector, Package B</t>
  </si>
  <si>
    <t>G850 keel protector, Package A</t>
  </si>
  <si>
    <t>G500 keel protector, Package A</t>
  </si>
  <si>
    <t>G500 tube protector, Package B</t>
  </si>
  <si>
    <t>Advertising and promotional materials</t>
  </si>
  <si>
    <t>Printed materials</t>
  </si>
  <si>
    <t>Poster (A1, 841x594 mm)</t>
  </si>
  <si>
    <t>Boat display eqipment</t>
  </si>
  <si>
    <t>Flag GRAND big (2100 x 1200 mm)</t>
  </si>
  <si>
    <t>Flag GRAND small (1050 x 600 mm)</t>
  </si>
  <si>
    <t>Inflatable tube for S275, PVC</t>
  </si>
  <si>
    <t>Inflatable tube for S275, HYPALON</t>
  </si>
  <si>
    <t>Inflatable tube for S300, PVC</t>
  </si>
  <si>
    <t>Inflatable tube for S300, HYPALON</t>
  </si>
  <si>
    <t>Inflatable tube for S330, PVC</t>
  </si>
  <si>
    <t>Inflatable tube for S330, HYPALON</t>
  </si>
  <si>
    <t>Inflatable tube for S370N, PVC</t>
  </si>
  <si>
    <t>Inflatable tube for S370N, HYPALON</t>
  </si>
  <si>
    <t>Inflatable tube for S420N, PVC</t>
  </si>
  <si>
    <t>Inflatable tube for S420N, HYPALON</t>
  </si>
  <si>
    <t>Inflatable tube for S470, PVC</t>
  </si>
  <si>
    <t>Inflatable tube for S470, HYPALON</t>
  </si>
  <si>
    <t>Inflatable tube for S520, PVC</t>
  </si>
  <si>
    <t>Inflatable tube for S520, HYPALON</t>
  </si>
  <si>
    <t>Inflatable tube for S550, PVC</t>
  </si>
  <si>
    <t>Inflatable tube for S550F (C, L), PVC</t>
  </si>
  <si>
    <t>Inflatable tube for S550, HYPALON</t>
  </si>
  <si>
    <t>Inflatable tube for S550F (C, L), HYPALON</t>
  </si>
  <si>
    <t>Inflatable tube for S550F (R), PVC</t>
  </si>
  <si>
    <t>Inflatable tube for S550F (R), HYPALON</t>
  </si>
  <si>
    <t>Inflatable tube for S650F, PVC</t>
  </si>
  <si>
    <t>Inflatable tube for S650F, HYPALON</t>
  </si>
  <si>
    <t>Inflatable tube for G340EF, PVC</t>
  </si>
  <si>
    <t>Inflatable tube for G340HEF, HYPALON</t>
  </si>
  <si>
    <t>Inflatable tube for G380EF, PVC</t>
  </si>
  <si>
    <t>Inflatable tube for G380HEF, HYPALON</t>
  </si>
  <si>
    <t>Inflatable tube for G480EF, PVC</t>
  </si>
  <si>
    <t>Inflatable tube for G480HEF, HYPALON</t>
  </si>
  <si>
    <t>PVC handle grey / grey insertion</t>
  </si>
  <si>
    <t>PVC handle grey / blue insertion</t>
  </si>
  <si>
    <t>PVC handle black / grey insertion</t>
  </si>
  <si>
    <t>PVC handle grey / dark grey insertion</t>
  </si>
  <si>
    <t>HYPALON handle grey / grey insertion</t>
  </si>
  <si>
    <t>HYPALON handle grey / blue insertion</t>
  </si>
  <si>
    <t>Wooden seat holder №1-PVC</t>
  </si>
  <si>
    <t>Wooden seat holder №2-PVC</t>
  </si>
  <si>
    <t>Wooden seat holder №1-Hypalon</t>
  </si>
  <si>
    <t>Wooden seat holder №2-Hypalon</t>
  </si>
  <si>
    <t>Oar holder</t>
  </si>
  <si>
    <t>Lifeline holder (end)</t>
  </si>
  <si>
    <t>Lifeline holder (middle)</t>
  </si>
  <si>
    <t>Towing eye, PVC</t>
  </si>
  <si>
    <t>Towing eye, HYPALON</t>
  </si>
  <si>
    <t>PVC eye small</t>
  </si>
  <si>
    <t>Oarlock</t>
  </si>
  <si>
    <t>Rubbing strake, 80mm</t>
  </si>
  <si>
    <t>Rubbingh strake, 100 mm</t>
  </si>
  <si>
    <t>Keel guard, 120 mm</t>
  </si>
  <si>
    <t>Lifeline, D10mm</t>
  </si>
  <si>
    <t>Railing base, fiberglass</t>
  </si>
  <si>
    <t>PVC coated fabric 650г/м2. 1100 dtex ,150 cm wide</t>
  </si>
  <si>
    <t>PVC coated fabric 950г/м2. 1100 dtex ,150 cm wide</t>
  </si>
  <si>
    <t>PVC coated fabric 1100г/м2. 1100 dtex ,150 cm wide</t>
  </si>
  <si>
    <t>PVC coated fabric 1400г/м2. 1100 dtex ,200 cm wide</t>
  </si>
  <si>
    <t>HYPALON / NEOPREN coated fabric 1350г/м2 150 cм</t>
  </si>
  <si>
    <t>HYPALON / NEOPREN coated fabric 1100г/м2 150 cм</t>
  </si>
  <si>
    <t>HYPALON / NEOPREN coated fabric 850г/м2 150 cм</t>
  </si>
  <si>
    <t>NEOPREN coated fabric 600г/м2 150 cм</t>
  </si>
  <si>
    <t>Glue for PVC fabrics (incl hardner)</t>
  </si>
  <si>
    <t>Glue for HYPALON fabrics (incl hardner)</t>
  </si>
  <si>
    <t>Repair kit for PVC boats</t>
  </si>
  <si>
    <t>Repair kit for HYPALON boats</t>
  </si>
  <si>
    <t>Tube with PVC glue</t>
  </si>
  <si>
    <t>2 oarlocks with 2 oars and oar posts for ARGUS</t>
  </si>
  <si>
    <t>Бак топливный пластиковый 91 л. с датчиком уровня топлива</t>
  </si>
  <si>
    <t xml:space="preserve">Баллон надувной для лодки S275, PVC </t>
  </si>
  <si>
    <t xml:space="preserve">Баллон надувной для лодки S275, HYPALON </t>
  </si>
  <si>
    <t xml:space="preserve">Баллон надувной для лодки S300, PVC </t>
  </si>
  <si>
    <t xml:space="preserve">Баллон надувной для лодки S300, HYPALON </t>
  </si>
  <si>
    <t xml:space="preserve">Баллон надувной для лодки S330, PVC </t>
  </si>
  <si>
    <t xml:space="preserve">Баллон надувной для лодки S330, HYPALON </t>
  </si>
  <si>
    <t xml:space="preserve">Баллон надувной для лодки S370N, PVC </t>
  </si>
  <si>
    <t xml:space="preserve">Баллон надувной для лодки S370N, HYPALON </t>
  </si>
  <si>
    <t xml:space="preserve">Баллон надувной для лодки S420N, PVC </t>
  </si>
  <si>
    <t xml:space="preserve">Баллон надувной для лодки S420N, HYPALON </t>
  </si>
  <si>
    <t xml:space="preserve">Баллон надувной для лодки S470, PVC </t>
  </si>
  <si>
    <t xml:space="preserve">Баллон надувной для лодки S470, HYPALON </t>
  </si>
  <si>
    <t xml:space="preserve">Баллон надувной для лодки S520, PVC </t>
  </si>
  <si>
    <t xml:space="preserve">Баллон надувной для лодки S520, HYPALON </t>
  </si>
  <si>
    <t xml:space="preserve">Баллон надувной для лодки S550, PVC </t>
  </si>
  <si>
    <t xml:space="preserve">Баллон надувной для лодки S550, HYPALON </t>
  </si>
  <si>
    <t xml:space="preserve">Баллон надувной для лодки S550F (R), PVC </t>
  </si>
  <si>
    <t xml:space="preserve">Баллон надувной для лодки S550F (R), HYPALON </t>
  </si>
  <si>
    <t xml:space="preserve">Баллон надувной для лодки S650F, PVC </t>
  </si>
  <si>
    <t xml:space="preserve">Баллон надувной для лодки S650F, HYPALON </t>
  </si>
  <si>
    <t xml:space="preserve">Баллон надувной для лодки G340EF, PVC </t>
  </si>
  <si>
    <t xml:space="preserve">Баллон надувной для лодки G340HEF, HYPALON </t>
  </si>
  <si>
    <t>Баллон надувной для лодки G380EF, PVC</t>
  </si>
  <si>
    <t>Баллон надувной для лодки G380HEF, HYPALON</t>
  </si>
  <si>
    <t xml:space="preserve">Баллон надувной для лодки G480EF, PVC </t>
  </si>
  <si>
    <t xml:space="preserve">Баллон надувной для лодки G480HEF, HYPALON </t>
  </si>
  <si>
    <t>Ручка PVC клеенная серая с серой вставкой</t>
  </si>
  <si>
    <t>Ручка PVC клеенная серая с синей вставкой</t>
  </si>
  <si>
    <t>Ручка PVC клеенная серая с темно-серой вставкой</t>
  </si>
  <si>
    <t>Ручка HYPALON клеенная серая с серой вставкой</t>
  </si>
  <si>
    <t>Ручка HYPALON клеенная серая с синей вставкой</t>
  </si>
  <si>
    <t>Держатель сиденья №1 - ПВХ</t>
  </si>
  <si>
    <t>Держатель сиденья №2 - ПВХ</t>
  </si>
  <si>
    <t>Держатель сиденья №1 - Хайпалон</t>
  </si>
  <si>
    <t>Держатель сиденья №2 - Хайпалон</t>
  </si>
  <si>
    <t>Держатель весла</t>
  </si>
  <si>
    <t>Держатель леера концевой</t>
  </si>
  <si>
    <t>Держатель леера проходной</t>
  </si>
  <si>
    <t>Узел буксировочный PVC</t>
  </si>
  <si>
    <t>Узел буксировочный HYPALON</t>
  </si>
  <si>
    <t>Узел буксировочный PVC малый</t>
  </si>
  <si>
    <t>Уключина PVC</t>
  </si>
  <si>
    <t xml:space="preserve">Брус привальный 80 мм белый с серой полосой </t>
  </si>
  <si>
    <t xml:space="preserve">Брус привальный 100 мм белый с серой полосой </t>
  </si>
  <si>
    <t>Профиль PVC защиты киля, 120мм</t>
  </si>
  <si>
    <t>Леер полипропиленовый 10мм</t>
  </si>
  <si>
    <t>Узел опоры рейлинга стеклопластик</t>
  </si>
  <si>
    <t>Ткань PVC покрытая 650 г/м2, 1100 дтекс, 150см</t>
  </si>
  <si>
    <t>Ткань PVC покрытая 950 г/м2, 1100 дтекс, 150см</t>
  </si>
  <si>
    <t>Ткань PVC покрытая 1100 г/м2, 1100 дтекс, 150см</t>
  </si>
  <si>
    <t>Ткань PVC покрытая 1400 г/м2, 1100 дтекс, 150см</t>
  </si>
  <si>
    <t>Ткань HYPALON/NEOPREN покрытая 1350 г/м2, 1100 дтекс, 150см</t>
  </si>
  <si>
    <t>Ткань HYPALON/NEOPREN покрытая 1100 г/м2, 1100 дтекс, 150см</t>
  </si>
  <si>
    <t>Ткань HYPALON/NEOPREN покрытая 850 г/м2, 1100 дтекс, 150см</t>
  </si>
  <si>
    <t>Ткань NEOPREN покрытая 600 г/м2, 1100 дтекс, 150см</t>
  </si>
  <si>
    <t>Клей дла PVC в комплекте с отвердителем</t>
  </si>
  <si>
    <t>Клей дла HYPALON в комплекте с отвердителем</t>
  </si>
  <si>
    <t>Ремонтный комплект для лодок из PVC</t>
  </si>
  <si>
    <t>Ремонтный комплект для лодок из HYPALON</t>
  </si>
  <si>
    <t>Туба с клеем ПВХ</t>
  </si>
  <si>
    <t>Fiberglass hull for S250 (assembly)</t>
  </si>
  <si>
    <t>Fiberglass hull for S275 (assembly)</t>
  </si>
  <si>
    <t>Fiberglass hull for S300 (assembly)</t>
  </si>
  <si>
    <t>Fiberglass hull for S300S (assembly)</t>
  </si>
  <si>
    <t>Fiberglass hull for S330 (assembly)</t>
  </si>
  <si>
    <t>Fiberglass hull for S330S (assembly)</t>
  </si>
  <si>
    <t>Fiberglass hull for S370N (assembly)</t>
  </si>
  <si>
    <t>Fiberglass hull for S370NS (assembly)</t>
  </si>
  <si>
    <t>Fiberglass hull for S370NL (assembly)</t>
  </si>
  <si>
    <t>Fiberglass hull for S420N (assembly)</t>
  </si>
  <si>
    <t>Fiberglass hull for S420NS (assembly)</t>
  </si>
  <si>
    <t>Fiberglass hull for S420NL (assembly)</t>
  </si>
  <si>
    <t>Fiberglass hull for S470N (assembly)</t>
  </si>
  <si>
    <t>Fiberglass hull for S470NL (assembly)</t>
  </si>
  <si>
    <t>Fiberglass hull for S470NS (assembly)</t>
  </si>
  <si>
    <t>Fiberglass hull for S520 (assembly)</t>
  </si>
  <si>
    <t>Fiberglass hull for S520S (assembly)</t>
  </si>
  <si>
    <t>Fiberglass hull for S520L (assembly)</t>
  </si>
  <si>
    <t>Fiberglass hull for S550L (assembly)</t>
  </si>
  <si>
    <t>Fiberglass hull for S550C (assembly)</t>
  </si>
  <si>
    <t>Fiberglass hull for S550R (assembly)</t>
  </si>
  <si>
    <t>S550 hull-PRO reinforcement 50%</t>
  </si>
  <si>
    <t>Fiberglass hull for S650 (assembly)</t>
  </si>
  <si>
    <t>S650 hull-PRO reinforcement 50%</t>
  </si>
  <si>
    <t>Fiberglass hull for G340L (assembly)</t>
  </si>
  <si>
    <t>Fiberglass hull for G380L (assembly)</t>
  </si>
  <si>
    <t>Fiberglass hull for G480L (assembly)</t>
  </si>
  <si>
    <t>Built in deck fitting for bolt M10</t>
  </si>
  <si>
    <t>Gelcoat white</t>
  </si>
  <si>
    <t>Gelcoat grey</t>
  </si>
  <si>
    <t>Polyephyr low emission resin (incl hardener)</t>
  </si>
  <si>
    <t>Glass matt 100 g/sq.m.</t>
  </si>
  <si>
    <t>Glass matt 300 g/sq.m.</t>
  </si>
  <si>
    <t>Glass matt 600 g/sq.m.</t>
  </si>
  <si>
    <t>Dashboard panel No 1 for CS-03, fiberglass, gray metallic</t>
  </si>
  <si>
    <t>Dashboard panel No 2 for CL-10, CL-15, fiberglass, gray metallic</t>
  </si>
  <si>
    <t>Steering panel No 3 for CL-10,CL-15, fiberglass, gray metallic</t>
  </si>
  <si>
    <t>U-bolt М10х120</t>
  </si>
  <si>
    <t>U-bolt М10х60</t>
  </si>
  <si>
    <t>U-bolt М8х100</t>
  </si>
  <si>
    <t>Set of 4 hinges for SD-04 table supports</t>
  </si>
  <si>
    <t>Motor plate internal 230х86</t>
  </si>
  <si>
    <t>Motor plate internal 270х98</t>
  </si>
  <si>
    <t>Motor plate external #1</t>
  </si>
  <si>
    <t>Motor plate external #2</t>
  </si>
  <si>
    <t>Motor plate external #3</t>
  </si>
  <si>
    <t>Motor plate external #4</t>
  </si>
  <si>
    <t>Motor plate external #5</t>
  </si>
  <si>
    <t>Motor plate external #6</t>
  </si>
  <si>
    <t>Motor plate external #7</t>
  </si>
  <si>
    <t>Motor plate external #8</t>
  </si>
  <si>
    <t>Motor plate external #9</t>
  </si>
  <si>
    <t>Motor plate external #10</t>
  </si>
  <si>
    <t>М10 nut cap</t>
  </si>
  <si>
    <t>М8 nut cap</t>
  </si>
  <si>
    <t>Expanded drain plug 25 mm</t>
  </si>
  <si>
    <t>Expanded drain plug 42 mm</t>
  </si>
  <si>
    <t>Drain socket 20mm</t>
  </si>
  <si>
    <t>Drain through-hull tube , 23mm</t>
  </si>
  <si>
    <t>Drain through-hull tube , 42mm</t>
  </si>
  <si>
    <t>Drain valve 45х30</t>
  </si>
  <si>
    <t>Drain valve, 35 mm</t>
  </si>
  <si>
    <t>Drain valve, 50 mm</t>
  </si>
  <si>
    <t xml:space="preserve">Pull up drain valve </t>
  </si>
  <si>
    <t>Square air vent, 92 x 92 mm</t>
  </si>
  <si>
    <t>Square air vent, 118 x 118 mm</t>
  </si>
  <si>
    <t>Cleat (bronse, nikel plated, plastic base)</t>
  </si>
  <si>
    <t>Pull-up cleat 5' 1/2", stainless steel</t>
  </si>
  <si>
    <t>Pull-up cleat 6' 1/2", stainless steel</t>
  </si>
  <si>
    <t>Pull-up cleat 8', top mount, stainless steel</t>
  </si>
  <si>
    <t>Fairlead ring, stainless steel</t>
  </si>
  <si>
    <t>Wire steering grommet and ring</t>
  </si>
  <si>
    <t>Adjustable wire steering grommet</t>
  </si>
  <si>
    <t>U-washer, white plastic, D25mm</t>
  </si>
  <si>
    <t>Windshield CL-01, CL-02 with installation kit</t>
  </si>
  <si>
    <t>Windshield CL-03 with installation kit</t>
  </si>
  <si>
    <t>Windshield CL-04 with installation kit</t>
  </si>
  <si>
    <t>Windshield CL-05 with installation kit</t>
  </si>
  <si>
    <t>Windshield CS-01</t>
  </si>
  <si>
    <t>Windshield CL-10 with installation kit</t>
  </si>
  <si>
    <t>Windshield CL-11 with installation kit</t>
  </si>
  <si>
    <t>Windshield CL-12 with installation kit</t>
  </si>
  <si>
    <t>Cover latch No1, stainless steel</t>
  </si>
  <si>
    <t xml:space="preserve">St. steel railing for CS-01W with installation kit </t>
  </si>
  <si>
    <t>Lifting ring with latch, chrom plated</t>
  </si>
  <si>
    <t>Ручка PVC клеенная черная с серой вставкой</t>
  </si>
  <si>
    <t xml:space="preserve">Баллон надувной для лодки S550F (C, L), PVC </t>
  </si>
  <si>
    <t>Баллон надувной для лодки S550F (C, L), HYPALON</t>
  </si>
  <si>
    <t>Стойка рулевая CL-17</t>
  </si>
  <si>
    <t>S420</t>
  </si>
  <si>
    <t>Set of display pedestals for boat</t>
  </si>
  <si>
    <t>Чехол на кормовое сиденье G650</t>
  </si>
  <si>
    <t>Топливная система с баком из нержавеющей стали на 150 л и датчиком</t>
  </si>
  <si>
    <t>Oars, pumps, valves</t>
  </si>
  <si>
    <t>Oar 140 cm with rivert</t>
  </si>
  <si>
    <t>Oar 160 cm with rivert</t>
  </si>
  <si>
    <t>Oar 180 cm with rivert</t>
  </si>
  <si>
    <t>Paddle 140 cm</t>
  </si>
  <si>
    <t>Paddle 160 cm</t>
  </si>
  <si>
    <t>Foot pump BRAVO-7; 6,5 lit</t>
  </si>
  <si>
    <t>Foot pump BRAVO-8; 6,5 lit</t>
  </si>
  <si>
    <t>Foot pump BRAVO-9; 5 lit, high/low pressure</t>
  </si>
  <si>
    <t xml:space="preserve">Adapter for BRAVO valves and pumps </t>
  </si>
  <si>
    <t>Inflation-deflation BRAVO-2005</t>
  </si>
  <si>
    <t>Inflation- deflation valve LEAFIELD</t>
  </si>
  <si>
    <t>Installation key for BRAVO valve</t>
  </si>
  <si>
    <t>Installation key for LEAFIELD valve</t>
  </si>
  <si>
    <t>Overpressure valve</t>
  </si>
  <si>
    <t>Inflatable tubes, fittings, parts, materials</t>
  </si>
  <si>
    <t>Inflatable tube for S250, PVC</t>
  </si>
  <si>
    <t>Inflatable tube for S250, HYPALON</t>
  </si>
  <si>
    <t>Fiberglass hulls, materials</t>
  </si>
  <si>
    <t xml:space="preserve"> Fittings and parts for fiberglass hulls and consoles</t>
  </si>
  <si>
    <t>Seats, floorboards, beams, airdecks and inflatable keels</t>
  </si>
  <si>
    <t>Wooden seat №1 white</t>
  </si>
  <si>
    <t>Wooden seat №1 grey</t>
  </si>
  <si>
    <t>Wooden seat №2 white</t>
  </si>
  <si>
    <t>Wooden seat №2 grey</t>
  </si>
  <si>
    <t>Wooden seat №3 grey</t>
  </si>
  <si>
    <t>Wooden seat №4 grey</t>
  </si>
  <si>
    <t>Wooden seat №5 grey</t>
  </si>
  <si>
    <t>Wooden seat №6 grey</t>
  </si>
  <si>
    <t>Wooden seat №7 grey</t>
  </si>
  <si>
    <t>Wooden seat №8 white</t>
  </si>
  <si>
    <t>Wooden seat №8 grey</t>
  </si>
  <si>
    <t>Wooden seat №9 white</t>
  </si>
  <si>
    <t>Wooden seat №9 grey</t>
  </si>
  <si>
    <t>Wooden seat №10 grey</t>
  </si>
  <si>
    <t>Wooden seat №11 white</t>
  </si>
  <si>
    <t>Wooden seat №11 grey</t>
  </si>
  <si>
    <t>Wooden seat №12 grey</t>
  </si>
  <si>
    <t>Wooden seat №13 grey</t>
  </si>
  <si>
    <t>Wooden seat №14 grey</t>
  </si>
  <si>
    <t>Wooden seat №15 grey</t>
  </si>
  <si>
    <t>Wooden seat №16 white</t>
  </si>
  <si>
    <t>Wooden seat №17 white</t>
  </si>
  <si>
    <t>Wooden seat №18 white</t>
  </si>
  <si>
    <t>Wooden seat №25 white</t>
  </si>
  <si>
    <t>Wooden seat №26 white</t>
  </si>
  <si>
    <t>Wooden seat №22 grey</t>
  </si>
  <si>
    <t>Seat stop assembly</t>
  </si>
  <si>
    <t>Slatted deck set for E210</t>
  </si>
  <si>
    <t>Slatted deck set for E240</t>
  </si>
  <si>
    <t>Slatted deck set for E270</t>
  </si>
  <si>
    <t>Slatted deck set for E300</t>
  </si>
  <si>
    <t>Rear locker floorboards set for G340</t>
  </si>
  <si>
    <t>Rear locker floorboards set for G380</t>
  </si>
  <si>
    <t>Rear locker floorboards set for G480</t>
  </si>
  <si>
    <t>Rear locker floorboards set for S550</t>
  </si>
  <si>
    <t>Rear locker floorboards set for S650</t>
  </si>
  <si>
    <t>Floorboards set for С240</t>
  </si>
  <si>
    <t>Floorboards set for С270</t>
  </si>
  <si>
    <t>Floorboards set for С300</t>
  </si>
  <si>
    <t>Floorboards set for С330</t>
  </si>
  <si>
    <t>Floorboards set for С360</t>
  </si>
  <si>
    <t>Floorboards set for R380</t>
  </si>
  <si>
    <t>Floorboards set for R420</t>
  </si>
  <si>
    <t>Floorboards set for R460</t>
  </si>
  <si>
    <t>Aluminum beams set for С240</t>
  </si>
  <si>
    <t>Aluminum beams set for С270</t>
  </si>
  <si>
    <t>Aluminum beams set for С300</t>
  </si>
  <si>
    <t>Aluminum beams set for С330</t>
  </si>
  <si>
    <t>Aluminum beams set for С360</t>
  </si>
  <si>
    <t>Aluminum beams set for R380</t>
  </si>
  <si>
    <t>Aluminum beams set for R420</t>
  </si>
  <si>
    <t>Aluminum beams set for R460</t>
  </si>
  <si>
    <t>Airdeck for С240</t>
  </si>
  <si>
    <t>Airdeck for С270</t>
  </si>
  <si>
    <t>Airdeck for С300</t>
  </si>
  <si>
    <t>Airdeck for С330</t>
  </si>
  <si>
    <t>Airdeck for С360</t>
  </si>
  <si>
    <t>Airdeck for A380</t>
  </si>
  <si>
    <t>Airdeck for A450</t>
  </si>
  <si>
    <t>Airdeck for A550</t>
  </si>
  <si>
    <t>Inflatable keel for С240</t>
  </si>
  <si>
    <t>Inflatable keel for С270</t>
  </si>
  <si>
    <t>Inflatable keel for С300</t>
  </si>
  <si>
    <t>Inflatable keel for С330</t>
  </si>
  <si>
    <t>Inflatable keel for С360</t>
  </si>
  <si>
    <t>Inflatable keel for R380</t>
  </si>
  <si>
    <t>Inflatable keel for R420</t>
  </si>
  <si>
    <t>Inflatable keel for R460</t>
  </si>
  <si>
    <t>Soft seats, cushions and bags</t>
  </si>
  <si>
    <t>Bow locker removable cushion G340</t>
  </si>
  <si>
    <t>Bow locker removable cushion G380</t>
  </si>
  <si>
    <t>Bow locker removable cushion G480</t>
  </si>
  <si>
    <t>Bow side cushion for G480</t>
  </si>
  <si>
    <t>Console front cushion for G480</t>
  </si>
  <si>
    <t>Rear seat removable cushion G340</t>
  </si>
  <si>
    <t>Rear seat removable cushion G380</t>
  </si>
  <si>
    <t>Rear seat removable cushion G480</t>
  </si>
  <si>
    <t>Rear seat removable cushion S550L, C</t>
  </si>
  <si>
    <t>Rear seat removable cushion S550R, S650</t>
  </si>
  <si>
    <t>Rear seat back G340</t>
  </si>
  <si>
    <t>Rear seat back G380, G480</t>
  </si>
  <si>
    <t>Rear seat back S550L, C</t>
  </si>
  <si>
    <t>Rear seat back S550R, S650</t>
  </si>
  <si>
    <t>Seat for CS-01</t>
  </si>
  <si>
    <t>Seat for CS-03</t>
  </si>
  <si>
    <t>Removable seat cushion CL-02, CL-06</t>
  </si>
  <si>
    <t>Removable seat cushion CL-03</t>
  </si>
  <si>
    <t>Removable seat cushion CL-04</t>
  </si>
  <si>
    <t>Removable seat cushion CL-05, CL-10</t>
  </si>
  <si>
    <t>Removable seat cushion CL-11</t>
  </si>
  <si>
    <t>Removable seat cushion CL-12</t>
  </si>
  <si>
    <t>Seat back SD-01, SD-02</t>
  </si>
  <si>
    <t>Removable seat SD-01, SD-02</t>
  </si>
  <si>
    <t>Seat for SD-04</t>
  </si>
  <si>
    <t>Seat back for SD-04</t>
  </si>
  <si>
    <t>Seat back for SD-05</t>
  </si>
  <si>
    <t>Sundeck cushion for S470</t>
  </si>
  <si>
    <t>Sundeck cushion for G480</t>
  </si>
  <si>
    <t>Sundeck cushions for S550L, C</t>
  </si>
  <si>
    <t>Sundeck cushions for S550R</t>
  </si>
  <si>
    <t>Sundeck cushions for S650</t>
  </si>
  <si>
    <t>Seatback for bow step plate No 5,6</t>
  </si>
  <si>
    <t>Bow locker seat base for G340 with hinges and cover latch set</t>
  </si>
  <si>
    <t>Bow locker seat base for G380 with hinges and cover latch set</t>
  </si>
  <si>
    <t>Bow locker seat base for G480 with hinges and cover latch set</t>
  </si>
  <si>
    <t>Rear seat base for G340 with hinges and cover latch set</t>
  </si>
  <si>
    <t>Rear seat base for G380 with hinges and cover latch set</t>
  </si>
  <si>
    <t>Rear seat base for G480 with hinges</t>
  </si>
  <si>
    <t>Bow console seat base for G480 with hinges and cover latch set</t>
  </si>
  <si>
    <t>Seat base for CL-04 console with hardware</t>
  </si>
  <si>
    <t>Rear seat base for S650 with folding door and hardware</t>
  </si>
  <si>
    <t>Seat back CL-03</t>
  </si>
  <si>
    <t>Seat back CL-04</t>
  </si>
  <si>
    <t>Seat back CL-05</t>
  </si>
  <si>
    <t>Seat back CL-10</t>
  </si>
  <si>
    <t>Seat back CL-11</t>
  </si>
  <si>
    <t>Seat back CL-12</t>
  </si>
  <si>
    <t>Conversion kit of seats / cushions for G340L, CCF</t>
  </si>
  <si>
    <t>Conversion kit of seats / cushions for G380L, CCF</t>
  </si>
  <si>
    <t>Set of seats / cushions for S650L with bases and hardware</t>
  </si>
  <si>
    <t>Welcro plastic disk for cushions mounting</t>
  </si>
  <si>
    <t>Carry bag No E1</t>
  </si>
  <si>
    <t>Carry bag No C1</t>
  </si>
  <si>
    <t>Carry bag No C2</t>
  </si>
  <si>
    <t>Carry bag No C3</t>
  </si>
  <si>
    <t>Carry bag No R2</t>
  </si>
  <si>
    <t>Carry bag No R3</t>
  </si>
  <si>
    <t>Carry bag No H1</t>
  </si>
  <si>
    <t>Carry bag No H2</t>
  </si>
  <si>
    <t>Carry bag No H3</t>
  </si>
  <si>
    <t>Stickers</t>
  </si>
  <si>
    <t>Sticker "Golden Line"</t>
  </si>
  <si>
    <t>Sticker "GRAND" (3D, gold)</t>
  </si>
  <si>
    <t>Sticker "GRAND" (oval, gold)</t>
  </si>
  <si>
    <t>Sticker "GRAND" (oval, silver)</t>
  </si>
  <si>
    <t>Sticker "WARNING"</t>
  </si>
  <si>
    <t>Sticker "SAFETY"</t>
  </si>
  <si>
    <t>Set of stickers for electric switches, 3 pcs</t>
  </si>
  <si>
    <t>Set of stickers for electric switches, 6 pcs</t>
  </si>
  <si>
    <t>Set of stickers for the floorboards</t>
  </si>
  <si>
    <t>PVC Lettering ( per each letter up to 30x30cm )</t>
  </si>
  <si>
    <t>Electric equipment</t>
  </si>
  <si>
    <t>Electric switch ON-OFF</t>
  </si>
  <si>
    <t>Electric switch (ON)-OFF</t>
  </si>
  <si>
    <t>Electric switch ON-OFF-ON</t>
  </si>
  <si>
    <t>10A fuse with fuse holder</t>
  </si>
  <si>
    <t>Battery disconnectior</t>
  </si>
  <si>
    <t>Battery tray</t>
  </si>
  <si>
    <t>Battery box</t>
  </si>
  <si>
    <t>Battery disconnector with battery wire</t>
  </si>
  <si>
    <t>3 marine switches set with fuses</t>
  </si>
  <si>
    <t>5 marine switches set with fuses</t>
  </si>
  <si>
    <t>Electric horn external</t>
  </si>
  <si>
    <t>Electric horn inbuilt</t>
  </si>
  <si>
    <t>Bilge pump with drain piping &amp; wiring</t>
  </si>
  <si>
    <t>Electric accessory socket (phone charge plug)</t>
  </si>
  <si>
    <t>Fuel and water equipment</t>
  </si>
  <si>
    <t>Plastic fuel tank with send , 91 lit</t>
  </si>
  <si>
    <t>Fuel level send</t>
  </si>
  <si>
    <t>Brass chromed deck filler "FUEL"</t>
  </si>
  <si>
    <t>Water tank, 50 lit</t>
  </si>
  <si>
    <t>Brass chromed deck filler "WATER"</t>
  </si>
  <si>
    <t>Shower set</t>
  </si>
  <si>
    <t>Water pump</t>
  </si>
  <si>
    <t>Plastic fuel tank with send , 141 lit</t>
  </si>
  <si>
    <t>Замена цвета баллона на БЕЛЫЙ (только для ПВХ)</t>
  </si>
  <si>
    <t>Описание RUS</t>
  </si>
  <si>
    <t>Описание ENG</t>
  </si>
  <si>
    <t>Optional Equipment and Accessories</t>
  </si>
  <si>
    <t>Parts and Materials</t>
  </si>
  <si>
    <t>Чехол на кормовое сиденье S550L/C</t>
  </si>
  <si>
    <t>Чехол на кормовое сиденье S550R, S650</t>
  </si>
  <si>
    <t>S550L, S550C</t>
  </si>
  <si>
    <t>S550R, S650</t>
  </si>
  <si>
    <t>Стойка пассажирская SD-12</t>
  </si>
  <si>
    <t>Дополнительная стойка пассажирская SD-14</t>
  </si>
  <si>
    <t>Сандек носовой с подушками для S550L (CL-05)</t>
  </si>
  <si>
    <t>Сандек носовой с подушками для S550L (CL-15)</t>
  </si>
  <si>
    <t xml:space="preserve">Сандек носовой с подушками для S550R </t>
  </si>
  <si>
    <t>Сандек носовой с подушками для  S650L (CL-04)</t>
  </si>
  <si>
    <t>Сандек носовой с подушками для  S650L (CL-15)</t>
  </si>
  <si>
    <t>Съемный носовой сандек с подушками для G650</t>
  </si>
  <si>
    <t>Съемный кормовой сандек малый с подушками для  G650</t>
  </si>
  <si>
    <t>Съемный кормовой сандек большой с подушками для G650</t>
  </si>
  <si>
    <t>Съемный носовой сандек с мягкой подушкой для G500</t>
  </si>
  <si>
    <t>Сандек носовой с мягкой подушкой для S470NL</t>
  </si>
  <si>
    <t>Сандек носовой с мягкой подушкой для S520L</t>
  </si>
  <si>
    <t>Сандек носовой с мягкой подушкой для S520L (CL-03)</t>
  </si>
  <si>
    <t>Сандек носовой с мягкой подушкой для G480</t>
  </si>
  <si>
    <t>Сандек носовой с мягкой подушкой для S420NL</t>
  </si>
  <si>
    <t>Съемный носовой сандек с подушками для G850</t>
  </si>
  <si>
    <t>Кринолины с нишей для концов для G850</t>
  </si>
  <si>
    <t>Fiberglass step ends for S300, S330, G340</t>
  </si>
  <si>
    <t>2 законцовки баллона для S275</t>
  </si>
  <si>
    <t>Арка буксировки лыжника для G650</t>
  </si>
  <si>
    <t>Навигационная арка/арка буксировки лыжника для G500, полированая</t>
  </si>
  <si>
    <t>Арка буксировки лыжника для G850</t>
  </si>
  <si>
    <t>Рейлинг носовой для G650 нержавеющий с опорами</t>
  </si>
  <si>
    <t>Рейлинг носовой для G500 нержавеющий с опорами</t>
  </si>
  <si>
    <t>Рейлинг носовой для G850 нержавеющий с опорами</t>
  </si>
  <si>
    <t>Комплект электрооборудования № E5 (для лодок без арок)</t>
  </si>
  <si>
    <t>Комплект электрооборудования № E6 (для лодок с арками)</t>
  </si>
  <si>
    <t>Холодильник ISOTERM DR65 нерж.</t>
  </si>
  <si>
    <t>Холодильник ISOTERM DR65 st/st</t>
  </si>
  <si>
    <t>Защита киля, Пакет А для S250</t>
  </si>
  <si>
    <t>Защита баллона, Пакет Б для S250</t>
  </si>
  <si>
    <t>Защита киля, Пакет А для S275</t>
  </si>
  <si>
    <t>Защита баллона, Пакет Б для S275</t>
  </si>
  <si>
    <t>Защита киля, Пакет А для S300</t>
  </si>
  <si>
    <t>Защита баллона, Пакет Б для S300</t>
  </si>
  <si>
    <t>Защита киля, Пакет А для S330</t>
  </si>
  <si>
    <t>Защита баллона, Пакет Б для S330</t>
  </si>
  <si>
    <t>Защита киля, Пакет А для S370</t>
  </si>
  <si>
    <t>Защита баллона, Пакет Б для S370</t>
  </si>
  <si>
    <t>Защита киля, Пакет А для S420</t>
  </si>
  <si>
    <t>Защита баллона, Пакет Б для S420</t>
  </si>
  <si>
    <t>Защита киля, Пакет А для S470</t>
  </si>
  <si>
    <t>Защита баллона, Пакет Б для S470</t>
  </si>
  <si>
    <t>Защита киля, Пакет А для S520</t>
  </si>
  <si>
    <t>Защита баллона, Пакет Б для S520</t>
  </si>
  <si>
    <t>Защита киля, Пакет А для S550</t>
  </si>
  <si>
    <t>Защита баллона, Пакет Б для S550</t>
  </si>
  <si>
    <t>Защита киля, Пакет А для S650</t>
  </si>
  <si>
    <t>Защита баллона, Пакет Б для S650</t>
  </si>
  <si>
    <t>Защита киля, Пакет А для G340</t>
  </si>
  <si>
    <t>Защита баллона, Пакет Б для G340</t>
  </si>
  <si>
    <t>Защита киля, Пакет А для G380</t>
  </si>
  <si>
    <t>Защита баллона, Пакет Б для G380</t>
  </si>
  <si>
    <t>Защита киля, Пакет А для G480</t>
  </si>
  <si>
    <t>Защита баллона, Пакет Б для G480</t>
  </si>
  <si>
    <t>Защита киля, Пакет А для R380</t>
  </si>
  <si>
    <t>Защита баллона, Пакет Б для R380</t>
  </si>
  <si>
    <t>Защита киля, Пакет А для R420</t>
  </si>
  <si>
    <t>Защита баллона, Пакет Б для R420</t>
  </si>
  <si>
    <t>Защита киля, Пакет А для R460</t>
  </si>
  <si>
    <t>Защита баллона, Пакет Б для R460</t>
  </si>
  <si>
    <t>Защита киля, Пакет А для C240</t>
  </si>
  <si>
    <t>Защита баллона, Пакет Б для C240</t>
  </si>
  <si>
    <t>Защита киля, Пакет А для C270</t>
  </si>
  <si>
    <t>Защита баллона, Пакет Б для C270</t>
  </si>
  <si>
    <t>Защита киля, Пакет А для C300</t>
  </si>
  <si>
    <t>Защита баллона, Пакет Б для C300</t>
  </si>
  <si>
    <t>Защита киля, Пакет А для C330</t>
  </si>
  <si>
    <t>Защита баллона, Пакет Б для C330</t>
  </si>
  <si>
    <t>Защита киля, Пакет А для C360</t>
  </si>
  <si>
    <t>Защита баллона, Пакет Б для C360</t>
  </si>
  <si>
    <t>Защита киля, Пакет А для G650</t>
  </si>
  <si>
    <t>Защита баллона, Пакет Б для G650</t>
  </si>
  <si>
    <t>Защита киля, Пакет А для G850</t>
  </si>
  <si>
    <t>Защита баллона, Пакет Б для G500</t>
  </si>
  <si>
    <t>Защита киля, Пакет А для G500</t>
  </si>
  <si>
    <t>Набор подставок для демонстрации лодки</t>
  </si>
  <si>
    <t>Чехол на стойку CL-16</t>
  </si>
  <si>
    <t>Чехол на стойку CL-20 и кормовой диван для G500</t>
  </si>
  <si>
    <t>Чехол на лодку G650LF</t>
  </si>
  <si>
    <t>Чехол на лодку G500LF</t>
  </si>
  <si>
    <t>Чехол на лодку G850</t>
  </si>
  <si>
    <t>Чехол на лодку S250</t>
  </si>
  <si>
    <t>Чехол на лодку S275</t>
  </si>
  <si>
    <t>Чехол на лодку S300</t>
  </si>
  <si>
    <t>Чехол на лодку S300S</t>
  </si>
  <si>
    <t>Чехол на лодку S300L</t>
  </si>
  <si>
    <t>Чехол на лодку S330</t>
  </si>
  <si>
    <t>Чехол на лодку S330S</t>
  </si>
  <si>
    <t>Чехол на лодку S330L</t>
  </si>
  <si>
    <t>Чехол на лодку S370N</t>
  </si>
  <si>
    <t>Чехол на лодку S370NS</t>
  </si>
  <si>
    <t>Чехол на лодку S370NL</t>
  </si>
  <si>
    <t>Чехол на лодку S420N</t>
  </si>
  <si>
    <t>Чехол на лодку S420NS</t>
  </si>
  <si>
    <t>Чехол на лодку S420NL</t>
  </si>
  <si>
    <t>Чехол на лодку S470N</t>
  </si>
  <si>
    <t>Чехол на лодку S470NS</t>
  </si>
  <si>
    <t>Чехол на лодку S470NL</t>
  </si>
  <si>
    <t>Чехол на стойку SD-11</t>
  </si>
  <si>
    <t>Чехол на лодку S520LF со ст/пл законцовками баллона</t>
  </si>
  <si>
    <t>Чехол на лодку S520SF со ст/пл законцовками баллона</t>
  </si>
  <si>
    <t>Чехол на лодку S520F со ст/пл законцовками баллона</t>
  </si>
  <si>
    <t>Чехол на лодку S470NLF со ст/пл законцовками баллона</t>
  </si>
  <si>
    <t>Чехол на лодку S470NSF со ст/пл законцовками баллона</t>
  </si>
  <si>
    <t>Чехол на лодку S470NF со ст/пл законцовками баллона</t>
  </si>
  <si>
    <t>Чехол на лодку S420NLF со ст/пл законцовками баллона</t>
  </si>
  <si>
    <t>Чехол на лодку S420NSF со ст/пл законцовками баллона</t>
  </si>
  <si>
    <t>Чехол на лодку S420NF со ст/пл законцовками баллона</t>
  </si>
  <si>
    <t>Чехол на лодку S370NLF со ст/пл законцовками баллона</t>
  </si>
  <si>
    <t>Чехол на лодку S370NSF со ст/пл законцовками баллона</t>
  </si>
  <si>
    <t>Чехол на лодку S370NF со ст/пл законцовками баллона</t>
  </si>
  <si>
    <t>Чехол на лодку S330LF со ст/пл законцовками баллона</t>
  </si>
  <si>
    <t>Чехол на лодку S330SF со ст/пл законцовками баллона</t>
  </si>
  <si>
    <t>Чехол на лодку S330F со ст/пл законцовками баллона</t>
  </si>
  <si>
    <t>Чехол на лодку S300LF со ст/пл законцовками баллона</t>
  </si>
  <si>
    <t>Чехол на лодку S300SF со ст/пл законцовками баллона</t>
  </si>
  <si>
    <t>Чехол на лодку S300F со ст/пл законцовками баллонаs</t>
  </si>
  <si>
    <t>Чехол на лодку S275F со ст/пл законцовками баллона</t>
  </si>
  <si>
    <t>Изменение высоты транца под короткую ногу (381 мм)</t>
  </si>
  <si>
    <t>GRAND Golden Line G850GHL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</si>
  <si>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</si>
  <si>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</si>
  <si>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Тент солнцезащитный нержавеющий 3-арочный №6S</t>
  </si>
  <si>
    <t>Электрический туалет комплект (помпа, черный бак для воды 60л с угольным фильтром и индикатором уровня</t>
  </si>
  <si>
    <t>Носовая якорная накладка с роульсом и уткой</t>
  </si>
  <si>
    <t>Баллон</t>
  </si>
  <si>
    <t>950 / 1100 / 1400</t>
  </si>
  <si>
    <t>950 / 1100</t>
  </si>
  <si>
    <t>Стеклопластик</t>
  </si>
  <si>
    <t>Декор (варианты обивки)</t>
  </si>
  <si>
    <t xml:space="preserve">950 / 1100 </t>
  </si>
  <si>
    <t>850 / 1050 / 1350</t>
  </si>
  <si>
    <t xml:space="preserve">White (option) </t>
  </si>
  <si>
    <t xml:space="preserve">Light-grey (option) </t>
  </si>
  <si>
    <t xml:space="preserve">Dark-grey (option) </t>
  </si>
  <si>
    <t xml:space="preserve">Olive (option) </t>
  </si>
  <si>
    <t xml:space="preserve">Green (option) </t>
  </si>
  <si>
    <t xml:space="preserve">Navy blue (option) </t>
  </si>
  <si>
    <t xml:space="preserve">Red (option) </t>
  </si>
  <si>
    <t xml:space="preserve">Black (option) </t>
  </si>
  <si>
    <t>Цвет: баллона, стеклопластика и декор (варианты обивки)</t>
  </si>
  <si>
    <t>G850GHL</t>
  </si>
  <si>
    <r>
      <t xml:space="preserve">S330L </t>
    </r>
    <r>
      <rPr>
        <b/>
        <sz val="11"/>
        <color rgb="FFFF0000"/>
        <rFont val="Tahoma"/>
        <family val="2"/>
        <charset val="204"/>
      </rPr>
      <t>Bestseller</t>
    </r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</si>
  <si>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</si>
  <si>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</si>
  <si>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 xml:space="preserve">White (Standard) </t>
  </si>
  <si>
    <t>Стойка рулевая CL-04, верхнее крепление ПДУ</t>
  </si>
  <si>
    <t>Стойка рулевая CL-04, боковое крепление ПДУ</t>
  </si>
  <si>
    <t>Две стеклопластиковые кормовые платформы с нерж. лестницей для подъема из воды</t>
  </si>
  <si>
    <t>Съемный носовой сан-дек с подушками / стол</t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</si>
  <si>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</si>
  <si>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</si>
  <si>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</si>
  <si>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</si>
  <si>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</si>
  <si>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</si>
  <si>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</si>
  <si>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</si>
  <si>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</si>
  <si>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White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</si>
  <si>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</si>
  <si>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</si>
  <si>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</si>
  <si>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</si>
  <si>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</si>
  <si>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</si>
  <si>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</si>
  <si>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</si>
  <si>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</si>
  <si>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Black carbon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</si>
  <si>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</si>
  <si>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</si>
  <si>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</si>
  <si>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</si>
  <si>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</si>
  <si>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</si>
  <si>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Navi blue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</si>
  <si>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</si>
  <si>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</si>
  <si>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</si>
  <si>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</si>
  <si>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</si>
  <si>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</si>
  <si>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>Red</t>
  </si>
  <si>
    <t>Hydraulic steering system 20'</t>
  </si>
  <si>
    <t>Hydraulic steering system 22'</t>
  </si>
  <si>
    <t>Система рулевого управления гидравлическая 20' ft</t>
  </si>
  <si>
    <t>Система рулевого управления гидравлическая 22' ft</t>
  </si>
  <si>
    <t>Double pop-up seat SD-15 with stowage and back</t>
  </si>
  <si>
    <t xml:space="preserve">Bow removable sundeck set with cushions / table for G580 </t>
  </si>
  <si>
    <t>G580</t>
  </si>
  <si>
    <t>Bow removable sundeck extention with cushions for G580</t>
  </si>
  <si>
    <t>3-arch bimini top No6S (st.steel frame)</t>
  </si>
  <si>
    <t>SILVERTEX upgrade for G500</t>
  </si>
  <si>
    <t>SILVERTEX upgrade for G500 bow sundeck</t>
  </si>
  <si>
    <t>SILVERTEX upgrade for G580</t>
  </si>
  <si>
    <t>for G580</t>
  </si>
  <si>
    <t>SILVERTEX upgrade for G580 bow sundeck</t>
  </si>
  <si>
    <t xml:space="preserve"> for G580 bow sundeck</t>
  </si>
  <si>
    <t>SILVERTEX upgrade for G580 bow sundeck extension</t>
  </si>
  <si>
    <t xml:space="preserve"> for G580 bow sundeck extension</t>
  </si>
  <si>
    <t>SILVERTEX upgrade for G650</t>
  </si>
  <si>
    <t>SILVERTEX upgrade for G650 bow sundeck</t>
  </si>
  <si>
    <t>SILVERTEX upgrade for G650 rear sundeck</t>
  </si>
  <si>
    <t>SILVERTEX upgrade for G650 rear sundeck extension</t>
  </si>
  <si>
    <t>SILVERTEX upgrade for G650 rear removable cushion (central)</t>
  </si>
  <si>
    <t>SILVERTEX upgrade for G650 rear removable cushion (left)</t>
  </si>
  <si>
    <t>SILVERTEX upgrade for G650 rear removable cushion (right)</t>
  </si>
  <si>
    <t>SILVERTEX upgrade for G650 bow removable cushion</t>
  </si>
  <si>
    <t>for G650 bow removable cushion</t>
  </si>
  <si>
    <t>SILVERTEX upgrade for G850</t>
  </si>
  <si>
    <t>SILVERTEX upgrade for G850 rear sundeck</t>
  </si>
  <si>
    <t>Стойка пассажирская SD-15 с откидным сиденьем</t>
  </si>
  <si>
    <t>Замена основного материала подушек (винилис-кожи) на ткань SILVERTEX для S300S, S330S, S370NS</t>
  </si>
  <si>
    <t>Замена основного материала подушек (винилис-кожи) на ткань SILVERTEX для  S300L, S330L</t>
  </si>
  <si>
    <t>Замена основного материала подушек (винилис-кожи) на ткань SILVERTEX для  S420NS, S470NS, S520S</t>
  </si>
  <si>
    <t>Замена основного материала подушек (винилис-кожи) на ткань SILVERTEX для  S370NL, S420NL</t>
  </si>
  <si>
    <t>Замена основного материала подушек носового сандека на SILVERTEX для S370NL, S420NL</t>
  </si>
  <si>
    <t>Замена основного материала подушек (винилис-кожи) на ткань SILVERTEX для  S470NL</t>
  </si>
  <si>
    <t>Замена основного материала подушек носового сандека на SILVERTEX для S470NL</t>
  </si>
  <si>
    <t>Замена основного материала подушек (винилис-кожи) на ткань SILVERTEX для  S520L</t>
  </si>
  <si>
    <t>Замена основного материала подушек носового сандека на SILVERTEX для S520L</t>
  </si>
  <si>
    <t>Замена основного материала подушек (винилис-кожи) на ткань SILVERTEX для  S550RF</t>
  </si>
  <si>
    <t>Замена основного материала подушек носового сандека на SILVERTEX для S550RF</t>
  </si>
  <si>
    <t>Замена основного материала подушек (винилис-кожи) на ткань SILVERTEX для  S650</t>
  </si>
  <si>
    <t>Замена основного материала подушек носового сандека на SILVERTEX для S650</t>
  </si>
  <si>
    <t>Замена основного материала подушек (винилис-кожи) на ткань SILVERTEX для  G340EF</t>
  </si>
  <si>
    <t>Замена основного материала подушек (винилис-кожи) на ткань SILVERTEX для  G380EF</t>
  </si>
  <si>
    <t>Замена основного материала подушек (винилис-кожи) на ткань SILVERTEX для  G480LF, G480EF</t>
  </si>
  <si>
    <t>Замена основного материала подушек носового сандека на SILVERTEX для G480LF, G480EF</t>
  </si>
  <si>
    <t>Замена основного материала подушек (винилис-кожи) на ткань SILVERTEX для  G500</t>
  </si>
  <si>
    <t>Замена основного материала подушек носового сандека на SILVERTEX для G500</t>
  </si>
  <si>
    <t>Замена основного материала подушек (винилис-кожи) на ткань SILVERTEX для  G580</t>
  </si>
  <si>
    <t>Замена основного материала подушек носового сандека на SILVERTEX для G580</t>
  </si>
  <si>
    <t>Замена основного материала подушек расширения носового сандека на SILVERTEX для G580</t>
  </si>
  <si>
    <t>Замена основного материала подушек (винилис-кожи) на ткань SILVERTEX для  G650</t>
  </si>
  <si>
    <t>Замена основного материала подушек носового сандека на SILVERTEX для G650</t>
  </si>
  <si>
    <t>Замена основного материала подушек кормового малого сандека на SILVERTEX для G650</t>
  </si>
  <si>
    <t>Замена основного материала подушеки расшерения кормового сандека на SILVERTEX для G650</t>
  </si>
  <si>
    <t>Замена основного материала задней съемной подушки (центр.) сандека на SILVERTEX для G650</t>
  </si>
  <si>
    <t>Замена основного материала подушек (винилис-кожи) на ткань SILVERTEX для  G850</t>
  </si>
  <si>
    <t>Замена основного материала подушек кормового сандека на SILVERTEX для G850</t>
  </si>
  <si>
    <t>Замена основного материала задней съемной подушки (левая) сандека на SILVERTEX для G650</t>
  </si>
  <si>
    <t>Замена основного материала задней съемной подушки (правая) сандека на SILVERTEX для G650</t>
  </si>
  <si>
    <t>Замена основного материала задней съемной подушки (задн.) сандека на SILVERTEX для G650</t>
  </si>
  <si>
    <t>Bow step plate No11 (LED nav lights, pull-up cleat &amp; anchor roller)</t>
  </si>
  <si>
    <t>G650-G850</t>
  </si>
  <si>
    <t>Two swimming platforms with ladder for G580</t>
  </si>
  <si>
    <t>Носовая якорная накладка No11 с якорным роликом, уткой и навигационными огнями (LED) для S520</t>
  </si>
  <si>
    <t>Съемный столик с 4-мя нерж подстаканниками для G650, G850</t>
  </si>
  <si>
    <t>2 кормовых платформы с нерж лестницей и поручнем для S550, S650</t>
  </si>
  <si>
    <t>2 кормовых платформы с нерж лестницей и поручнем для G650</t>
  </si>
  <si>
    <t>2 кормовых платформы с нерж лестницей и поручнем для G500</t>
  </si>
  <si>
    <t>2 кормовых платформы с нерж лестницей и поручнем для G850</t>
  </si>
  <si>
    <t>2 кормовых платформы с нерж лестницей и поручнем для G580</t>
  </si>
  <si>
    <t>Waterski towing/navigation arch for G580, polished</t>
  </si>
  <si>
    <t>Stainless steel bow railing for G580</t>
  </si>
  <si>
    <t>1 поручня кормовых на ст/пл опорах, нержавеющие для S650</t>
  </si>
  <si>
    <t>Water shower set incl. pump, 100-lit tank; sink with fauset in driving seat</t>
  </si>
  <si>
    <t>Electric WC set incl.pump, black water tank 60l with charcoal filter and level indicator</t>
  </si>
  <si>
    <t>Overall cover for G580LF</t>
  </si>
  <si>
    <t>Cover for steering console CL-21</t>
  </si>
  <si>
    <t>Cover for steering console CL-21, SD-21 &amp; rear seat G850</t>
  </si>
  <si>
    <t>Cover for steering console CL-22</t>
  </si>
  <si>
    <t>Cover for steering console CL-22, SD-22 &amp; rear seat G580</t>
  </si>
  <si>
    <t>Cover for Double seat SD-15</t>
  </si>
  <si>
    <t>Cover for Cruising bar SD-21</t>
  </si>
  <si>
    <t>Cover for Double seat SD-22</t>
  </si>
  <si>
    <t>Чехол на лодку for G580LF</t>
  </si>
  <si>
    <t>Чехол на рулевую стойку CL-21</t>
  </si>
  <si>
    <t>Чехол на стойку CL-21, SD-21 и  кормовой диван для G850</t>
  </si>
  <si>
    <t>Чехол на стойку CL-22, SD-22 и  кормовой диван для G580</t>
  </si>
  <si>
    <t>Чехол на рулевую стойку CL-22</t>
  </si>
  <si>
    <t>Чехол на стойку SD-15</t>
  </si>
  <si>
    <t>Чехол на стойку SD-21</t>
  </si>
  <si>
    <t>Чехол на стойку SD-22</t>
  </si>
  <si>
    <t>G580 keel protector, Package A</t>
  </si>
  <si>
    <t>G580 tube protector, Package B</t>
  </si>
  <si>
    <t>Защита баллона, Пакет Б для G580</t>
  </si>
  <si>
    <t>Защита киля, Пакет А для G580</t>
  </si>
  <si>
    <t>Sea Deck antiskid</t>
  </si>
  <si>
    <t>Sea Deck antiskid set for G340</t>
  </si>
  <si>
    <t>Sea Deck antiskid set for G380</t>
  </si>
  <si>
    <t>Sea Deck antiskid set for G480</t>
  </si>
  <si>
    <t>Sea Deck antiskid set for G500</t>
  </si>
  <si>
    <t>Sea Deck antiskid set for G580</t>
  </si>
  <si>
    <t>Sea Deck antiskid set for G650</t>
  </si>
  <si>
    <t>Sea Deck antiskid set for G850</t>
  </si>
  <si>
    <t>Catalogue 2017</t>
  </si>
  <si>
    <t>Booklet 2017</t>
  </si>
  <si>
    <t>Каталог GRAND 2017</t>
  </si>
  <si>
    <t>Буклет 2017</t>
  </si>
  <si>
    <t>ПВХ Буквы высотой до 30 см  на баллоне (за 1 шт.)</t>
  </si>
  <si>
    <t>NAUTILUS</t>
  </si>
  <si>
    <t>Стеклопластиковая моторная лодка</t>
  </si>
  <si>
    <t>Общая длина (cм)</t>
  </si>
  <si>
    <t>Длина внутри (cм)</t>
  </si>
  <si>
    <t>Ширина наибольшая (cм)</t>
  </si>
  <si>
    <t>Ширина внутри (cм)</t>
  </si>
  <si>
    <t>Вес лодки без двигателя (кг)</t>
  </si>
  <si>
    <t>D, C</t>
  </si>
  <si>
    <t>xx°/xx°</t>
  </si>
  <si>
    <t>GRAND N585</t>
  </si>
  <si>
    <t xml:space="preserve"> </t>
  </si>
  <si>
    <t>GRAND RG370S</t>
  </si>
  <si>
    <t>Количество парусов</t>
  </si>
  <si>
    <t>Общая площадь парусов (м²)</t>
  </si>
  <si>
    <r>
      <rPr>
        <b/>
        <sz val="11"/>
        <color theme="1" tint="0.249977111117893"/>
        <rFont val="Tahoma"/>
        <family val="2"/>
        <charset val="204"/>
      </rPr>
      <t xml:space="preserve">Стандартное оборудование </t>
    </r>
    <r>
      <rPr>
        <sz val="11"/>
        <color theme="1" tint="0.249977111117893"/>
        <rFont val="Tahoma"/>
        <family val="2"/>
        <charset val="204"/>
      </rPr>
      <t xml:space="preserve">
• Усиленный стеклопластиковый корпус с декоративной отделкой 
• Встроенные блоки плавучести 
• Встроенные носовое, центральное и кормовое сиденья с антискользящим покрытием 
• Носовой буксировочный узел 
• Дренажный клапан корпуса 
• 2 съемные хромированные уключины 
• 2 морских лакированных весла (многослойное натуральное дерево со спец. пропиткой) 
• Защитный привальный брус по всему периметру лодки 
• Усиленный транец с посадочным местом для подвесного двигателя 
• Черпак 
• Инструкция по установке и регулировке 
</t>
    </r>
    <r>
      <rPr>
        <b/>
        <sz val="11"/>
        <color theme="1" tint="0.249977111117893"/>
        <rFont val="Tahoma"/>
        <family val="2"/>
        <charset val="204"/>
      </rPr>
      <t xml:space="preserve">
 Комплект парусного вооружения</t>
    </r>
    <r>
      <rPr>
        <sz val="11"/>
        <color theme="1" tint="0.249977111117893"/>
        <rFont val="Tahoma"/>
        <family val="2"/>
        <charset val="204"/>
      </rPr>
      <t xml:space="preserve"> 
• Встроенный швертовый колодец с заглушкой 
• Профилированный шверт 
• Съемный складной руль с румпелем 
• Посадочное место для мачты и система крепления 
• Ванты с талрепами
• Мачта разборная с проушинами, 2 сторопорами и 2 утками 
• Гик съемный с системой крепления, стопором и блоками 
• Комплект шкотов 
• Комплект парусов с латами 
• Проушины, стопоры и блоки на корпусе лодки</t>
    </r>
  </si>
  <si>
    <t>Защитный чехол кормовой диван</t>
  </si>
  <si>
    <t>Надувная лодка с жестким дном из алюминия, Tenders</t>
  </si>
  <si>
    <t>GRAND Aluminum Line (RIBs with aluminum hull)</t>
  </si>
  <si>
    <t>Носовой рундук</t>
  </si>
  <si>
    <t>240×104×46</t>
  </si>
  <si>
    <t>270×110×50</t>
  </si>
  <si>
    <t>300×110×50</t>
  </si>
  <si>
    <t>Сиденье мягкое сьёмное с сумкой</t>
  </si>
  <si>
    <t>GRAND Aluminum Line ALU330D (Open RIB)</t>
  </si>
  <si>
    <t>GRAND Aluminum Line ALU300D (Open RIB)</t>
  </si>
  <si>
    <t>GRAND Aluminum Line ALU270D (Open RIB)</t>
  </si>
  <si>
    <t>Стойка пассажирская SD-11</t>
  </si>
  <si>
    <t>Double seat SD-11 with two folding seats, stowage and two capholders</t>
  </si>
  <si>
    <t>Hydraulic steering system 26'</t>
  </si>
  <si>
    <t>Система рулевого управления гидравлическая 26' ft</t>
  </si>
  <si>
    <t>Upgrade to custom gelcoat color for G580 (bottom hull &amp; step ends)</t>
  </si>
  <si>
    <t>Waterski towing arch with GRP top for G580</t>
  </si>
  <si>
    <t>Буксирная арка для G580</t>
  </si>
  <si>
    <t>Cover for steering console CL-17, side seat and SD-12</t>
  </si>
  <si>
    <t>Cover for steering console CL-16, SD-11 &amp; rear seat G650</t>
  </si>
  <si>
    <t>Чехол для рулевой консоли CL-17, бокового сиденья и SD-12</t>
  </si>
  <si>
    <t>Чехол на стойку CL-16, SD-11 и  кормовой диван для G650</t>
  </si>
  <si>
    <t>Inflatable tube for G650F, PVC</t>
  </si>
  <si>
    <t>Inflatable tube for G650HF, HYPALON</t>
  </si>
  <si>
    <t>Inflatable tube for G500F, PVC</t>
  </si>
  <si>
    <t>Inflatable tube for G500HF, HYPALON</t>
  </si>
  <si>
    <t>Баллон надувной для лодки G650F, PVC</t>
  </si>
  <si>
    <t>Баллон надувной для лодки G650HF, HYPALON</t>
  </si>
  <si>
    <t>Баллон надувной для лодки G500F, PVC</t>
  </si>
  <si>
    <t>Баллон надувной для лодки G500HF, HYPALON</t>
  </si>
  <si>
    <t>GRAND N440L</t>
  </si>
  <si>
    <t>Носовой релинг</t>
  </si>
  <si>
    <t>4 нерж. поручня на левом и правом борту</t>
  </si>
  <si>
    <t>GRAND N440</t>
  </si>
  <si>
    <t>Топливная система с пластиковым баком на 42 л и датчиком (сенсор)</t>
  </si>
  <si>
    <t>Навигационная арка/арка буксировки лыжника №1</t>
  </si>
  <si>
    <t>Навигационная арка/арка буксировки лыжника №2</t>
  </si>
  <si>
    <t>Замена рулевого колеса Ultraflex (стандарт) на PERFORMANCE (Black)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</si>
  <si>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</si>
  <si>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</si>
  <si>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</si>
  <si>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</si>
  <si>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</si>
  <si>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Steering wheel PERFORMANCE (Black)</t>
  </si>
  <si>
    <t>Upgrade to PERFORMANCE (Black) steering wheel</t>
  </si>
  <si>
    <t>2 rear seat extended handrails for G580 (for boat with GRP top arch )</t>
  </si>
  <si>
    <t>2 rear seat extended handrails for G650</t>
  </si>
  <si>
    <t>2 rear seat extended handrails for G850</t>
  </si>
  <si>
    <t>G580 with GRP top arch</t>
  </si>
  <si>
    <t>2 нерж. поручня за спинкой кормового дивана для G650</t>
  </si>
  <si>
    <t>3 нерж. поручня за спинкой кормового дивана для G850</t>
  </si>
  <si>
    <t>2 нерж. поручня за спинкой кормового дивана для лодки G580 с аркой №2</t>
  </si>
  <si>
    <t>Узел опоры ПВХ с винтами для крепления солнцезащитного тента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</si>
  <si>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</si>
  <si>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</si>
  <si>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</si>
  <si>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</si>
  <si>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</si>
  <si>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Цвет баллона (только HYPALON)</t>
  </si>
  <si>
    <t>Экстерьер | Интерьер</t>
  </si>
  <si>
    <t xml:space="preserve">Два задних люка с нишей для швартовочных концов </t>
  </si>
  <si>
    <t>other</t>
  </si>
  <si>
    <t>Creamy</t>
  </si>
  <si>
    <t>Off-white</t>
  </si>
  <si>
    <t>Две стеклопластиковые кормовые платформы с выдвигающейся нерж. лестницей для подъема из воды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</si>
  <si>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</si>
  <si>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</si>
  <si>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</si>
  <si>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G380EF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</si>
  <si>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</si>
  <si>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</si>
  <si>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</si>
  <si>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</si>
  <si>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Alu330D</t>
  </si>
  <si>
    <t>Alu300D</t>
  </si>
  <si>
    <t>Alu275D</t>
  </si>
  <si>
    <t>N585</t>
  </si>
  <si>
    <t>N440L</t>
  </si>
  <si>
    <t>N440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</si>
  <si>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</si>
  <si>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</si>
  <si>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</si>
  <si>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</si>
  <si>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</si>
  <si>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 xml:space="preserve">Съемный носовой сан-дек с подушками / Съемный столик на опоре </t>
  </si>
  <si>
    <t>Рулевое колесо Ultraflex</t>
  </si>
  <si>
    <t>Black "SPORT"</t>
  </si>
  <si>
    <t>White "De Luxe"</t>
  </si>
  <si>
    <t>Замена материала баллона на HYPALON 1050 г/м²</t>
  </si>
  <si>
    <t>Замена материала баллона на HYPALON 1350 г/м²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</si>
  <si>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</si>
  <si>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</si>
  <si>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</si>
  <si>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</si>
  <si>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</si>
  <si>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</si>
  <si>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</si>
  <si>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</si>
  <si>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</si>
  <si>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</si>
  <si>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</si>
  <si>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</si>
  <si>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</si>
  <si>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</si>
  <si>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</si>
  <si>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 xml:space="preserve">Black carbon               (Standard from G850) </t>
  </si>
  <si>
    <t>PVC (г/м²) *</t>
  </si>
  <si>
    <t xml:space="preserve">Light-grey                   (Standard only PVC) </t>
  </si>
  <si>
    <t>*   PVC 950 г/м² - standard for boats &gt;3,00 m &amp; ARGUS
     PVC 1100 г/м² - standard for boats 3,00 - 5,20 m
     PVC 1400 г/м² - standard for boats 5,50 - 6,50 m</t>
  </si>
  <si>
    <t xml:space="preserve">HYPALON/NEOPREN (г/м²) 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</si>
  <si>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</si>
  <si>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</si>
  <si>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</si>
  <si>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</si>
  <si>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</si>
  <si>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</si>
  <si>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</si>
  <si>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</si>
  <si>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</si>
  <si>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</si>
  <si>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выберите серию и цвет …</t>
  </si>
  <si>
    <t>850 / 1050 / 1350 / 1550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</si>
  <si>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</si>
  <si>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</si>
  <si>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</si>
  <si>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G480LF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</si>
  <si>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</si>
  <si>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</si>
  <si>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</si>
  <si>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</si>
  <si>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</si>
  <si>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Замена механической системы управления на гидравлическую (20ft)</t>
  </si>
  <si>
    <t>Overpressure valve Leafield with filter cap</t>
  </si>
  <si>
    <t>G340 - G480</t>
  </si>
  <si>
    <t>Overpressure valve Leafield with filter cap (2 pcs)</t>
  </si>
  <si>
    <t>G500-G850</t>
  </si>
  <si>
    <t>Избыточный клапан BRAVO 0.24Bar</t>
  </si>
  <si>
    <t>Избыточный клапан Leafield</t>
  </si>
  <si>
    <t>Избыточный клапан Leafield 2 шт.</t>
  </si>
  <si>
    <t>Upgrade to custom gelcoat color for G850</t>
  </si>
  <si>
    <t>Замена цвета стеклопластика для S250, S275</t>
  </si>
  <si>
    <t>Замена цвета стеклопластика для S300, S330</t>
  </si>
  <si>
    <t>Замена цвета стеклопластика для S300S, S330S</t>
  </si>
  <si>
    <t>Замена цвета стеклопластика для S370, S470, S520</t>
  </si>
  <si>
    <t>Замена цвета стеклопластика для S370S, S470S, S520S</t>
  </si>
  <si>
    <t>Замена цвета стеклопластика для S370L, S470L, S520L</t>
  </si>
  <si>
    <t>Замена цвета стеклопластика для S550L, S550C, S550R</t>
  </si>
  <si>
    <t>Замена цвета стеклопластика для S650L</t>
  </si>
  <si>
    <t>Замена цвета стеклопластика для G340L, G340EF</t>
  </si>
  <si>
    <t>Замена цвета стеклопластика для G380L, G380EF</t>
  </si>
  <si>
    <t>Замена цвета стеклопластика для G480L, G480EF</t>
  </si>
  <si>
    <t>Замена цвета стеклопластика для G500</t>
  </si>
  <si>
    <t>Замена цвета стеклопластика (нижняя корка и законцовки баллона) для G500</t>
  </si>
  <si>
    <t>Замена цвета стеклопластика (нижняя корка и законцовки баллона) для G580</t>
  </si>
  <si>
    <t>Замена цвета стеклопластика для G850</t>
  </si>
  <si>
    <t>Upgrage to black powder metal G340, G380</t>
  </si>
  <si>
    <t>Upgrage to black powder metal G420</t>
  </si>
  <si>
    <t>G420</t>
  </si>
  <si>
    <t>Upgrage to black powder metal G500</t>
  </si>
  <si>
    <t>Upgrage to black powder metal G580</t>
  </si>
  <si>
    <t>Upgrage to black powder metal G650</t>
  </si>
  <si>
    <t>Upgrage to black powder metal G850</t>
  </si>
  <si>
    <t>Порошковое покрытие всех нержавеющих деталей в черный цвет для G340, G380</t>
  </si>
  <si>
    <t>Порошковое покрытие всех нержавеющих деталей в черный цвет для G420</t>
  </si>
  <si>
    <t>Порошковое покрытие всех нержавеющих деталей в черный цвет для G500</t>
  </si>
  <si>
    <t>Порошковое покрытие всех нержавеющих деталей в черный цвет для G580</t>
  </si>
  <si>
    <t>Порошковое покрытие всех нержавеющих деталей в черный цвет для G650</t>
  </si>
  <si>
    <t>Порошковое покрытие всех нержавеющих деталей в черный цвет для G850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</si>
  <si>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</si>
  <si>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</si>
  <si>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</si>
  <si>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</si>
  <si>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</si>
  <si>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</si>
  <si>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</si>
  <si>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G420 NEW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</si>
  <si>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</si>
  <si>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</si>
  <si>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</si>
  <si>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Носовая якорная накладка с роликом и выдвижной уткой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</si>
  <si>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Рулевая стойка CL-14 с передним мягким сиденьем, ветровым стеклом и поручнем
• Механическая система рулевого управления (Т71), рулевой трос (М66)
• Рулевое колесо Ultraflex
• Заднее двухместное сиденье SD-10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</si>
  <si>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3-секционный надувной баллон, ПВХ, 1100 г/м², светло-серый
• Рулевая стойка CL-11 с передним мягким сиденьем, ветровым стеклом и поручнем
• Механическая система рулевого управления (Т67), рулевой трос (М58)
• Рулевое колесо Ultraflex
• Заднее двухместное сиденье SD-06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</si>
  <si>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Рулевая стойка CL-11 с передним мягким сиденьем, ветровым стеклом и поручнем
• Механическая система рулевого управления (Т67), рулевой трос (М58)
• Рулевое колесо Ultraflex
• Заднее двухместное сиденье SD-06 со спинкой и контейнером с мягкой подушкой 
• Носовой отсек с мягкой съемной подушкой
• Антискользящяя поверхность палубы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</si>
  <si>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Рулевая стойка CL-17 с нержавеющим поручнем
• Механическая система рулевого управления (Т67), рулевой трос (М58)
• Рулевое колесо Ultraflex
• Заднее двухместное сиденье SD-12 со спинкой и контейнером с мягкой подушкой 
• Антискользящяя поверхность палубы 
• Встроенные нержавеющие узлы для крепления рулевой и пассажирской стоек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</si>
  <si>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стойка CL-17 с нержавеющим поручнем
• Механическая система рулевого управления (Т67), рулевой трос (М58)
• Рулевое колесо Ultraflex
• Заднее двухместное сиденье SD-12 со спинкой и контейнером с мягкой подушкой 
• Антискользящяя поверхность палубы 
• Встроенные нержавеющие узлы для крепления рулевой и пассажирской стоек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</si>
  <si>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(Т71), рулевой трос (М66)
• Рулевое колесо Ultraflex
• Носовой отсек
• Антискользящяя поверхность палубы
• Встроенные нержавеющие узлы для крепления рулевой стойки
• Гофрошланг в межпалубном пространстве для скрытого монтажа коммуникаций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</si>
  <si>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3-секционный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(Т67), рулевой трос (М58)
• Рулевое колесо Ultraflex
• Носовой отсек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</si>
  <si>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Рулевая двухместная стойка CS-01W с ветровым стеклом и поручнем
• Механическая система рулевого управления (Т67), рулевой трос (М58)
• Рулевое колесо Ultraflex
• Носовой отсек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</si>
  <si>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 xml:space="preserve"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двухместная стойка CS-01
• Механическая система рулевого управления (Т67), рулевой трос (М58)
• Рулевое колесо Ultraflex
• Антискользящяя поверхность палубы 
• Встроенные нержавеющие узлы для крепления рулевой стойки 
• Рецесс и дренажный подъемный клапан 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
</t>
  </si>
  <si>
    <t xml:space="preserve">• Стеклопластиковый корпус средней килеватости с реданной системой (белый цвет)
• Система из 4 поперечных скоростных реданов
• 3-секционный надувной баллон, ПВХ, 1100 г/м², светло-серый
• Рулевая двухместная стойка CS-01
• Механическая система рулевого управления (Т67), рулевой трос (М58)
• Рулевое колесо Ultraflex
• Антискользящяя поверхность палубы 
• Встроенные нержавеющие узлы для крепления рулевой стойки 
• Рецесс и дренажный подъемный клапан 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
</t>
  </si>
  <si>
    <t>• Стеклопластиковый корпус типа «Глубокое V» с реданной системой DART (белый цвет)
• 5-секционный надувной баллон, ПВХ, 1100 г/м², светло-серый
• Носовой отсек
• Антискользящяя поверхность палубы
• Рецесс и дренажный клапан с распорной пробкой 
• Кингстон - клапан водоотлива из межпалубного пространства
• Усиленный транец с внешней накладкой для крепления двигателя 
• Носовая ручка из ПВХ
• 10 бортовых ручек безопасности из ПВХ 
• Весла и держатели
• Широкий привальный брус с водоотбойником
• 1 носовой и 2 задних нержавеющих U-образных буксировочных узла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</si>
  <si>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Стеклопластиковый корпус средней килеватости с реданной системой DART (белый цвет)
• 3-секционный надувной баллон, ПВХ, 1100 г/м², светло-серый
• Носовой отсек
• Два быстросъемных сиденья с системой фиксации «I&amp;T»
• Уключины с веслами и держателями
• Антискользящяя поверхность палубы
• Рецесс и дренажный клапан с пробкой 
• Кингстон - клапан водоотлива из межпалубного пространства
• Усиленный транец с внешней накладкой для крепления двигателя  
• Внутренняя транцевая накладка для крепления двигателя
• Носовая ручка из ПВХ
• 10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
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</si>
  <si>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</si>
  <si>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 
• Система из 4 поперечных скоростных реданов
• 3-секционный надувной баллон, ПВХ, 1100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</si>
  <si>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Усиленный стеклопластиковый корпус «Глубокое V» с системой High-Step-Hull (HSH), расширенной кормовой зоной (белый цвет)
• Четырехсекционный надувной баллон, ПВХ, 1100 г/м², светло-серый 
• Носовая якорная накладка с двумя утками
• Рулевая стойка CL-24 с ветровым стеклом, нержавеющим поручнем, подстаканником и передним пассажирским местом 
• Механическая система рулевого управления (Т71) с тросом (М66) и рулевым колесом Ultraflex
• Встроенный запирающийся носовой отсек с мягкой подушкой 
• Просторный кормовой отсек 
• Кормовой мягкий диван со спинкой
• 2 нержавеющих кормовых поручня безопасности  
• Антискользящяя поверхность палубы  
• Инспекционный палубный люк 
• Встроенные нержавеющие узлы для крепления рулевой стойки 
• Гофрошланг в межпалубном пространстве для скрытого монтажа коммуникаций
• 2 водоотливных клапана в кокпите 
• Стеклопластиковые законцовки баллона
• Привальный брус с водоотбойником 
• Носовая ручка из ПВХ
• 10 бортовых ручек безопасности из ПВХ
• 1 носовой и 2 задних нержавеющих U-образных буксировочных узла
• Подъемные нержавеющие узлы (обушки откидные)
• 2 кормовые выдвижные нержавеющие утки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</si>
  <si>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3-секционный надувной баллон, ПВХ, 950 г/м², светло-серый
• Два быстросъемных сиденья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</si>
  <si>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средней килеватости с реданной системой (белый цвет)
• 3-секционный надувной баллон, ПВХ, 950 г/м², светло-серый
• Быстросъемное сидение с системой фиксации «I&amp;T»
• Уключины с веслами и держателями
• Антискользящяя поверхность палубы 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нержавеющих U-образных буксировочных узла
• Нержавеющие рым-болты для подъема лодки 
• 2 разборных весла
• Высокоэффективный ножной насос BRAVO-8
• Ремонтный комплект и инструкция по эксплуатации</t>
  </si>
  <si>
    <t>• 2-секционный надувной баллон, ПВХ, 950 г/м², светло-серый 
• Плоское днище с реечной сланью
• Одно быстросъемное сидение с системой фиксации «I&amp;T»
• Несъёмный транец из морской фанеры для подвесных моторов
• Внутренняя транцевая накладка для крепления двигателя
• Уключины с веслами и держателями
• Леер безопасности
• Водоотливной клапан
• Привальный брус с водоотбойником
• Носовая ручка из ПВХ
• 3 носовых буксировочных узла
• Одна транспортировочная сумка
• Высокоэффективный ножной насос BRAVO-8
• Ремонтный комплект и инструкция по эксплуатации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</si>
  <si>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Три быстросъемных сидения с системой фиксации ликтрос/ликпаз 
• Регулировка растояния между сиденьями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</si>
  <si>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Два быстросъемных сидения с системой фиксации ликтрос/ликпаз 
• Регулировка растояния между сиденьями 
• 2 уключины с веслами и держателями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</si>
  <si>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Два быстросъемных сидения с системой фиксации ликтрос/ликпаз 
• Регулировка растояния между сиденьями 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</si>
  <si>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• 4-секционный надувной баллон, ПВХ, 950 г/м², светло-серый 
• Надувной пол высокого давления «airdeck»
• Интегрированная транцевая плита с посадочным местом для электрического или подвесного двигателя 
• Система осушения кокпита (клапан)
• Три быстросъемных сидения с системой фиксации ликтрос/ликпаз 
• Регулировка растояния между сиденьями 
• 2 уключины с веслами и держателями
• ⊥-образный леер безопасности по всему периметру лодки
• Буксировочное D-образное кольцо
• Носовая ручка из ПВХ 
• 2 задние ручки для переноски
• Два задних стабилизатора (плавника)
• 2-х камерный ножной насос высокого давления BRAVO-9
• Ремонтный комплект и инструкция по эксплуатации
• Сумка для переноски лодки</t>
  </si>
  <si>
    <t>Рулевая консоль по правому борту с ветровым стеклом и поручнем; Механическая система рулевого управления (Т71) с тросом (М66) и рулевым колесом Ultraflex; Контейнер под аккумулятор, размыкатель массы</t>
  </si>
  <si>
    <t>• Усиленный стеклопластиковый корпус 
• Встроенные блоки плавучести 
• Антискользящяя поверхность палубы
• Большой верхний носовой отсек 
• Нижний носовой отсек 
• Носовой релинг 
• Привальный брус
• Рулевая консоль по правому борту с ветровым стеклом и поручнем
• Механическая система рулевого управления (Т71) с тросом (М66) и рулевым колесом Ultraflex
• Контейнер под аккумулятор, размыкатель массы
• 6 нерж. поручней на левом и правом борту
• Кормовой диван с тремя раздельными рундуками 
• Противоскользящая поверхность на трехсекционном кормовом диване
• Противоскользящая поверхность на носовом рундуке
• Противоскользящая поверхность на водительском и пассажирском месте
• 2 утки из нержавеющей стали 
• Водоотливной клапан
• Помпа ручная</t>
  </si>
  <si>
    <t>• Усиленный стеклопластиковый корпус 
• Встроенные блоки плавучести 
• Палуба с противоскользящей поверхностью
• Большой носовой отсек
• Носовой релинг 
• Привальный брус
• Съемная скамейка с противоскользящей поверхностью
• Рулевая консоль по правому борту с ветровым стеклом и поручнем
• Механическая система рулевого управления (Т71) с тросом (М66) и рулевым колесом Ultraflex
• Контейнер под аккумулятор, размыкатель массы
• 4 нерж. поручня на левом и правом борту
• Кормовой диван с рундуком
• 2 утки из нержавеющей стали 
• Водоотливной клапан
• Помпа ручная</t>
  </si>
  <si>
    <t>• Усиленный стеклопластиковый корпус 
• Встроенные блоки плавучести  
• Привальный брус
• Палуба с противоскользящей поверхностью
• Большой носовой отсек
• Съемная скамейка с противоскользящей поверхностью
• Кормовой диван с рундуком
• 2 утки из нержавеющей стали 
• Водоотливной клапан
• Помпа ручная</t>
  </si>
  <si>
    <t>• Усиленный стеклопластиковый корпус средней килеватости с системой High-Step-Hull (HSH), расширенной кормовой зоной (белый цвет)
• 3-x секционный надувной баллон, ПВХ, 1100 г/м², светло-серый
• Носовая якорная накладка с выдвижной уткой, навигационными огнями и мягкой подушкой-спинкой
• Рулевая стойка CL-06 с нержавеющим поручнем, передним пассажирским сиденьем и большим рундуком 
• Механическая система рулевого управления (Т67) с тросом (М58) и рулевым колесом
• Встроенный запирающийся носовой отсек с мягкой подушкой
• Кормовое мягкое сиденье со спинкой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Дренажный клапан с распорной пробкой в кокпите 
• Привальный брус с водоотбойником 
• Носовая ручка из ПВХ
• 6 бортовых ручек безопасности из ПВХ
• 2 нержавеющих кормовых поручня безопасности на баллоне
• Стеклопластиковые законцовки баллонов
• 2 кормовые выдвижные нержавеющие утки 
• 1 носовой и 2 задних нержавеющих U-образных буксировочных узла
• Подъемные U-образные нержавеющие узлы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</si>
  <si>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Усиленный стеклопластиковый корпус средней килеватости, расширенной кормовой зоной (белый цвет) 
• Система из 4 поперечных скоростных реданов
• 3-x секционный надувной баллон, ПВХ, 1100 г/м², светло-серый
• Носовая якорная накладка с выдвижной уткой, навигационными огнями и мягкой подушкой-спинкой
• Рулевая стойка CL-07 с нержавеющим поручнем и малым рундуком 
• Механическая система рулевого управления (Т67) с тросом (М58) и рулевым колесом
• Встроенный запирающийся носовой отсек с мягкой подушкой
• Кормовое мягкое сиденье со спинкой
• Антискользящяя поверхность палубы
• Встроенные нержавеющие узлы для крепления рулевой стойки 
• Гофрошланг в межпалубном пространстве для скрытого монтажа коммуникаций
• Дренажный клапан с распорной пробкой в кокпите 
• Привальный брус с водоотбойником 
• Носовая ручка из ПВХ
• 6 бортовых ручек безопасности из ПВХ
• 2 нержавеющих кормовых поручня безопасности на баллоне
• Стеклопластиковые законцовки баллонов
• 2 кормовые выдвижные нержавеющие утки 
• 1 носовой и 2 задних нержавеющих U-образных буксировочных узла
• Подъемные U-образные нержавеющие узлы 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</si>
  <si>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Высококилеватый усиленный стеклопластиковый корпус типа «Глубокое V»
• Надувной баллон, HYPALON (ORCA 866), цвет на выбор
• Рулевая стойка CL-21 с передним мягким сиденьем, мини-каютой (внутри), ветровым стеклом, перчаточным ящиком и боковыми поручнями 
• Рулевое колесо PERFORMANCE (Black)
• Двухместная стойка SD-21 с двумя откидными сиденьями 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подушками, 2 нерж. подстаканника 
• Кормовой U-образный диван с мягкой спинкой 
• Один большой кормовой рундук и два боковых 
• Встроенная топливная система с пластиковым баком на 300 л и сенсором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2 задних релинга из нержавеющей стали 
• 2 кормовые выдвижные нержавеющие утки 
• 1 носовой и 2 задних нержавеющих U-образных буксировочных узла
• Подъемные нержавеющие узлы (обушки откидные) 
• 2 врезных крюка из нержавеющей стали для крепления фала водных лыж 
• Двойной усиленный привальный брус с водоотбойником 
• Клапан водоотлива из межпалубного пространства
• 2 разборных весла 
• Высокоэффективный ножной насос BRAVO-8
• Ремонтный комплект и инструкция по эксплуатации</t>
  </si>
  <si>
    <t xml:space="preserve">Black fabric impression </t>
  </si>
  <si>
    <t xml:space="preserve">Black fabric impression (Standard from G850) 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</si>
  <si>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</si>
  <si>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</si>
  <si>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</si>
  <si>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</si>
  <si>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</si>
  <si>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</si>
  <si>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• Стеклопластиковый корпус средней килеватости с реданной системой DART (белый цвет)
• Система из 4 поперечных скоростных реданов
• 3-секционный надувной баллон, ПВХ, 1100 г/м², светло-серый
• Носовой отсек
• Два быстросъемных сиденья с системой фиксации «I&amp;T»
• Уключины с веслами и держателями
• Антискользящяя поверхность палубы
• Рецесс и дренажный подъемный клапан
• Кингстон - клапан водоотлива из межпалубного пространства
• Усиленный транец с внешней накладкой для крепления двигателя 
• Внутренняя транцевая накладка для крепления двигателя 
• Носовая ручка из ПВХ
• 8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</si>
  <si>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(белый цвет)
• 5-секционный надувной баллон, ПВХ, 1100 г/м², светло-серый
• Рулевая стойка CL-12 с передним мягким сиденьем, ветровым стеклом и поручнем, 2 нерж. подстаканниками
• Механическая система рулевого управления (Т71), рулевой трос (М66)
• Рулевое колесо Ultraflex
• Заднее двухместное сиденье SD-15 со спинкой и откидным сиденьем, контейнером с мягкой подушкой 
• Вместительный носовой отсек с мягкой съемной подушкой
• Антискользящяя поверхность палубы 
• Инспекционный палубный люк 
• Встроенные нержавеющие узлы для крепления рулевой и пассажирской стоек
• Гофрошланг в межпалубном пространстве для скрытого монтажа коммуникаций 
• Глубокие шпигаты с двумя распорными пробками
• Кингстон -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12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</si>
  <si>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• Стеклопластиковый корпус типа «Глубокое V» с реданной системой (белый цвет)
• 5-секционный надувной баллон, ПВХ, 1100 г/м², светло-серый
• Рулевая двухместная стойка CS-03 с ветровым стеклом и поручнем
• Механическая система рулевого управления (Т71), рулевой трос (М66)
• Рулевое колесо Ultraflex
• Вместительный носовой отсек
• Антискользящяя поверхность палубы 
• Инспекционный палубный люк 
• Встроенные нержавеющие узлы для крепления рулевой стойки
• Гофрошланг в межпалубном пространстве для скрытого монтажа коммуникаций 
• Глубокие шпигаты с двумя распорными пробками
• Клапан водоотлива из межпалубного пространства
• Усиленный транец с внешней накладкой для крепления двигателя 
• 2 кормовые нержавеющие утки 
• Носовая ручка из ПВХ
• 12 бортовых ручек безопасности из ПВХ 
• Широкий привальный брус с водоотбойником
• 1 носовой и 2 задних нержавеющих U-образных буксировочных узла
• Подъемные U-образные нержавеющие узлы
• 2 разборных весла
• Высокоэффективный ножной насос BRAVO-8
• Ремонтный комплект и инструкция по эксплуатации</t>
  </si>
  <si>
    <t>Жесткий настил + надувной кильсон</t>
  </si>
  <si>
    <t>• Усиленный двойной алюминиевый корпус средней килеватости с реданной системой (белый цвет)
• 3-секционный надувной баллон, ПВХ, 1100 г/м², светло-серый
• Небольшой носовой рундук
• Подушка носовая съёмная
• Два быстросъемных сидения с системой фиксации ликтрос/ликпаз
• Уключины с веслами и держателями
• Антискользящяя поверхность палубы 
• Дренажный подъемный клапан
• Защита киля (120 мм)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буксировочных узла
• Узлы для подъема лодки 
• 2 разборных весла
• Высокоэффективный ножной насос BRAVO-8
• Ремонтный комплект и инструкция по эксплуатации</t>
  </si>
  <si>
    <t>• Усиленный двойной алюминиевый корпус средней килеватости с реданной системой (белый цвет)
• 3-секционный надувной баллон, ПВХ, 950 г/м², светло-серый
• Небольшой носовой рундук
• Подушка носовая съёмная
• Быстросъемное сидение с системой фиксации ликтрос/ликпаз
• Уключины с веслами и держателями
• Антискользящяя поверхность палубы 
• Дренажный подъемный клапан
• Защита киля (120 мм)
• Усиленный транец с внешней накладкой для крепления двигателя 
• Внутренняя транцевая накладка для крепления двигателя
• Носовая и две задние боковые ручки из ПВХ для переноски лодки
• 8 бортовых ручек безопасности из ПВХ 
• Привальный брус с водоотбойником 
• Два буксировочных узла
• 1 носовой и 2 задних буксировочных узла
• Узлы для подъема лодки 
• 2 разборных весла
• Высокоэффективный ножной насос BRAVO-8
• Ремонтный комплект и инструкция по эксплуатации</t>
  </si>
  <si>
    <t>• 5-секционный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4 съемных деревянных сиденья с системой фиксации «I&amp;T»
• Уключины с веслами и держателями
• ⊥-образный леер безопасности по всему периметру лодки
• Носовая ручка из ПВХ
• 6 бортовых ручек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</si>
  <si>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3 съемных деревянных сиденья с системой фиксации «I&amp;T»
• Уключины с веслами и держателями 
• ⊥-образный леер безопасности по всему периметру лодки
• Носовая ручка из ПВХ
• 4 бортовых ручки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</si>
  <si>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3 съемных деревянных сиденья с системой фиксации «I&amp;T»
• Уключины с веслами и держателями
• ⊥-образный леер безопасности по всему периметру лодки
• Носовая ручка из ПВХ
• 4 бортовых ручки из ПВХ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Два водоотливных клапана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</si>
  <si>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 
• Водоотливной клапан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</si>
  <si>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</si>
  <si>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2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</si>
  <si>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светло-серый 
• Днище средней килеватости, V-образный транец и надувной киль (кильсон)
• Надувной настил высокого давления 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</si>
  <si>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</si>
  <si>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Надувной настил высокого давления
• 2 съемных деревянных сиденья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</si>
  <si>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сидение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</si>
  <si>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светло-серый 
• Днище средней килеватости, V-образный транец и надувной киль (кильсон)
• Надувной настил высокого давления
• Одно съемное деревянное сидение с системой фиксации «I&amp;T»
• Уключины с веслами и держателями
• Леер безопасности
• Носовая ручка из ПВХ
• 2 кормовые ручки для переноски лодки
• Несъёмный транец из морской фанеры с внешней накладкой для крепления двигателя
• Внутренняя транцевая накладка для крепления двигателя
• 3 носовых усиленных буксировочных узла
• Водоотливной клапан
• Широкий привальный брус с водоотбойником
• Одна транспортировочная сумка
• 2-х камерный ножной насос высокого давления BRAVO-9
• Ремонтный комплект и инструкция по эксплуатации</t>
  </si>
  <si>
    <t>• 2-секционный надувной баллон, ПВХ, 950 г/м², светло-серый 
• Плоское днище с реечной сланью
• 2 быстросъемных сидения с системой фиксации «I&amp;T»
• Несъёмный транец из морской фанеры для подвесных моторов
• Внутренняя транцевая накладка для крепления двигателя
• Уключины с веслами и держателями
• Леер безопасности
• Водоотливной клапан
• Привальный брус с водоотбойником
• Носовая ручка из ПВХ
• 3 носовых буксировочных узла
• Одна транспортировочная сумка
• Высокоэффективный ножной насос BRAVO-8
• Ремонтный комплект и инструкция по эксплуатации</t>
  </si>
  <si>
    <t>• Высококилеватый усиленный стеклопластиковый корпус типа «Глубокое V» с системой High-Step-Hull (HSH) (белый цвет)
• 5-секционный надувной баллон, ПВХ, 1100 г/м², светло-серый
• Носовая якорная накладка с роликом и выдвижной уткой
• Форпик — носовой якорный отсек с мягкой съемной подушкой 
• Вместительный носовой отсек с мягкой съемной подушкой и 2 нерж. подстаканниками 
• Рулевая стойка CL-20 с передним мягким сиденьем, рундуком; ветровым стеклом и боковым поручнем
• Механическая система рулевого управления (Т71), рулевой трос (М66)
• Рулевое колесо Ultraflex
• Антискользящяя поверхность палубы  
• Инспекционный палубный люк 
• Встроенная топливная система с пластиковым баком на 90 л
• Встроенные нержавеющие узлы для крепления рулевой стойки 
• Гофрошланг в межпалубном пространстве для скрытого монтажа коммуникаций 
• Просторный кормовой отсек
• Кормовой мягкий диван со спинкой
• Стеклопластиковые законцовки баллонов
• 2 кормовые выдвижные нержавеющие утки 
• Носовая ручка из ПВХ
• 12 бортовых ручек безопасности из ПВХ 
• Привальный брус с водоотбойником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</si>
  <si>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r>
      <t xml:space="preserve">• Высококилеватый усиленный стеклопластиковый корпус типа «Глубокое V» с системой High-Step-Hull (HSH) 
• 5-секционный надувной баллон, ПВХ, 1400 г/м², светло-серый
• Рулевая стойка CL-16 с передним мягким сиденьем, рундуком; ветровым стеклом, перчаточным ящиком и поручнем
• </t>
    </r>
    <r>
      <rPr>
        <u/>
        <sz val="11"/>
        <color theme="1" tint="0.249977111117893"/>
        <rFont val="Tahoma"/>
        <family val="2"/>
        <charset val="204"/>
      </rPr>
      <t>Гидравлическая система рулевого управления (22ft)</t>
    </r>
    <r>
      <rPr>
        <sz val="11"/>
        <color theme="1" tint="0.249977111117893"/>
        <rFont val="Tahoma"/>
        <family val="2"/>
        <charset val="204"/>
      </rPr>
      <t xml:space="preserve">
• </t>
    </r>
    <r>
      <rPr>
        <u/>
        <sz val="11"/>
        <color theme="1" tint="0.249977111117893"/>
        <rFont val="Tahoma"/>
        <family val="2"/>
        <charset val="204"/>
      </rPr>
      <t>Рулевое колесо PERFORMANCE (Black)</t>
    </r>
    <r>
      <rPr>
        <sz val="11"/>
        <color theme="1" tint="0.249977111117893"/>
        <rFont val="Tahoma"/>
        <family val="2"/>
        <charset val="204"/>
      </rPr>
      <t xml:space="preserve">
• Двухместная стойка SD-11 с двумя откидными сиденьями 
• Носовая якорная накладка с мягкой спинкой; нерж. роульс с роликом, 2 полуклюза и выдвижная утка
• Вместительный носовой отсек с мягкой съемной подушкой, 2 нерж. подстаканника 
• Антискользящяя поверхность палубы  
• Инспекционный палубный люк
• Встроенная топливная система с пластиковым баком на 200 л и сенсором
• Встроенные нержавеющие узлы для крепления рулевой и пассажирской стоек
• Гофрошланг в межпалубном пространстве для скрытого монтажа коммуникаций
• Кормовой U-образный диван с мягкой спинкой 
• Один большой кормовой рундук и два боковых 
• Кормовой нержавеющий рейлинг
• Стеклопластиковые законцовки баллонов
• 2 кормовые выдвижные нержавеющие утки 
• Носовая ручка из ПВХ
• 12 бортовых ручек безопасности из ПВХ 
• Двойной прочный привальный брус с водоотбойником 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  </r>
  </si>
  <si>
    <r>
      <t xml:space="preserve">• Высококилеватый усиленный стеклопластиковый корпус типа «Глубокое V» с системой High-Step-Hull (HSH) 
• 5-секционный надувной баллон из ПВХ, 1400 г/м², светло-серый 
• Носовая якорная накладка с роликом и выдвижной уткой
• Рулевая стойка CL-22 с передним мягким сиденьем, рундуком; ветровым стеклом и поручнем, 2 нерж. подстаканниками
• </t>
    </r>
    <r>
      <rPr>
        <u/>
        <sz val="11"/>
        <color theme="1" tint="0.249977111117893"/>
        <rFont val="Tahoma"/>
        <family val="2"/>
        <charset val="204"/>
      </rPr>
      <t>Механическая система рулевого управления (T71), рулевой трос (M66, 18ft)</t>
    </r>
    <r>
      <rPr>
        <sz val="11"/>
        <color theme="1" tint="0.249977111117893"/>
        <rFont val="Tahoma"/>
        <family val="2"/>
        <charset val="204"/>
      </rPr>
      <t xml:space="preserve">
• </t>
    </r>
    <r>
      <rPr>
        <u/>
        <sz val="11"/>
        <color theme="1" tint="0.249977111117893"/>
        <rFont val="Tahoma"/>
        <family val="2"/>
        <charset val="204"/>
      </rPr>
      <t>Рулевое колесо Ultraflex</t>
    </r>
    <r>
      <rPr>
        <sz val="11"/>
        <color theme="1" tint="0.249977111117893"/>
        <rFont val="Tahoma"/>
        <family val="2"/>
        <charset val="204"/>
      </rPr>
      <t xml:space="preserve">
• Пассажирская стойка с двумя откидными сиденьями CD-22, с двумя подстаканниками и сухим рундуком
• Вместительный носовой отсек (люк с пневмоподъемниками), мягкой подушкой и двумя подстаканниками 
• Антискользящяя поверхность палубы 
• Инспекционный палубный люк
• Встроенная топливная система с пластиковым баком 91 л и сенсором
• Встроенные нержавеющие узлы для крепления рулевой и пассажирской стоек 
• Гофрошланг в межпалубном пространстве для скрытого монтажа коммуникаций
• Просторный кормовой отсек с мягкой подушкой и спинкой
• Два кормовых отсека для хранения швартовочных концов
• Стеклопластиковые законцовки баллонов
• 2 кормовые выдвижные нержавеющие утки 
• Носовая ручка из ПВХ
• 12 бортовых ручек безопасности из ПВХ 
• Привальный брус с водоотбойником
• 1 носовой и 2 задних нержавеющих U-образных буксировочных узла
• Подъемные нержавеющие узлы (обушки откидные)
• 2 врезных крюка из нержавеющей стали для крепления фала водных лыж 
•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  </r>
  </si>
  <si>
    <t xml:space="preserve">Midnight Black / Sunset Orange (Brushed) </t>
  </si>
  <si>
    <t>• Усиленный стеклопластиковый корпус типа «Глубокое V» с системой High-Step-Hull (HSH), расширенной кормовой зоной и защитой от брызг (белый цвет)
• Пятисекционный надувной баллон, ПВХ, 1100 г/м², светло-серый 
• Носовая якорная накладка с выдвижной уткой и мягкой подушкой-спинкой
• Рулевая стойка CL-03 с передним мягким сиденьем, рундуком; с высоким ветровым стеклом, полированным нержавеющим поручнем
• Механическая система рулевого управления (Т71) с тросом (М66) и рулевым колесом Ultraflex
• Встроенный запирающийся носовой отсек с мягкой подушкой
• Кормовой большой рундук
• Кормовое мягкое сиденье со спинкой
• Полированная нержавеющая навигационная арка с двумя поручнями
• Антискользящяя поверхность палубы 
• Инспекционный палубный люк 
• Туннель в межпалубном пространстве для скрытого монтажа коммуникаций
• Водоотливной клапан в кокпите 
• Носовая ручка из ПВХ
• 10 бортовых ручек безопасности из ПВХ 
• Двойной прочный привальный брус с водоотбойником 
• Стеклопластиковые законцовки баллонов
• 2 кормовые выдвижные нержавеющие утки 
• 1 носовой и 2 задних нержавеющих U-образных буксировочных/подъемных узла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</si>
  <si>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 с системой High-Step-Hull (HSH), расширенной кормовой зоной и защитой от брызг (белый цвет)
• Пятисекционный надувной баллон, ПВХ, 1100 г/м², светло-серый 
• Носовая якорная накладка с выдвижной уткой и мягкой подушкой-спинкой
• Низкопрофильная рулевая стойка CL-08 с передним мягким сиденьем, рундуком и нержавеющим поручнем
• Механическая система рулевого управления (Т71) с тросом (М66) и рулевым колесом Ultraflex
• Встроенный запирающийся носовой отсек с мягкой подушкой
• Кормовой большой рундук
• Кормовое мягкое сиденье со спинкой
• Антискользящяя поверхность палубы  
• Инспекционный палубный люк 
• Туннель в межпалубном пространстве для скрытого монтажа коммуникаций
• Водоотливной клапан в кокпите
• Носовая ручка из ПВХ
• 6 бортовых ручек безопасности из ПВХ 
• Двойной прочный привальный брус с водоотбойником 
• 2 нержавеющих кормовых поручня безопасности на баллоне
• Стеклопластиковые законцовки баллонов
• 2 кормовые выдвижные нержавеющие утки 
• 1 носовой и 2 задних нержавеющих U-образных буксировочных/подъемных узла 
• Кингстон - клапан водоотлива из межпалубного пространства
• 2 разборных весла
• Высокоэффективный ножной насос BRAVO-8
• Ремонтный комплект и инструкция по эксплуатации</t>
  </si>
  <si>
    <t>Midnight Black-Sunset Orange |Brushed (option)</t>
  </si>
  <si>
    <t>GRAND CORVETTE C330A</t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</si>
</sst>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7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5C5C5C"/>
      <name val="Tahoma"/>
      <family val="2"/>
      <charset val="204"/>
    </font>
    <font>
      <b/>
      <sz val="11"/>
      <color rgb="FF1D3B6D"/>
      <name val="Tahoma"/>
      <family val="2"/>
      <charset val="204"/>
    </font>
    <font>
      <b/>
      <sz val="11"/>
      <color rgb="FFCE0809"/>
      <name val="Tahoma"/>
      <family val="2"/>
      <charset val="204"/>
    </font>
    <font>
      <b/>
      <sz val="11"/>
      <color rgb="FF5C5C5C"/>
      <name val="Tahoma"/>
      <family val="2"/>
      <charset val="204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b/>
      <sz val="11"/>
      <color theme="1" tint="0.34998626667073579"/>
      <name val="Tahoma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b/>
      <sz val="11"/>
      <color rgb="FFC00000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 tint="0.499984740745262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1"/>
      <color rgb="FFFF0000"/>
      <name val="Tahoma"/>
      <family val="2"/>
      <charset val="204"/>
    </font>
    <font>
      <u/>
      <sz val="14"/>
      <color theme="0"/>
      <name val="Calibri"/>
      <family val="2"/>
      <charset val="204"/>
      <scheme val="minor"/>
    </font>
    <font>
      <sz val="12"/>
      <color theme="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i/>
      <sz val="11"/>
      <color theme="1" tint="0.249977111117893"/>
      <name val="Tahoma"/>
      <family val="2"/>
      <charset val="204"/>
    </font>
    <font>
      <sz val="11"/>
      <color theme="1" tint="0.249977111117893"/>
      <name val="Calibri"/>
      <family val="2"/>
      <charset val="204"/>
      <scheme val="minor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sz val="14"/>
      <color theme="1"/>
      <name val="Tahoma"/>
      <family val="2"/>
      <charset val="204"/>
    </font>
    <font>
      <sz val="14"/>
      <name val="Tahoma"/>
      <family val="2"/>
      <charset val="204"/>
    </font>
    <font>
      <b/>
      <sz val="14"/>
      <name val="Tahoma"/>
      <family val="2"/>
      <charset val="204"/>
    </font>
    <font>
      <b/>
      <sz val="11"/>
      <color indexed="9"/>
      <name val="Tahoma"/>
      <family val="2"/>
      <charset val="204"/>
    </font>
    <font>
      <sz val="11"/>
      <color indexed="8"/>
      <name val="Tahoma"/>
      <family val="2"/>
      <charset val="204"/>
    </font>
    <font>
      <strike/>
      <sz val="11"/>
      <color theme="1" tint="0.249977111117893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u/>
      <sz val="11"/>
      <color theme="1" tint="0.249977111117893"/>
      <name val="Tahoma"/>
      <family val="2"/>
      <charset val="204"/>
    </font>
    <font>
      <b/>
      <sz val="11"/>
      <name val="Tahoma"/>
      <family val="2"/>
      <charset val="204"/>
    </font>
    <font>
      <b/>
      <sz val="16"/>
      <name val="Tahoma"/>
      <family val="2"/>
      <charset val="204"/>
    </font>
    <font>
      <sz val="16"/>
      <color theme="1"/>
      <name val="Tahoma"/>
      <family val="2"/>
      <charset val="204"/>
    </font>
    <font>
      <b/>
      <sz val="16"/>
      <color indexed="10"/>
      <name val="Tahoma"/>
      <family val="2"/>
      <charset val="204"/>
    </font>
    <font>
      <sz val="16"/>
      <name val="Tahoma"/>
      <family val="2"/>
      <charset val="204"/>
    </font>
    <font>
      <sz val="11"/>
      <color theme="0"/>
      <name val="Arial"/>
      <family val="2"/>
      <charset val="204"/>
    </font>
    <font>
      <b/>
      <sz val="16"/>
      <color theme="1"/>
      <name val="Tahoma"/>
      <family val="2"/>
      <charset val="204"/>
    </font>
    <font>
      <sz val="11"/>
      <color theme="0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  <xf numFmtId="9" fontId="9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34" fillId="0" borderId="0"/>
    <xf numFmtId="0" fontId="9" fillId="0" borderId="0"/>
  </cellStyleXfs>
  <cellXfs count="682">
    <xf numFmtId="0" fontId="0" fillId="0" borderId="0" xfId="0"/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22" fillId="0" borderId="0" xfId="1" applyFont="1"/>
    <xf numFmtId="0" fontId="23" fillId="0" borderId="0" xfId="1" applyFont="1" applyFill="1" applyBorder="1" applyAlignment="1"/>
    <xf numFmtId="0" fontId="23" fillId="0" borderId="0" xfId="1" applyFont="1" applyFill="1" applyBorder="1" applyAlignment="1">
      <alignment vertical="center"/>
    </xf>
    <xf numFmtId="9" fontId="21" fillId="0" borderId="0" xfId="1" applyNumberFormat="1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1" fontId="19" fillId="2" borderId="0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0" borderId="1" xfId="12" applyFont="1" applyFill="1" applyBorder="1" applyAlignment="1" applyProtection="1">
      <alignment horizontal="center"/>
    </xf>
    <xf numFmtId="0" fontId="6" fillId="0" borderId="0" xfId="0" applyFont="1"/>
    <xf numFmtId="2" fontId="6" fillId="0" borderId="0" xfId="0" applyNumberFormat="1" applyFont="1"/>
    <xf numFmtId="0" fontId="6" fillId="6" borderId="1" xfId="1" applyFont="1" applyFill="1" applyBorder="1" applyAlignment="1">
      <alignment horizontal="center"/>
    </xf>
    <xf numFmtId="0" fontId="29" fillId="0" borderId="0" xfId="0" applyFont="1"/>
    <xf numFmtId="0" fontId="6" fillId="6" borderId="0" xfId="0" applyFont="1" applyFill="1"/>
    <xf numFmtId="4" fontId="6" fillId="0" borderId="1" xfId="1" applyNumberFormat="1" applyFont="1" applyFill="1" applyBorder="1" applyAlignment="1">
      <alignment horizontal="center"/>
    </xf>
    <xf numFmtId="4" fontId="6" fillId="6" borderId="1" xfId="1" applyNumberFormat="1" applyFont="1" applyFill="1" applyBorder="1" applyAlignment="1">
      <alignment horizontal="center"/>
    </xf>
    <xf numFmtId="2" fontId="0" fillId="0" borderId="0" xfId="0" applyNumberFormat="1" applyAlignment="1"/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" fontId="24" fillId="3" borderId="7" xfId="1" applyNumberFormat="1" applyFont="1" applyFill="1" applyBorder="1" applyAlignment="1">
      <alignment horizontal="center" vertical="center" wrapText="1"/>
    </xf>
    <xf numFmtId="4" fontId="31" fillId="3" borderId="9" xfId="1" applyNumberFormat="1" applyFont="1" applyFill="1" applyBorder="1" applyAlignment="1">
      <alignment horizontal="center" vertical="center" wrapText="1"/>
    </xf>
    <xf numFmtId="3" fontId="30" fillId="0" borderId="0" xfId="1" applyNumberFormat="1" applyFont="1" applyFill="1" applyBorder="1" applyAlignment="1">
      <alignment horizontal="center"/>
    </xf>
    <xf numFmtId="4" fontId="30" fillId="0" borderId="2" xfId="1" applyNumberFormat="1" applyFont="1" applyFill="1" applyBorder="1" applyAlignment="1">
      <alignment horizontal="center"/>
    </xf>
    <xf numFmtId="4" fontId="30" fillId="0" borderId="1" xfId="1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/>
    <xf numFmtId="0" fontId="1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7" fillId="2" borderId="0" xfId="0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center"/>
    </xf>
    <xf numFmtId="2" fontId="29" fillId="0" borderId="0" xfId="0" applyNumberFormat="1" applyFont="1" applyAlignment="1">
      <alignment horizontal="right" vertical="center"/>
    </xf>
    <xf numFmtId="0" fontId="19" fillId="2" borderId="2" xfId="0" applyFont="1" applyFill="1" applyBorder="1" applyAlignment="1">
      <alignment vertical="center"/>
    </xf>
    <xf numFmtId="0" fontId="29" fillId="0" borderId="1" xfId="0" applyFont="1" applyBorder="1"/>
    <xf numFmtId="0" fontId="6" fillId="0" borderId="0" xfId="0" applyFont="1"/>
    <xf numFmtId="0" fontId="6" fillId="0" borderId="0" xfId="0" applyFont="1"/>
    <xf numFmtId="0" fontId="17" fillId="2" borderId="0" xfId="0" applyFont="1" applyFill="1" applyBorder="1" applyAlignment="1">
      <alignment horizontal="left" vertical="center" wrapText="1"/>
    </xf>
    <xf numFmtId="0" fontId="39" fillId="0" borderId="3" xfId="0" applyFont="1" applyBorder="1" applyAlignment="1">
      <alignment horizontal="center" vertical="center"/>
    </xf>
    <xf numFmtId="2" fontId="39" fillId="0" borderId="3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2" fontId="7" fillId="0" borderId="1" xfId="0" applyNumberFormat="1" applyFont="1" applyBorder="1" applyAlignment="1">
      <alignment horizontal="right" vertical="center"/>
    </xf>
    <xf numFmtId="0" fontId="39" fillId="0" borderId="0" xfId="0" applyFont="1" applyBorder="1" applyAlignment="1">
      <alignment horizontal="center" vertical="center"/>
    </xf>
    <xf numFmtId="0" fontId="39" fillId="6" borderId="0" xfId="0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righ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6" borderId="0" xfId="0" applyFont="1" applyFill="1" applyBorder="1" applyAlignment="1">
      <alignment wrapText="1"/>
    </xf>
    <xf numFmtId="2" fontId="7" fillId="0" borderId="0" xfId="0" applyNumberFormat="1" applyFont="1" applyBorder="1" applyAlignment="1">
      <alignment horizontal="right" vertical="center" wrapText="1"/>
    </xf>
    <xf numFmtId="0" fontId="7" fillId="6" borderId="0" xfId="0" applyFont="1" applyFill="1" applyBorder="1" applyAlignment="1">
      <alignment horizontal="center" wrapText="1"/>
    </xf>
    <xf numFmtId="0" fontId="39" fillId="0" borderId="0" xfId="0" applyFont="1" applyBorder="1" applyAlignment="1">
      <alignment horizontal="center" vertical="center" wrapText="1"/>
    </xf>
    <xf numFmtId="0" fontId="39" fillId="6" borderId="0" xfId="0" applyFont="1" applyFill="1" applyBorder="1" applyAlignment="1">
      <alignment horizontal="center" vertical="center" wrapText="1"/>
    </xf>
    <xf numFmtId="2" fontId="39" fillId="0" borderId="0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vertical="center" wrapText="1"/>
    </xf>
    <xf numFmtId="4" fontId="7" fillId="2" borderId="4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38" fillId="0" borderId="0" xfId="0" applyFont="1" applyAlignment="1">
      <alignment wrapText="1"/>
    </xf>
    <xf numFmtId="0" fontId="38" fillId="0" borderId="0" xfId="0" applyFont="1" applyAlignment="1">
      <alignment horizontal="center" vertical="center" wrapText="1"/>
    </xf>
    <xf numFmtId="0" fontId="37" fillId="0" borderId="0" xfId="0" applyFont="1" applyAlignment="1"/>
    <xf numFmtId="0" fontId="39" fillId="2" borderId="1" xfId="0" applyFont="1" applyFill="1" applyBorder="1" applyAlignment="1">
      <alignment horizontal="left" vertical="center"/>
    </xf>
    <xf numFmtId="0" fontId="39" fillId="6" borderId="1" xfId="0" applyFont="1" applyFill="1" applyBorder="1" applyAlignment="1">
      <alignment horizontal="left" vertical="center"/>
    </xf>
    <xf numFmtId="0" fontId="39" fillId="2" borderId="1" xfId="0" applyFont="1" applyFill="1" applyBorder="1" applyAlignment="1">
      <alignment vertical="center"/>
    </xf>
    <xf numFmtId="0" fontId="41" fillId="6" borderId="0" xfId="0" applyFont="1" applyFill="1" applyAlignment="1">
      <alignment horizontal="left"/>
    </xf>
    <xf numFmtId="0" fontId="41" fillId="6" borderId="0" xfId="0" applyFont="1" applyFill="1" applyAlignment="1"/>
    <xf numFmtId="0" fontId="41" fillId="6" borderId="0" xfId="0" applyFont="1" applyFill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39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/>
    </xf>
    <xf numFmtId="0" fontId="42" fillId="6" borderId="0" xfId="0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2" fontId="16" fillId="0" borderId="0" xfId="0" applyNumberFormat="1" applyFont="1" applyAlignment="1">
      <alignment vertical="center"/>
    </xf>
    <xf numFmtId="2" fontId="29" fillId="0" borderId="0" xfId="0" applyNumberFormat="1" applyFont="1" applyAlignment="1">
      <alignment vertical="center"/>
    </xf>
    <xf numFmtId="2" fontId="7" fillId="0" borderId="1" xfId="0" applyNumberFormat="1" applyFont="1" applyBorder="1" applyAlignment="1">
      <alignment vertical="center"/>
    </xf>
    <xf numFmtId="2" fontId="7" fillId="0" borderId="2" xfId="0" applyNumberFormat="1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0" xfId="0" applyFont="1" applyFill="1" applyBorder="1" applyAlignment="1"/>
    <xf numFmtId="2" fontId="7" fillId="0" borderId="0" xfId="0" applyNumberFormat="1" applyFont="1" applyBorder="1" applyAlignment="1">
      <alignment horizontal="right" vertical="center"/>
    </xf>
    <xf numFmtId="0" fontId="7" fillId="6" borderId="0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7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39" fillId="6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43" fillId="6" borderId="0" xfId="0" applyFont="1" applyFill="1" applyAlignment="1"/>
    <xf numFmtId="3" fontId="7" fillId="0" borderId="1" xfId="12" applyNumberFormat="1" applyFont="1" applyFill="1" applyBorder="1" applyAlignment="1" applyProtection="1">
      <alignment horizontal="left"/>
    </xf>
    <xf numFmtId="0" fontId="40" fillId="0" borderId="1" xfId="12" applyFont="1" applyFill="1" applyBorder="1" applyAlignment="1" applyProtection="1">
      <alignment horizontal="left"/>
    </xf>
    <xf numFmtId="0" fontId="7" fillId="0" borderId="1" xfId="12" applyFont="1" applyFill="1" applyBorder="1" applyAlignment="1" applyProtection="1">
      <alignment horizontal="center"/>
    </xf>
    <xf numFmtId="3" fontId="7" fillId="0" borderId="1" xfId="12" applyNumberFormat="1" applyFont="1" applyFill="1" applyBorder="1" applyAlignment="1" applyProtection="1">
      <alignment horizontal="center" vertical="center"/>
    </xf>
    <xf numFmtId="4" fontId="7" fillId="0" borderId="1" xfId="1" applyNumberFormat="1" applyFont="1" applyFill="1" applyBorder="1" applyAlignment="1">
      <alignment horizontal="center"/>
    </xf>
    <xf numFmtId="0" fontId="7" fillId="0" borderId="1" xfId="12" applyFont="1" applyBorder="1" applyAlignment="1" applyProtection="1"/>
    <xf numFmtId="0" fontId="7" fillId="0" borderId="1" xfId="12" applyFont="1" applyBorder="1" applyAlignment="1" applyProtection="1">
      <alignment horizontal="center" vertical="center"/>
    </xf>
    <xf numFmtId="0" fontId="7" fillId="6" borderId="1" xfId="12" applyFont="1" applyFill="1" applyBorder="1" applyAlignment="1" applyProtection="1">
      <alignment horizontal="center"/>
    </xf>
    <xf numFmtId="0" fontId="40" fillId="6" borderId="1" xfId="12" applyFont="1" applyFill="1" applyBorder="1" applyAlignment="1" applyProtection="1">
      <alignment horizontal="left"/>
    </xf>
    <xf numFmtId="3" fontId="7" fillId="6" borderId="1" xfId="12" applyNumberFormat="1" applyFont="1" applyFill="1" applyBorder="1" applyAlignment="1" applyProtection="1">
      <alignment horizontal="left"/>
    </xf>
    <xf numFmtId="3" fontId="7" fillId="6" borderId="1" xfId="1" applyNumberFormat="1" applyFont="1" applyFill="1" applyBorder="1" applyAlignment="1">
      <alignment horizontal="center" vertical="center"/>
    </xf>
    <xf numFmtId="4" fontId="7" fillId="6" borderId="1" xfId="1" applyNumberFormat="1" applyFont="1" applyFill="1" applyBorder="1" applyAlignment="1">
      <alignment horizontal="center"/>
    </xf>
    <xf numFmtId="3" fontId="7" fillId="0" borderId="1" xfId="1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wrapText="1"/>
    </xf>
    <xf numFmtId="0" fontId="7" fillId="6" borderId="0" xfId="0" applyFont="1" applyFill="1" applyBorder="1" applyAlignment="1">
      <alignment horizontal="left" vertical="center"/>
    </xf>
    <xf numFmtId="0" fontId="7" fillId="7" borderId="4" xfId="0" applyFont="1" applyFill="1" applyBorder="1" applyAlignment="1">
      <alignment horizontal="center" vertical="center" wrapText="1"/>
    </xf>
    <xf numFmtId="1" fontId="7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/>
    </xf>
    <xf numFmtId="4" fontId="7" fillId="0" borderId="2" xfId="1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167" fontId="7" fillId="6" borderId="1" xfId="0" applyNumberFormat="1" applyFont="1" applyFill="1" applyBorder="1" applyAlignment="1">
      <alignment horizontal="right" vertical="center" wrapText="1"/>
    </xf>
    <xf numFmtId="167" fontId="7" fillId="6" borderId="1" xfId="0" applyNumberFormat="1" applyFont="1" applyFill="1" applyBorder="1" applyAlignment="1">
      <alignment horizontal="right" vertical="center"/>
    </xf>
    <xf numFmtId="167" fontId="7" fillId="2" borderId="1" xfId="0" applyNumberFormat="1" applyFont="1" applyFill="1" applyBorder="1" applyAlignment="1">
      <alignment horizontal="right" vertical="center" wrapText="1"/>
    </xf>
    <xf numFmtId="167" fontId="7" fillId="2" borderId="1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horizontal="right" vertical="center"/>
    </xf>
    <xf numFmtId="167" fontId="4" fillId="2" borderId="0" xfId="0" applyNumberFormat="1" applyFont="1" applyFill="1" applyBorder="1" applyAlignment="1">
      <alignment horizontal="right" vertical="center"/>
    </xf>
    <xf numFmtId="167" fontId="7" fillId="6" borderId="1" xfId="0" applyNumberFormat="1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167" fontId="7" fillId="2" borderId="1" xfId="0" applyNumberFormat="1" applyFont="1" applyFill="1" applyBorder="1" applyAlignment="1">
      <alignment horizontal="right" vertical="center" wrapText="1" indent="2"/>
    </xf>
    <xf numFmtId="0" fontId="7" fillId="0" borderId="1" xfId="0" applyFont="1" applyBorder="1" applyAlignment="1">
      <alignment horizontal="center" vertical="center"/>
    </xf>
    <xf numFmtId="167" fontId="7" fillId="2" borderId="1" xfId="0" applyNumberFormat="1" applyFont="1" applyFill="1" applyBorder="1" applyAlignment="1">
      <alignment vertical="center" wrapText="1"/>
    </xf>
    <xf numFmtId="2" fontId="7" fillId="0" borderId="2" xfId="0" applyNumberFormat="1" applyFont="1" applyBorder="1" applyAlignment="1">
      <alignment horizontal="right" vertical="center" wrapText="1"/>
    </xf>
    <xf numFmtId="2" fontId="39" fillId="0" borderId="3" xfId="0" applyNumberFormat="1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right" vertical="center" wrapText="1"/>
    </xf>
    <xf numFmtId="2" fontId="29" fillId="0" borderId="0" xfId="0" applyNumberFormat="1" applyFont="1" applyAlignment="1">
      <alignment horizontal="right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7" fontId="7" fillId="2" borderId="1" xfId="0" applyNumberFormat="1" applyFont="1" applyFill="1" applyBorder="1" applyAlignment="1">
      <alignment wrapText="1"/>
    </xf>
    <xf numFmtId="2" fontId="6" fillId="0" borderId="2" xfId="0" applyNumberFormat="1" applyFont="1" applyBorder="1" applyAlignment="1">
      <alignment horizontal="center" vertical="center" wrapText="1"/>
    </xf>
    <xf numFmtId="167" fontId="29" fillId="0" borderId="0" xfId="0" applyNumberFormat="1" applyFont="1" applyAlignment="1">
      <alignment horizontal="center" vertical="center"/>
    </xf>
    <xf numFmtId="167" fontId="7" fillId="6" borderId="1" xfId="0" applyNumberFormat="1" applyFont="1" applyFill="1" applyBorder="1" applyAlignment="1">
      <alignment wrapText="1"/>
    </xf>
    <xf numFmtId="2" fontId="7" fillId="0" borderId="0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right" vertical="center"/>
    </xf>
    <xf numFmtId="167" fontId="20" fillId="2" borderId="0" xfId="0" applyNumberFormat="1" applyFont="1" applyFill="1" applyBorder="1" applyAlignment="1">
      <alignment horizontal="right" vertical="center"/>
    </xf>
    <xf numFmtId="167" fontId="6" fillId="2" borderId="1" xfId="0" applyNumberFormat="1" applyFont="1" applyFill="1" applyBorder="1" applyAlignment="1">
      <alignment horizontal="right" vertical="center" wrapText="1"/>
    </xf>
    <xf numFmtId="2" fontId="15" fillId="2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164" fontId="5" fillId="2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wrapText="1"/>
    </xf>
    <xf numFmtId="167" fontId="7" fillId="0" borderId="1" xfId="0" applyNumberFormat="1" applyFont="1" applyBorder="1" applyAlignment="1">
      <alignment vertical="center"/>
    </xf>
    <xf numFmtId="167" fontId="4" fillId="2" borderId="0" xfId="0" applyNumberFormat="1" applyFont="1" applyFill="1" applyBorder="1" applyAlignment="1">
      <alignment vertical="center"/>
    </xf>
    <xf numFmtId="167" fontId="7" fillId="2" borderId="3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horizontal="left"/>
    </xf>
    <xf numFmtId="167" fontId="7" fillId="2" borderId="1" xfId="0" applyNumberFormat="1" applyFont="1" applyFill="1" applyBorder="1" applyAlignment="1">
      <alignment horizontal="right"/>
    </xf>
    <xf numFmtId="167" fontId="4" fillId="2" borderId="0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vertical="center" wrapText="1"/>
    </xf>
    <xf numFmtId="2" fontId="7" fillId="0" borderId="2" xfId="0" applyNumberFormat="1" applyFont="1" applyBorder="1" applyAlignment="1">
      <alignment vertical="center" wrapText="1"/>
    </xf>
    <xf numFmtId="2" fontId="39" fillId="0" borderId="3" xfId="0" applyNumberFormat="1" applyFont="1" applyBorder="1" applyAlignment="1">
      <alignment vertical="center" wrapText="1"/>
    </xf>
    <xf numFmtId="167" fontId="7" fillId="6" borderId="1" xfId="0" applyNumberFormat="1" applyFont="1" applyFill="1" applyBorder="1" applyAlignment="1">
      <alignment vertical="center" wrapText="1"/>
    </xf>
    <xf numFmtId="2" fontId="16" fillId="0" borderId="0" xfId="0" applyNumberFormat="1" applyFont="1" applyAlignment="1">
      <alignment vertical="center" wrapText="1"/>
    </xf>
    <xf numFmtId="2" fontId="29" fillId="0" borderId="0" xfId="0" applyNumberFormat="1" applyFont="1" applyAlignment="1">
      <alignment vertical="center" wrapText="1"/>
    </xf>
    <xf numFmtId="167" fontId="7" fillId="2" borderId="1" xfId="0" applyNumberFormat="1" applyFont="1" applyFill="1" applyBorder="1" applyAlignment="1"/>
    <xf numFmtId="167" fontId="29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2" fontId="39" fillId="0" borderId="3" xfId="0" applyNumberFormat="1" applyFont="1" applyBorder="1" applyAlignment="1">
      <alignment vertical="center"/>
    </xf>
    <xf numFmtId="167" fontId="7" fillId="2" borderId="4" xfId="0" applyNumberFormat="1" applyFont="1" applyFill="1" applyBorder="1" applyAlignment="1">
      <alignment horizontal="right" vertical="center"/>
    </xf>
    <xf numFmtId="167" fontId="7" fillId="2" borderId="4" xfId="0" applyNumberFormat="1" applyFont="1" applyFill="1" applyBorder="1" applyAlignment="1">
      <alignment vertical="center"/>
    </xf>
    <xf numFmtId="167" fontId="20" fillId="2" borderId="0" xfId="0" applyNumberFormat="1" applyFont="1" applyFill="1" applyBorder="1" applyAlignment="1">
      <alignment vertical="center"/>
    </xf>
    <xf numFmtId="167" fontId="16" fillId="0" borderId="0" xfId="0" applyNumberFormat="1" applyFont="1" applyAlignment="1">
      <alignment vertical="center"/>
    </xf>
    <xf numFmtId="49" fontId="16" fillId="0" borderId="0" xfId="0" applyNumberFormat="1" applyFont="1" applyAlignment="1">
      <alignment vertical="center"/>
    </xf>
    <xf numFmtId="0" fontId="39" fillId="6" borderId="3" xfId="0" applyFont="1" applyFill="1" applyBorder="1" applyAlignment="1">
      <alignment horizontal="center" vertical="center"/>
    </xf>
    <xf numFmtId="0" fontId="39" fillId="6" borderId="17" xfId="0" applyFont="1" applyFill="1" applyBorder="1" applyAlignment="1">
      <alignment horizontal="center" vertical="center" wrapText="1"/>
    </xf>
    <xf numFmtId="0" fontId="39" fillId="6" borderId="3" xfId="0" applyFont="1" applyFill="1" applyBorder="1" applyAlignment="1">
      <alignment horizontal="center" vertical="center" wrapText="1"/>
    </xf>
    <xf numFmtId="3" fontId="46" fillId="6" borderId="1" xfId="1" applyNumberFormat="1" applyFont="1" applyFill="1" applyBorder="1" applyAlignment="1">
      <alignment horizontal="center" vertical="center"/>
    </xf>
    <xf numFmtId="3" fontId="46" fillId="0" borderId="1" xfId="12" applyNumberFormat="1" applyFont="1" applyFill="1" applyBorder="1" applyAlignment="1" applyProtection="1">
      <alignment horizontal="center" vertical="center"/>
    </xf>
    <xf numFmtId="0" fontId="7" fillId="0" borderId="0" xfId="12" applyFont="1" applyAlignment="1" applyProtection="1"/>
    <xf numFmtId="0" fontId="40" fillId="0" borderId="0" xfId="12" applyFont="1" applyAlignment="1" applyProtection="1"/>
    <xf numFmtId="0" fontId="7" fillId="0" borderId="1" xfId="12" applyFont="1" applyBorder="1" applyAlignment="1" applyProtection="1">
      <alignment horizontal="center"/>
    </xf>
    <xf numFmtId="4" fontId="30" fillId="6" borderId="1" xfId="1" applyNumberFormat="1" applyFont="1" applyFill="1" applyBorder="1" applyAlignment="1">
      <alignment horizontal="center"/>
    </xf>
    <xf numFmtId="4" fontId="30" fillId="6" borderId="2" xfId="1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47" fillId="0" borderId="0" xfId="0" applyFont="1"/>
    <xf numFmtId="0" fontId="47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top" wrapText="1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7" fillId="6" borderId="0" xfId="0" applyFont="1" applyFill="1" applyAlignment="1">
      <alignment horizontal="left"/>
    </xf>
    <xf numFmtId="0" fontId="37" fillId="6" borderId="0" xfId="0" applyFont="1" applyFill="1"/>
    <xf numFmtId="0" fontId="37" fillId="6" borderId="0" xfId="0" applyFont="1" applyFill="1" applyAlignment="1"/>
    <xf numFmtId="0" fontId="5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53" fillId="6" borderId="0" xfId="0" applyFont="1" applyFill="1" applyAlignment="1">
      <alignment horizontal="left"/>
    </xf>
    <xf numFmtId="0" fontId="54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167" fontId="7" fillId="2" borderId="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left"/>
    </xf>
    <xf numFmtId="0" fontId="55" fillId="0" borderId="16" xfId="0" applyFont="1" applyBorder="1" applyAlignment="1">
      <alignment vertical="center"/>
    </xf>
    <xf numFmtId="0" fontId="57" fillId="0" borderId="16" xfId="1" applyFont="1" applyFill="1" applyBorder="1" applyAlignment="1">
      <alignment horizontal="left" vertical="center"/>
    </xf>
    <xf numFmtId="0" fontId="57" fillId="6" borderId="16" xfId="0" applyFont="1" applyFill="1" applyBorder="1" applyAlignment="1">
      <alignment horizontal="left" vertical="center"/>
    </xf>
    <xf numFmtId="0" fontId="57" fillId="0" borderId="16" xfId="1" applyFont="1" applyFill="1" applyBorder="1" applyAlignment="1">
      <alignment horizontal="center" vertical="center"/>
    </xf>
    <xf numFmtId="2" fontId="57" fillId="0" borderId="16" xfId="1" applyNumberFormat="1" applyFont="1" applyFill="1" applyBorder="1" applyAlignment="1">
      <alignment horizontal="center" vertical="center"/>
    </xf>
    <xf numFmtId="167" fontId="57" fillId="0" borderId="16" xfId="1" applyNumberFormat="1" applyFont="1" applyFill="1" applyBorder="1" applyAlignment="1">
      <alignment horizontal="right" vertical="center"/>
    </xf>
    <xf numFmtId="0" fontId="55" fillId="0" borderId="0" xfId="0" applyFont="1" applyAlignment="1">
      <alignment vertical="center"/>
    </xf>
    <xf numFmtId="2" fontId="56" fillId="0" borderId="16" xfId="0" applyNumberFormat="1" applyFont="1" applyFill="1" applyBorder="1" applyAlignment="1">
      <alignment horizontal="center" vertical="center"/>
    </xf>
    <xf numFmtId="0" fontId="55" fillId="6" borderId="16" xfId="0" applyFont="1" applyFill="1" applyBorder="1" applyAlignment="1">
      <alignment vertical="center"/>
    </xf>
    <xf numFmtId="0" fontId="57" fillId="6" borderId="16" xfId="1" applyFont="1" applyFill="1" applyBorder="1" applyAlignment="1">
      <alignment horizontal="left" vertical="center"/>
    </xf>
    <xf numFmtId="0" fontId="57" fillId="6" borderId="16" xfId="1" applyFont="1" applyFill="1" applyBorder="1" applyAlignment="1">
      <alignment horizontal="center" vertical="center"/>
    </xf>
    <xf numFmtId="2" fontId="56" fillId="6" borderId="16" xfId="0" applyNumberFormat="1" applyFont="1" applyFill="1" applyBorder="1" applyAlignment="1">
      <alignment horizontal="center" vertical="center"/>
    </xf>
    <xf numFmtId="167" fontId="56" fillId="6" borderId="16" xfId="1" applyNumberFormat="1" applyFont="1" applyFill="1" applyBorder="1" applyAlignment="1">
      <alignment horizontal="right" vertical="center"/>
    </xf>
    <xf numFmtId="0" fontId="57" fillId="6" borderId="14" xfId="0" applyFont="1" applyFill="1" applyBorder="1" applyAlignment="1">
      <alignment horizontal="left" vertical="center"/>
    </xf>
    <xf numFmtId="2" fontId="56" fillId="6" borderId="14" xfId="0" applyNumberFormat="1" applyFont="1" applyFill="1" applyBorder="1" applyAlignment="1">
      <alignment horizontal="center" vertical="center"/>
    </xf>
    <xf numFmtId="167" fontId="56" fillId="6" borderId="14" xfId="1" applyNumberFormat="1" applyFont="1" applyFill="1" applyBorder="1" applyAlignment="1">
      <alignment horizontal="right" vertical="center"/>
    </xf>
    <xf numFmtId="0" fontId="57" fillId="0" borderId="16" xfId="0" applyFont="1" applyFill="1" applyBorder="1" applyAlignment="1">
      <alignment horizontal="left" vertical="center"/>
    </xf>
    <xf numFmtId="0" fontId="56" fillId="6" borderId="16" xfId="0" applyFont="1" applyFill="1" applyBorder="1" applyAlignment="1">
      <alignment horizontal="center" vertical="center"/>
    </xf>
    <xf numFmtId="0" fontId="55" fillId="0" borderId="14" xfId="0" applyFont="1" applyBorder="1" applyAlignment="1">
      <alignment vertical="center"/>
    </xf>
    <xf numFmtId="0" fontId="57" fillId="0" borderId="14" xfId="1" applyFont="1" applyFill="1" applyBorder="1" applyAlignment="1">
      <alignment horizontal="left" vertical="center"/>
    </xf>
    <xf numFmtId="0" fontId="57" fillId="0" borderId="14" xfId="0" applyFont="1" applyFill="1" applyBorder="1" applyAlignment="1">
      <alignment horizontal="left" vertical="center"/>
    </xf>
    <xf numFmtId="0" fontId="57" fillId="0" borderId="14" xfId="1" applyFont="1" applyFill="1" applyBorder="1" applyAlignment="1">
      <alignment horizontal="center" vertical="center"/>
    </xf>
    <xf numFmtId="2" fontId="56" fillId="0" borderId="14" xfId="0" applyNumberFormat="1" applyFont="1" applyFill="1" applyBorder="1" applyAlignment="1">
      <alignment horizontal="center" vertical="center"/>
    </xf>
    <xf numFmtId="167" fontId="57" fillId="0" borderId="14" xfId="1" applyNumberFormat="1" applyFont="1" applyFill="1" applyBorder="1" applyAlignment="1">
      <alignment horizontal="right" vertical="center"/>
    </xf>
    <xf numFmtId="0" fontId="29" fillId="0" borderId="0" xfId="0" applyFont="1" applyAlignment="1">
      <alignment vertical="center"/>
    </xf>
    <xf numFmtId="4" fontId="57" fillId="0" borderId="16" xfId="1" applyNumberFormat="1" applyFont="1" applyFill="1" applyBorder="1" applyAlignment="1">
      <alignment horizontal="center" vertical="center"/>
    </xf>
    <xf numFmtId="2" fontId="56" fillId="0" borderId="16" xfId="1" applyNumberFormat="1" applyFont="1" applyFill="1" applyBorder="1" applyAlignment="1">
      <alignment horizontal="center" vertical="center"/>
    </xf>
    <xf numFmtId="0" fontId="30" fillId="0" borderId="3" xfId="16" applyFont="1" applyFill="1" applyBorder="1" applyAlignment="1">
      <alignment horizontal="center" vertical="center"/>
    </xf>
    <xf numFmtId="0" fontId="30" fillId="0" borderId="3" xfId="16" applyFont="1" applyFill="1" applyBorder="1" applyAlignment="1">
      <alignment horizontal="left" vertical="center"/>
    </xf>
    <xf numFmtId="2" fontId="30" fillId="0" borderId="3" xfId="0" applyNumberFormat="1" applyFont="1" applyFill="1" applyBorder="1" applyAlignment="1">
      <alignment horizontal="center" vertical="center"/>
    </xf>
    <xf numFmtId="167" fontId="30" fillId="0" borderId="3" xfId="1" applyNumberFormat="1" applyFont="1" applyFill="1" applyBorder="1" applyAlignment="1">
      <alignment horizontal="right" vertical="center"/>
    </xf>
    <xf numFmtId="0" fontId="30" fillId="0" borderId="1" xfId="16" applyFont="1" applyFill="1" applyBorder="1" applyAlignment="1">
      <alignment horizontal="center" vertical="center"/>
    </xf>
    <xf numFmtId="0" fontId="30" fillId="0" borderId="1" xfId="16" applyFont="1" applyFill="1" applyBorder="1" applyAlignment="1">
      <alignment horizontal="left" vertical="center"/>
    </xf>
    <xf numFmtId="2" fontId="30" fillId="0" borderId="1" xfId="0" applyNumberFormat="1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/>
    </xf>
    <xf numFmtId="0" fontId="30" fillId="6" borderId="3" xfId="0" applyFont="1" applyFill="1" applyBorder="1" applyAlignment="1">
      <alignment horizontal="left" vertical="center"/>
    </xf>
    <xf numFmtId="2" fontId="30" fillId="6" borderId="3" xfId="0" applyNumberFormat="1" applyFont="1" applyFill="1" applyBorder="1" applyAlignment="1">
      <alignment horizontal="center" vertical="center"/>
    </xf>
    <xf numFmtId="167" fontId="30" fillId="6" borderId="3" xfId="1" applyNumberFormat="1" applyFont="1" applyFill="1" applyBorder="1" applyAlignment="1">
      <alignment horizontal="right" vertical="center"/>
    </xf>
    <xf numFmtId="0" fontId="30" fillId="6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/>
    </xf>
    <xf numFmtId="2" fontId="30" fillId="6" borderId="0" xfId="0" applyNumberFormat="1" applyFont="1" applyFill="1" applyBorder="1" applyAlignment="1">
      <alignment horizontal="center" vertical="center"/>
    </xf>
    <xf numFmtId="2" fontId="30" fillId="6" borderId="1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30" fillId="6" borderId="2" xfId="0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left" vertical="center"/>
    </xf>
    <xf numFmtId="2" fontId="30" fillId="6" borderId="2" xfId="0" applyNumberFormat="1" applyFont="1" applyFill="1" applyBorder="1" applyAlignment="1">
      <alignment horizontal="center" vertical="center"/>
    </xf>
    <xf numFmtId="167" fontId="30" fillId="6" borderId="0" xfId="1" applyNumberFormat="1" applyFont="1" applyFill="1" applyBorder="1" applyAlignment="1">
      <alignment horizontal="right" vertical="center"/>
    </xf>
    <xf numFmtId="0" fontId="30" fillId="6" borderId="0" xfId="16" applyFont="1" applyFill="1" applyBorder="1" applyAlignment="1">
      <alignment horizontal="center" vertical="center"/>
    </xf>
    <xf numFmtId="0" fontId="30" fillId="6" borderId="0" xfId="16" applyFont="1" applyFill="1" applyBorder="1" applyAlignment="1">
      <alignment vertical="center"/>
    </xf>
    <xf numFmtId="0" fontId="30" fillId="6" borderId="1" xfId="16" applyFont="1" applyFill="1" applyBorder="1" applyAlignment="1">
      <alignment horizontal="center" vertical="center"/>
    </xf>
    <xf numFmtId="0" fontId="30" fillId="6" borderId="1" xfId="16" applyFont="1" applyFill="1" applyBorder="1" applyAlignment="1">
      <alignment vertical="center"/>
    </xf>
    <xf numFmtId="0" fontId="30" fillId="6" borderId="1" xfId="16" applyFont="1" applyFill="1" applyBorder="1" applyAlignment="1">
      <alignment horizontal="left" vertical="center"/>
    </xf>
    <xf numFmtId="0" fontId="30" fillId="6" borderId="2" xfId="16" applyFont="1" applyFill="1" applyBorder="1" applyAlignment="1">
      <alignment horizontal="center" vertical="center"/>
    </xf>
    <xf numFmtId="0" fontId="30" fillId="6" borderId="2" xfId="16" applyFont="1" applyFill="1" applyBorder="1" applyAlignment="1">
      <alignment horizontal="left" vertical="center"/>
    </xf>
    <xf numFmtId="0" fontId="30" fillId="6" borderId="0" xfId="16" applyFont="1" applyFill="1" applyBorder="1" applyAlignment="1">
      <alignment horizontal="left" vertical="center"/>
    </xf>
    <xf numFmtId="0" fontId="59" fillId="6" borderId="0" xfId="16" applyFont="1" applyFill="1" applyBorder="1" applyAlignment="1">
      <alignment horizontal="center" vertical="center"/>
    </xf>
    <xf numFmtId="0" fontId="59" fillId="6" borderId="1" xfId="16" applyFont="1" applyFill="1" applyBorder="1" applyAlignment="1">
      <alignment horizontal="left" vertical="center"/>
    </xf>
    <xf numFmtId="2" fontId="59" fillId="6" borderId="3" xfId="0" applyNumberFormat="1" applyFont="1" applyFill="1" applyBorder="1" applyAlignment="1">
      <alignment horizontal="center" vertical="center"/>
    </xf>
    <xf numFmtId="0" fontId="30" fillId="6" borderId="3" xfId="16" applyFont="1" applyFill="1" applyBorder="1" applyAlignment="1">
      <alignment horizontal="center" vertical="center"/>
    </xf>
    <xf numFmtId="0" fontId="30" fillId="6" borderId="3" xfId="16" applyFont="1" applyFill="1" applyBorder="1" applyAlignment="1">
      <alignment horizontal="left" vertical="center"/>
    </xf>
    <xf numFmtId="0" fontId="30" fillId="6" borderId="0" xfId="1" applyFont="1" applyFill="1" applyBorder="1" applyAlignment="1">
      <alignment horizontal="center" vertical="center"/>
    </xf>
    <xf numFmtId="0" fontId="30" fillId="6" borderId="0" xfId="1" applyFont="1" applyFill="1" applyBorder="1" applyAlignment="1">
      <alignment horizontal="left" vertical="center"/>
    </xf>
    <xf numFmtId="0" fontId="30" fillId="6" borderId="1" xfId="1" applyFont="1" applyFill="1" applyBorder="1" applyAlignment="1">
      <alignment horizontal="center" vertical="center"/>
    </xf>
    <xf numFmtId="0" fontId="30" fillId="6" borderId="1" xfId="1" applyFont="1" applyFill="1" applyBorder="1" applyAlignment="1">
      <alignment horizontal="left" vertical="center"/>
    </xf>
    <xf numFmtId="1" fontId="30" fillId="6" borderId="3" xfId="16" applyNumberFormat="1" applyFont="1" applyFill="1" applyBorder="1" applyAlignment="1">
      <alignment horizontal="center" vertical="center"/>
    </xf>
    <xf numFmtId="2" fontId="30" fillId="6" borderId="3" xfId="16" applyNumberFormat="1" applyFont="1" applyFill="1" applyBorder="1" applyAlignment="1">
      <alignment horizontal="left" vertical="center"/>
    </xf>
    <xf numFmtId="2" fontId="30" fillId="6" borderId="3" xfId="16" applyNumberFormat="1" applyFont="1" applyFill="1" applyBorder="1" applyAlignment="1">
      <alignment horizontal="center" vertical="center"/>
    </xf>
    <xf numFmtId="0" fontId="30" fillId="6" borderId="3" xfId="1" applyFont="1" applyFill="1" applyBorder="1" applyAlignment="1">
      <alignment vertical="center"/>
    </xf>
    <xf numFmtId="0" fontId="30" fillId="6" borderId="3" xfId="0" applyFont="1" applyFill="1" applyBorder="1" applyAlignment="1">
      <alignment vertical="center"/>
    </xf>
    <xf numFmtId="0" fontId="30" fillId="6" borderId="0" xfId="1" applyFont="1" applyFill="1" applyBorder="1" applyAlignment="1">
      <alignment vertical="center"/>
    </xf>
    <xf numFmtId="0" fontId="30" fillId="6" borderId="0" xfId="0" applyFont="1" applyFill="1" applyBorder="1" applyAlignment="1">
      <alignment vertical="center"/>
    </xf>
    <xf numFmtId="0" fontId="30" fillId="6" borderId="2" xfId="1" applyFont="1" applyFill="1" applyBorder="1" applyAlignment="1">
      <alignment vertical="center"/>
    </xf>
    <xf numFmtId="0" fontId="30" fillId="6" borderId="2" xfId="0" applyFont="1" applyFill="1" applyBorder="1" applyAlignment="1">
      <alignment vertical="center"/>
    </xf>
    <xf numFmtId="0" fontId="30" fillId="0" borderId="0" xfId="16" applyFont="1" applyFill="1" applyBorder="1" applyAlignment="1">
      <alignment horizontal="center" vertical="center"/>
    </xf>
    <xf numFmtId="0" fontId="30" fillId="0" borderId="0" xfId="16" applyFont="1" applyFill="1" applyBorder="1" applyAlignment="1">
      <alignment horizontal="left" vertical="center"/>
    </xf>
    <xf numFmtId="2" fontId="30" fillId="6" borderId="1" xfId="16" applyNumberFormat="1" applyFont="1" applyFill="1" applyBorder="1" applyAlignment="1">
      <alignment horizontal="left" vertical="center"/>
    </xf>
    <xf numFmtId="2" fontId="30" fillId="6" borderId="2" xfId="16" applyNumberFormat="1" applyFont="1" applyFill="1" applyBorder="1" applyAlignment="1">
      <alignment horizontal="left" vertical="center"/>
    </xf>
    <xf numFmtId="0" fontId="29" fillId="6" borderId="1" xfId="16" applyFont="1" applyFill="1" applyBorder="1" applyAlignment="1">
      <alignment horizontal="left" vertical="center"/>
    </xf>
    <xf numFmtId="0" fontId="29" fillId="6" borderId="0" xfId="16" applyFont="1" applyFill="1" applyBorder="1" applyAlignment="1">
      <alignment horizontal="left" vertical="center"/>
    </xf>
    <xf numFmtId="0" fontId="30" fillId="6" borderId="2" xfId="1" applyFont="1" applyFill="1" applyBorder="1" applyAlignment="1">
      <alignment horizontal="center" vertical="center"/>
    </xf>
    <xf numFmtId="0" fontId="29" fillId="6" borderId="2" xfId="0" applyFont="1" applyFill="1" applyBorder="1" applyAlignment="1">
      <alignment vertical="center"/>
    </xf>
    <xf numFmtId="0" fontId="30" fillId="6" borderId="1" xfId="1" applyFont="1" applyFill="1" applyBorder="1" applyAlignment="1">
      <alignment vertical="center"/>
    </xf>
    <xf numFmtId="0" fontId="29" fillId="6" borderId="1" xfId="0" applyFont="1" applyFill="1" applyBorder="1" applyAlignment="1">
      <alignment vertical="center"/>
    </xf>
    <xf numFmtId="0" fontId="29" fillId="6" borderId="1" xfId="0" applyFont="1" applyFill="1" applyBorder="1" applyAlignment="1">
      <alignment horizontal="center" vertical="center"/>
    </xf>
    <xf numFmtId="167" fontId="30" fillId="6" borderId="1" xfId="1" applyNumberFormat="1" applyFont="1" applyFill="1" applyBorder="1" applyAlignment="1">
      <alignment horizontal="right" vertical="center"/>
    </xf>
    <xf numFmtId="2" fontId="30" fillId="6" borderId="0" xfId="16" applyNumberFormat="1" applyFont="1" applyFill="1" applyBorder="1" applyAlignment="1">
      <alignment horizontal="left" vertical="center"/>
    </xf>
    <xf numFmtId="2" fontId="29" fillId="6" borderId="1" xfId="16" applyNumberFormat="1" applyFont="1" applyFill="1" applyBorder="1" applyAlignment="1">
      <alignment horizontal="left" vertical="center"/>
    </xf>
    <xf numFmtId="0" fontId="30" fillId="0" borderId="2" xfId="1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horizontal="left" vertical="center"/>
    </xf>
    <xf numFmtId="0" fontId="30" fillId="0" borderId="1" xfId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left" vertical="center"/>
    </xf>
    <xf numFmtId="0" fontId="30" fillId="0" borderId="0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left" vertical="center"/>
    </xf>
    <xf numFmtId="0" fontId="30" fillId="0" borderId="3" xfId="1" applyFont="1" applyFill="1" applyBorder="1" applyAlignment="1">
      <alignment horizontal="center" vertical="center"/>
    </xf>
    <xf numFmtId="0" fontId="30" fillId="0" borderId="3" xfId="1" applyFont="1" applyFill="1" applyBorder="1" applyAlignment="1">
      <alignment horizontal="left" vertical="center"/>
    </xf>
    <xf numFmtId="0" fontId="30" fillId="0" borderId="3" xfId="1" applyFont="1" applyFill="1" applyBorder="1" applyAlignment="1">
      <alignment vertical="center"/>
    </xf>
    <xf numFmtId="0" fontId="30" fillId="0" borderId="3" xfId="0" applyFont="1" applyFill="1" applyBorder="1" applyAlignment="1">
      <alignment vertical="center"/>
    </xf>
    <xf numFmtId="4" fontId="30" fillId="0" borderId="3" xfId="0" applyNumberFormat="1" applyFont="1" applyFill="1" applyBorder="1" applyAlignment="1">
      <alignment horizontal="center" vertical="center"/>
    </xf>
    <xf numFmtId="2" fontId="30" fillId="0" borderId="3" xfId="1" applyNumberFormat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1" xfId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2" fontId="30" fillId="0" borderId="0" xfId="1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vertical="center"/>
    </xf>
    <xf numFmtId="0" fontId="29" fillId="0" borderId="2" xfId="0" applyFont="1" applyFill="1" applyBorder="1" applyAlignment="1">
      <alignment vertical="center"/>
    </xf>
    <xf numFmtId="4" fontId="30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4" fontId="30" fillId="0" borderId="0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 vertical="center"/>
    </xf>
    <xf numFmtId="0" fontId="30" fillId="0" borderId="3" xfId="0" applyFont="1" applyFill="1" applyBorder="1" applyAlignment="1">
      <alignment horizontal="center" vertical="center"/>
    </xf>
    <xf numFmtId="0" fontId="30" fillId="0" borderId="0" xfId="1" applyFont="1" applyFill="1" applyAlignment="1">
      <alignment vertical="center"/>
    </xf>
    <xf numFmtId="0" fontId="30" fillId="0" borderId="3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4" fontId="30" fillId="0" borderId="1" xfId="1" applyNumberFormat="1" applyFont="1" applyFill="1" applyBorder="1" applyAlignment="1">
      <alignment horizontal="center" vertical="center"/>
    </xf>
    <xf numFmtId="4" fontId="30" fillId="0" borderId="0" xfId="1" applyNumberFormat="1" applyFont="1" applyFill="1" applyBorder="1" applyAlignment="1">
      <alignment horizontal="center" vertical="center"/>
    </xf>
    <xf numFmtId="4" fontId="30" fillId="6" borderId="1" xfId="1" applyNumberFormat="1" applyFont="1" applyFill="1" applyBorder="1" applyAlignment="1">
      <alignment horizontal="center" vertical="center"/>
    </xf>
    <xf numFmtId="4" fontId="30" fillId="6" borderId="3" xfId="0" applyNumberFormat="1" applyFont="1" applyFill="1" applyBorder="1" applyAlignment="1">
      <alignment horizontal="center" vertical="center"/>
    </xf>
    <xf numFmtId="2" fontId="30" fillId="6" borderId="3" xfId="1" applyNumberFormat="1" applyFont="1" applyFill="1" applyBorder="1" applyAlignment="1">
      <alignment horizontal="center" vertical="center"/>
    </xf>
    <xf numFmtId="4" fontId="30" fillId="6" borderId="0" xfId="1" applyNumberFormat="1" applyFont="1" applyFill="1" applyBorder="1" applyAlignment="1">
      <alignment horizontal="center" vertical="center"/>
    </xf>
    <xf numFmtId="4" fontId="30" fillId="6" borderId="0" xfId="0" applyNumberFormat="1" applyFont="1" applyFill="1" applyBorder="1" applyAlignment="1">
      <alignment horizontal="center" vertical="center"/>
    </xf>
    <xf numFmtId="4" fontId="30" fillId="6" borderId="1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vertical="center"/>
    </xf>
    <xf numFmtId="4" fontId="30" fillId="0" borderId="2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vertical="center"/>
    </xf>
    <xf numFmtId="0" fontId="59" fillId="0" borderId="0" xfId="15" applyFont="1" applyFill="1" applyBorder="1" applyAlignment="1">
      <alignment vertical="center" wrapText="1"/>
    </xf>
    <xf numFmtId="0" fontId="59" fillId="0" borderId="1" xfId="15" applyFont="1" applyFill="1" applyBorder="1" applyAlignment="1">
      <alignment vertical="center" wrapText="1"/>
    </xf>
    <xf numFmtId="0" fontId="59" fillId="0" borderId="3" xfId="15" applyFont="1" applyFill="1" applyBorder="1" applyAlignment="1">
      <alignment vertical="center" wrapText="1"/>
    </xf>
    <xf numFmtId="0" fontId="59" fillId="0" borderId="2" xfId="15" applyFont="1" applyFill="1" applyBorder="1" applyAlignment="1">
      <alignment vertical="center" wrapText="1"/>
    </xf>
    <xf numFmtId="0" fontId="42" fillId="6" borderId="0" xfId="0" applyFont="1" applyFill="1" applyBorder="1"/>
    <xf numFmtId="0" fontId="18" fillId="6" borderId="0" xfId="0" applyFont="1" applyFill="1" applyBorder="1"/>
    <xf numFmtId="0" fontId="42" fillId="6" borderId="0" xfId="0" applyFont="1" applyFill="1" applyBorder="1" applyAlignment="1">
      <alignment horizontal="center" vertical="center"/>
    </xf>
    <xf numFmtId="4" fontId="42" fillId="6" borderId="0" xfId="1" applyNumberFormat="1" applyFont="1" applyFill="1" applyBorder="1" applyAlignment="1">
      <alignment horizontal="center"/>
    </xf>
    <xf numFmtId="0" fontId="6" fillId="6" borderId="0" xfId="0" applyFont="1" applyFill="1" applyBorder="1"/>
    <xf numFmtId="0" fontId="29" fillId="0" borderId="0" xfId="0" applyFont="1" applyBorder="1"/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" fontId="60" fillId="2" borderId="4" xfId="0" applyNumberFormat="1" applyFont="1" applyFill="1" applyBorder="1" applyAlignment="1">
      <alignment vertical="center" wrapText="1"/>
    </xf>
    <xf numFmtId="167" fontId="60" fillId="2" borderId="4" xfId="0" applyNumberFormat="1" applyFont="1" applyFill="1" applyBorder="1" applyAlignment="1">
      <alignment horizontal="right" vertical="center"/>
    </xf>
    <xf numFmtId="167" fontId="60" fillId="2" borderId="4" xfId="0" applyNumberFormat="1" applyFont="1" applyFill="1" applyBorder="1" applyAlignment="1">
      <alignment vertical="center"/>
    </xf>
    <xf numFmtId="167" fontId="60" fillId="2" borderId="1" xfId="0" applyNumberFormat="1" applyFont="1" applyFill="1" applyBorder="1" applyAlignment="1">
      <alignment horizontal="right" vertical="center" wrapText="1"/>
    </xf>
    <xf numFmtId="167" fontId="60" fillId="2" borderId="1" xfId="0" applyNumberFormat="1" applyFont="1" applyFill="1" applyBorder="1" applyAlignment="1">
      <alignment horizontal="right" vertical="center"/>
    </xf>
    <xf numFmtId="167" fontId="60" fillId="2" borderId="1" xfId="0" applyNumberFormat="1" applyFont="1" applyFill="1" applyBorder="1" applyAlignment="1">
      <alignment vertical="center"/>
    </xf>
    <xf numFmtId="167" fontId="60" fillId="0" borderId="1" xfId="0" applyNumberFormat="1" applyFont="1" applyBorder="1" applyAlignment="1">
      <alignment vertical="center"/>
    </xf>
    <xf numFmtId="0" fontId="7" fillId="6" borderId="0" xfId="0" applyFont="1" applyFill="1" applyBorder="1" applyAlignment="1">
      <alignment vertical="center" wrapText="1"/>
    </xf>
    <xf numFmtId="2" fontId="15" fillId="2" borderId="0" xfId="0" applyNumberFormat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61" fillId="6" borderId="0" xfId="0" applyFont="1" applyFill="1"/>
    <xf numFmtId="0" fontId="30" fillId="0" borderId="1" xfId="0" applyFont="1" applyFill="1" applyBorder="1" applyAlignment="1">
      <alignment horizontal="center"/>
    </xf>
    <xf numFmtId="0" fontId="30" fillId="0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vertical="center" wrapText="1"/>
    </xf>
    <xf numFmtId="2" fontId="30" fillId="0" borderId="1" xfId="1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62" fillId="6" borderId="0" xfId="0" applyFont="1" applyFill="1" applyAlignment="1"/>
    <xf numFmtId="0" fontId="7" fillId="6" borderId="1" xfId="12" applyFont="1" applyFill="1" applyBorder="1" applyAlignment="1" applyProtection="1">
      <alignment horizontal="center" vertical="center"/>
    </xf>
    <xf numFmtId="0" fontId="40" fillId="6" borderId="0" xfId="12" applyFont="1" applyFill="1" applyAlignment="1" applyProtection="1"/>
    <xf numFmtId="0" fontId="7" fillId="6" borderId="0" xfId="12" applyFont="1" applyFill="1" applyAlignment="1" applyProtection="1"/>
    <xf numFmtId="3" fontId="7" fillId="6" borderId="1" xfId="12" applyNumberFormat="1" applyFont="1" applyFill="1" applyBorder="1" applyAlignment="1" applyProtection="1">
      <alignment horizontal="center" vertical="center"/>
    </xf>
    <xf numFmtId="0" fontId="40" fillId="6" borderId="1" xfId="12" applyFont="1" applyFill="1" applyBorder="1" applyAlignment="1" applyProtection="1"/>
    <xf numFmtId="0" fontId="7" fillId="6" borderId="1" xfId="12" applyFont="1" applyFill="1" applyBorder="1" applyAlignment="1" applyProtection="1"/>
    <xf numFmtId="3" fontId="40" fillId="6" borderId="1" xfId="12" applyNumberFormat="1" applyFont="1" applyFill="1" applyBorder="1" applyAlignment="1" applyProtection="1"/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39" fillId="6" borderId="1" xfId="0" applyFont="1" applyFill="1" applyBorder="1" applyAlignment="1">
      <alignment vertical="center"/>
    </xf>
    <xf numFmtId="1" fontId="7" fillId="6" borderId="1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top" wrapText="1"/>
    </xf>
    <xf numFmtId="0" fontId="49" fillId="0" borderId="0" xfId="0" applyFont="1" applyAlignment="1">
      <alignment horizontal="center" vertical="top" wrapText="1"/>
    </xf>
    <xf numFmtId="0" fontId="47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3" fillId="0" borderId="0" xfId="0" applyFont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2" fontId="7" fillId="0" borderId="2" xfId="0" applyNumberFormat="1" applyFont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right" vertical="center" wrapText="1"/>
    </xf>
    <xf numFmtId="2" fontId="7" fillId="6" borderId="1" xfId="0" applyNumberFormat="1" applyFont="1" applyFill="1" applyBorder="1" applyAlignment="1">
      <alignment horizontal="right" vertical="center" wrapText="1"/>
    </xf>
    <xf numFmtId="2" fontId="7" fillId="2" borderId="1" xfId="0" applyNumberFormat="1" applyFont="1" applyFill="1" applyBorder="1" applyAlignment="1">
      <alignment horizontal="right" wrapText="1"/>
    </xf>
    <xf numFmtId="2" fontId="7" fillId="2" borderId="1" xfId="0" applyNumberFormat="1" applyFont="1" applyFill="1" applyBorder="1" applyAlignment="1">
      <alignment vertical="center" wrapText="1"/>
    </xf>
    <xf numFmtId="2" fontId="0" fillId="0" borderId="0" xfId="0" applyNumberFormat="1" applyAlignment="1">
      <alignment horizontal="right" vertical="center"/>
    </xf>
    <xf numFmtId="2" fontId="7" fillId="2" borderId="1" xfId="0" applyNumberFormat="1" applyFont="1" applyFill="1" applyBorder="1" applyAlignment="1">
      <alignment horizontal="right"/>
    </xf>
    <xf numFmtId="2" fontId="0" fillId="0" borderId="0" xfId="0" applyNumberFormat="1" applyAlignment="1">
      <alignment horizontal="right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 wrapText="1"/>
    </xf>
    <xf numFmtId="0" fontId="29" fillId="6" borderId="0" xfId="0" applyFont="1" applyFill="1" applyAlignment="1">
      <alignment vertical="center"/>
    </xf>
    <xf numFmtId="2" fontId="57" fillId="6" borderId="16" xfId="1" applyNumberFormat="1" applyFont="1" applyFill="1" applyBorder="1" applyAlignment="1">
      <alignment horizontal="center" vertical="center"/>
    </xf>
    <xf numFmtId="167" fontId="57" fillId="6" borderId="16" xfId="1" applyNumberFormat="1" applyFont="1" applyFill="1" applyBorder="1" applyAlignment="1">
      <alignment horizontal="right" vertical="center"/>
    </xf>
    <xf numFmtId="0" fontId="30" fillId="6" borderId="3" xfId="1" applyFont="1" applyFill="1" applyBorder="1" applyAlignment="1">
      <alignment horizontal="center" vertical="center"/>
    </xf>
    <xf numFmtId="0" fontId="30" fillId="6" borderId="3" xfId="1" applyFont="1" applyFill="1" applyBorder="1" applyAlignment="1">
      <alignment horizontal="left" vertical="center"/>
    </xf>
    <xf numFmtId="3" fontId="30" fillId="6" borderId="3" xfId="1" applyNumberFormat="1" applyFont="1" applyFill="1" applyBorder="1" applyAlignment="1">
      <alignment horizontal="center" vertical="center"/>
    </xf>
    <xf numFmtId="3" fontId="30" fillId="6" borderId="1" xfId="1" applyNumberFormat="1" applyFont="1" applyFill="1" applyBorder="1" applyAlignment="1">
      <alignment horizontal="center" vertical="center"/>
    </xf>
    <xf numFmtId="3" fontId="30" fillId="6" borderId="0" xfId="1" applyNumberFormat="1" applyFont="1" applyFill="1" applyBorder="1" applyAlignment="1">
      <alignment horizontal="center" vertical="center"/>
    </xf>
    <xf numFmtId="0" fontId="30" fillId="6" borderId="2" xfId="1" applyFont="1" applyFill="1" applyBorder="1" applyAlignment="1">
      <alignment horizontal="left" vertical="center"/>
    </xf>
    <xf numFmtId="3" fontId="30" fillId="6" borderId="2" xfId="1" applyNumberFormat="1" applyFont="1" applyFill="1" applyBorder="1" applyAlignment="1">
      <alignment horizontal="center" vertical="center"/>
    </xf>
    <xf numFmtId="1" fontId="30" fillId="6" borderId="0" xfId="16" applyNumberFormat="1" applyFont="1" applyFill="1" applyBorder="1" applyAlignment="1">
      <alignment horizontal="center" vertical="center"/>
    </xf>
    <xf numFmtId="2" fontId="30" fillId="6" borderId="0" xfId="16" applyNumberFormat="1" applyFont="1" applyFill="1" applyBorder="1" applyAlignment="1">
      <alignment horizontal="center" vertical="center"/>
    </xf>
    <xf numFmtId="1" fontId="30" fillId="6" borderId="1" xfId="16" applyNumberFormat="1" applyFont="1" applyFill="1" applyBorder="1" applyAlignment="1">
      <alignment horizontal="center" vertical="center"/>
    </xf>
    <xf numFmtId="2" fontId="30" fillId="6" borderId="1" xfId="16" applyNumberFormat="1" applyFont="1" applyFill="1" applyBorder="1" applyAlignment="1">
      <alignment horizontal="center" vertical="center"/>
    </xf>
    <xf numFmtId="1" fontId="30" fillId="6" borderId="2" xfId="16" applyNumberFormat="1" applyFont="1" applyFill="1" applyBorder="1" applyAlignment="1">
      <alignment horizontal="center" vertical="center"/>
    </xf>
    <xf numFmtId="2" fontId="30" fillId="6" borderId="2" xfId="16" applyNumberFormat="1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52" fillId="6" borderId="1" xfId="0" applyFont="1" applyFill="1" applyBorder="1" applyAlignment="1">
      <alignment horizontal="left" vertical="center" wrapText="1"/>
    </xf>
    <xf numFmtId="0" fontId="29" fillId="6" borderId="3" xfId="16" applyFont="1" applyFill="1" applyBorder="1" applyAlignment="1">
      <alignment horizontal="left" vertical="center"/>
    </xf>
    <xf numFmtId="1" fontId="30" fillId="6" borderId="1" xfId="16" applyNumberFormat="1" applyFont="1" applyFill="1" applyBorder="1" applyAlignment="1">
      <alignment horizontal="center"/>
    </xf>
    <xf numFmtId="2" fontId="30" fillId="6" borderId="1" xfId="16" applyNumberFormat="1" applyFont="1" applyFill="1" applyBorder="1" applyAlignment="1">
      <alignment horizontal="left"/>
    </xf>
    <xf numFmtId="1" fontId="30" fillId="6" borderId="0" xfId="16" applyNumberFormat="1" applyFont="1" applyFill="1" applyBorder="1" applyAlignment="1">
      <alignment horizontal="center"/>
    </xf>
    <xf numFmtId="2" fontId="30" fillId="6" borderId="0" xfId="16" applyNumberFormat="1" applyFont="1" applyFill="1" applyBorder="1" applyAlignment="1">
      <alignment horizontal="left"/>
    </xf>
    <xf numFmtId="0" fontId="30" fillId="8" borderId="1" xfId="16" applyFont="1" applyFill="1" applyBorder="1" applyAlignment="1">
      <alignment horizontal="center" vertical="center"/>
    </xf>
    <xf numFmtId="0" fontId="30" fillId="8" borderId="1" xfId="16" applyFont="1" applyFill="1" applyBorder="1" applyAlignment="1">
      <alignment horizontal="left" vertical="center"/>
    </xf>
    <xf numFmtId="2" fontId="30" fillId="8" borderId="1" xfId="0" applyNumberFormat="1" applyFont="1" applyFill="1" applyBorder="1" applyAlignment="1">
      <alignment horizontal="center" vertical="center"/>
    </xf>
    <xf numFmtId="167" fontId="30" fillId="8" borderId="3" xfId="1" applyNumberFormat="1" applyFont="1" applyFill="1" applyBorder="1" applyAlignment="1">
      <alignment horizontal="right" vertical="center"/>
    </xf>
    <xf numFmtId="0" fontId="30" fillId="8" borderId="0" xfId="16" applyFont="1" applyFill="1" applyBorder="1" applyAlignment="1">
      <alignment horizontal="center" vertical="center"/>
    </xf>
    <xf numFmtId="0" fontId="30" fillId="8" borderId="0" xfId="16" applyFont="1" applyFill="1" applyBorder="1" applyAlignment="1">
      <alignment horizontal="left" vertical="center"/>
    </xf>
    <xf numFmtId="2" fontId="30" fillId="8" borderId="3" xfId="0" applyNumberFormat="1" applyFont="1" applyFill="1" applyBorder="1" applyAlignment="1">
      <alignment horizontal="center" vertical="center"/>
    </xf>
    <xf numFmtId="0" fontId="29" fillId="8" borderId="0" xfId="16" applyFont="1" applyFill="1" applyBorder="1" applyAlignment="1">
      <alignment horizontal="left" vertical="center"/>
    </xf>
    <xf numFmtId="0" fontId="29" fillId="8" borderId="1" xfId="16" applyFont="1" applyFill="1" applyBorder="1" applyAlignment="1">
      <alignment horizontal="left" vertical="center"/>
    </xf>
    <xf numFmtId="2" fontId="30" fillId="8" borderId="2" xfId="0" applyNumberFormat="1" applyFont="1" applyFill="1" applyBorder="1" applyAlignment="1">
      <alignment horizontal="center" vertical="center"/>
    </xf>
    <xf numFmtId="0" fontId="30" fillId="8" borderId="3" xfId="16" applyFont="1" applyFill="1" applyBorder="1" applyAlignment="1">
      <alignment horizontal="center" vertical="center"/>
    </xf>
    <xf numFmtId="0" fontId="29" fillId="8" borderId="3" xfId="16" applyFont="1" applyFill="1" applyBorder="1" applyAlignment="1">
      <alignment horizontal="left" vertical="center"/>
    </xf>
    <xf numFmtId="0" fontId="42" fillId="4" borderId="2" xfId="16" applyFont="1" applyFill="1" applyBorder="1" applyAlignment="1">
      <alignment horizontal="center" vertical="center"/>
    </xf>
    <xf numFmtId="0" fontId="42" fillId="4" borderId="2" xfId="16" applyFont="1" applyFill="1" applyBorder="1" applyAlignment="1">
      <alignment horizontal="left" vertical="center"/>
    </xf>
    <xf numFmtId="2" fontId="42" fillId="4" borderId="3" xfId="0" applyNumberFormat="1" applyFont="1" applyFill="1" applyBorder="1" applyAlignment="1">
      <alignment horizontal="center" vertical="center"/>
    </xf>
    <xf numFmtId="167" fontId="42" fillId="4" borderId="3" xfId="1" applyNumberFormat="1" applyFont="1" applyFill="1" applyBorder="1" applyAlignment="1">
      <alignment horizontal="right" vertical="center"/>
    </xf>
    <xf numFmtId="0" fontId="42" fillId="4" borderId="1" xfId="0" applyFont="1" applyFill="1" applyBorder="1" applyAlignment="1">
      <alignment vertical="center"/>
    </xf>
    <xf numFmtId="2" fontId="42" fillId="4" borderId="1" xfId="0" applyNumberFormat="1" applyFont="1" applyFill="1" applyBorder="1" applyAlignment="1">
      <alignment horizontal="center" vertical="center"/>
    </xf>
    <xf numFmtId="167" fontId="42" fillId="4" borderId="1" xfId="1" applyNumberFormat="1" applyFont="1" applyFill="1" applyBorder="1" applyAlignment="1">
      <alignment horizontal="right" vertical="center"/>
    </xf>
    <xf numFmtId="167" fontId="30" fillId="0" borderId="0" xfId="1" applyNumberFormat="1" applyFont="1" applyFill="1" applyBorder="1" applyAlignment="1">
      <alignment horizontal="right" vertical="center"/>
    </xf>
    <xf numFmtId="0" fontId="58" fillId="3" borderId="18" xfId="1" applyFont="1" applyFill="1" applyBorder="1" applyAlignment="1">
      <alignment horizontal="center" vertical="center"/>
    </xf>
    <xf numFmtId="0" fontId="58" fillId="3" borderId="1" xfId="1" applyFont="1" applyFill="1" applyBorder="1" applyAlignment="1">
      <alignment horizontal="center" vertical="center"/>
    </xf>
    <xf numFmtId="2" fontId="58" fillId="3" borderId="1" xfId="1" applyNumberFormat="1" applyFont="1" applyFill="1" applyBorder="1" applyAlignment="1">
      <alignment horizontal="center" vertical="center"/>
    </xf>
    <xf numFmtId="167" fontId="58" fillId="3" borderId="1" xfId="1" applyNumberFormat="1" applyFont="1" applyFill="1" applyBorder="1" applyAlignment="1">
      <alignment horizontal="center" vertical="center"/>
    </xf>
    <xf numFmtId="0" fontId="30" fillId="6" borderId="1" xfId="16" applyFont="1" applyFill="1" applyBorder="1" applyAlignment="1">
      <alignment horizontal="center"/>
    </xf>
    <xf numFmtId="0" fontId="30" fillId="6" borderId="1" xfId="16" applyFont="1" applyFill="1" applyBorder="1" applyAlignment="1">
      <alignment horizontal="left"/>
    </xf>
    <xf numFmtId="0" fontId="30" fillId="6" borderId="0" xfId="16" applyFont="1" applyFill="1" applyBorder="1" applyAlignment="1">
      <alignment horizontal="center"/>
    </xf>
    <xf numFmtId="0" fontId="42" fillId="4" borderId="1" xfId="16" applyFont="1" applyFill="1" applyBorder="1" applyAlignment="1">
      <alignment horizontal="center"/>
    </xf>
    <xf numFmtId="0" fontId="42" fillId="4" borderId="1" xfId="16" applyFont="1" applyFill="1" applyBorder="1" applyAlignment="1">
      <alignment horizontal="left"/>
    </xf>
    <xf numFmtId="0" fontId="67" fillId="0" borderId="0" xfId="0" applyFont="1" applyAlignment="1">
      <alignment vertical="center"/>
    </xf>
    <xf numFmtId="0" fontId="67" fillId="0" borderId="0" xfId="0" applyFont="1" applyBorder="1" applyAlignment="1">
      <alignment vertical="center"/>
    </xf>
    <xf numFmtId="0" fontId="68" fillId="0" borderId="2" xfId="1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68" fillId="0" borderId="2" xfId="1" applyFont="1" applyFill="1" applyBorder="1" applyAlignment="1">
      <alignment horizontal="center" vertical="center"/>
    </xf>
    <xf numFmtId="2" fontId="69" fillId="0" borderId="0" xfId="0" applyNumberFormat="1" applyFont="1" applyFill="1" applyBorder="1" applyAlignment="1">
      <alignment horizontal="center" vertical="center"/>
    </xf>
    <xf numFmtId="167" fontId="68" fillId="0" borderId="2" xfId="1" applyNumberFormat="1" applyFont="1" applyFill="1" applyBorder="1" applyAlignment="1">
      <alignment horizontal="right" vertical="center"/>
    </xf>
    <xf numFmtId="0" fontId="30" fillId="8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vertical="center"/>
    </xf>
    <xf numFmtId="0" fontId="30" fillId="8" borderId="1" xfId="0" applyFont="1" applyFill="1" applyBorder="1" applyAlignment="1">
      <alignment horizontal="left" vertical="center"/>
    </xf>
    <xf numFmtId="167" fontId="30" fillId="8" borderId="1" xfId="1" applyNumberFormat="1" applyFont="1" applyFill="1" applyBorder="1" applyAlignment="1">
      <alignment horizontal="right" vertical="center"/>
    </xf>
    <xf numFmtId="0" fontId="42" fillId="4" borderId="1" xfId="1" applyFont="1" applyFill="1" applyBorder="1" applyAlignment="1">
      <alignment horizontal="left" vertical="center"/>
    </xf>
    <xf numFmtId="2" fontId="42" fillId="4" borderId="3" xfId="1" applyNumberFormat="1" applyFont="1" applyFill="1" applyBorder="1" applyAlignment="1">
      <alignment horizontal="center" vertical="center"/>
    </xf>
    <xf numFmtId="4" fontId="65" fillId="0" borderId="0" xfId="1" applyNumberFormat="1" applyFont="1" applyFill="1" applyBorder="1" applyAlignment="1">
      <alignment horizontal="center" vertical="center"/>
    </xf>
    <xf numFmtId="0" fontId="70" fillId="4" borderId="1" xfId="0" applyFont="1" applyFill="1" applyBorder="1" applyAlignment="1">
      <alignment horizontal="center"/>
    </xf>
    <xf numFmtId="0" fontId="70" fillId="4" borderId="1" xfId="0" applyFont="1" applyFill="1" applyBorder="1" applyAlignment="1">
      <alignment horizontal="left"/>
    </xf>
    <xf numFmtId="4" fontId="70" fillId="4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39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42" fillId="4" borderId="1" xfId="12" applyFont="1" applyFill="1" applyBorder="1" applyAlignment="1" applyProtection="1">
      <alignment horizontal="center"/>
    </xf>
    <xf numFmtId="0" fontId="18" fillId="4" borderId="1" xfId="12" applyFont="1" applyFill="1" applyBorder="1" applyAlignment="1" applyProtection="1">
      <alignment horizontal="left"/>
    </xf>
    <xf numFmtId="3" fontId="42" fillId="4" borderId="1" xfId="12" applyNumberFormat="1" applyFont="1" applyFill="1" applyBorder="1" applyAlignment="1" applyProtection="1">
      <alignment horizontal="left"/>
    </xf>
    <xf numFmtId="3" fontId="42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 vertical="center"/>
    </xf>
    <xf numFmtId="4" fontId="42" fillId="4" borderId="1" xfId="1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 wrapText="1"/>
    </xf>
    <xf numFmtId="0" fontId="58" fillId="3" borderId="2" xfId="1" applyFont="1" applyFill="1" applyBorder="1" applyAlignment="1">
      <alignment horizontal="center" vertical="center"/>
    </xf>
    <xf numFmtId="3" fontId="58" fillId="3" borderId="1" xfId="1" applyNumberFormat="1" applyFont="1" applyFill="1" applyBorder="1" applyAlignment="1">
      <alignment horizontal="center" vertical="center"/>
    </xf>
    <xf numFmtId="0" fontId="40" fillId="0" borderId="1" xfId="12" applyFont="1" applyBorder="1" applyAlignment="1" applyProtection="1">
      <alignment horizontal="center"/>
    </xf>
    <xf numFmtId="0" fontId="3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2" fillId="0" borderId="1" xfId="1" applyFont="1" applyFill="1" applyBorder="1" applyAlignment="1">
      <alignment horizontal="center"/>
    </xf>
    <xf numFmtId="0" fontId="32" fillId="0" borderId="2" xfId="1" applyFont="1" applyFill="1" applyBorder="1" applyAlignment="1">
      <alignment horizontal="center"/>
    </xf>
    <xf numFmtId="0" fontId="31" fillId="3" borderId="2" xfId="1" applyFont="1" applyFill="1" applyBorder="1" applyAlignment="1">
      <alignment horizontal="center" vertical="center" wrapText="1"/>
    </xf>
    <xf numFmtId="0" fontId="31" fillId="3" borderId="3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/>
    </xf>
    <xf numFmtId="0" fontId="24" fillId="3" borderId="8" xfId="1" applyFont="1" applyFill="1" applyBorder="1" applyAlignment="1">
      <alignment horizontal="center" vertical="center"/>
    </xf>
    <xf numFmtId="0" fontId="22" fillId="0" borderId="0" xfId="9" applyFont="1" applyFill="1" applyBorder="1" applyAlignment="1">
      <alignment horizontal="right" vertical="center" wrapText="1" indent="2"/>
    </xf>
    <xf numFmtId="0" fontId="26" fillId="4" borderId="11" xfId="1" applyFont="1" applyFill="1" applyBorder="1" applyAlignment="1">
      <alignment horizontal="center" vertical="center"/>
    </xf>
    <xf numFmtId="0" fontId="26" fillId="4" borderId="10" xfId="1" applyFont="1" applyFill="1" applyBorder="1" applyAlignment="1">
      <alignment horizontal="center" vertical="center"/>
    </xf>
    <xf numFmtId="0" fontId="26" fillId="4" borderId="12" xfId="1" applyFont="1" applyFill="1" applyBorder="1" applyAlignment="1">
      <alignment horizontal="center" vertical="center"/>
    </xf>
    <xf numFmtId="9" fontId="25" fillId="0" borderId="13" xfId="1" applyNumberFormat="1" applyFont="1" applyFill="1" applyBorder="1" applyAlignment="1">
      <alignment horizontal="center" vertical="center"/>
    </xf>
    <xf numFmtId="9" fontId="25" fillId="0" borderId="14" xfId="1" applyNumberFormat="1" applyFont="1" applyFill="1" applyBorder="1" applyAlignment="1">
      <alignment horizontal="center" vertical="center"/>
    </xf>
    <xf numFmtId="9" fontId="25" fillId="0" borderId="15" xfId="1" applyNumberFormat="1" applyFont="1" applyFill="1" applyBorder="1" applyAlignment="1">
      <alignment horizontal="center" vertical="center"/>
    </xf>
    <xf numFmtId="166" fontId="25" fillId="0" borderId="13" xfId="1" applyNumberFormat="1" applyFont="1" applyFill="1" applyBorder="1" applyAlignment="1">
      <alignment horizontal="center" vertical="center"/>
    </xf>
    <xf numFmtId="166" fontId="25" fillId="0" borderId="14" xfId="1" applyNumberFormat="1" applyFont="1" applyFill="1" applyBorder="1" applyAlignment="1">
      <alignment horizontal="center" vertical="center"/>
    </xf>
    <xf numFmtId="166" fontId="25" fillId="0" borderId="15" xfId="1" applyNumberFormat="1" applyFont="1" applyFill="1" applyBorder="1" applyAlignment="1">
      <alignment horizontal="center" vertical="center"/>
    </xf>
    <xf numFmtId="0" fontId="36" fillId="4" borderId="11" xfId="12" applyFont="1" applyFill="1" applyBorder="1" applyAlignment="1" applyProtection="1">
      <alignment horizontal="center" vertical="center"/>
    </xf>
    <xf numFmtId="0" fontId="36" fillId="4" borderId="10" xfId="12" applyFont="1" applyFill="1" applyBorder="1" applyAlignment="1" applyProtection="1">
      <alignment horizontal="center" vertical="center"/>
    </xf>
    <xf numFmtId="0" fontId="36" fillId="4" borderId="12" xfId="12" applyFont="1" applyFill="1" applyBorder="1" applyAlignment="1" applyProtection="1">
      <alignment horizontal="center" vertical="center"/>
    </xf>
    <xf numFmtId="0" fontId="24" fillId="3" borderId="2" xfId="1" applyFont="1" applyFill="1" applyBorder="1" applyAlignment="1">
      <alignment horizontal="center" vertical="center"/>
    </xf>
    <xf numFmtId="0" fontId="24" fillId="3" borderId="3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/>
    </xf>
    <xf numFmtId="0" fontId="39" fillId="6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 vertical="top" wrapText="1"/>
    </xf>
    <xf numFmtId="0" fontId="19" fillId="2" borderId="1" xfId="0" applyFont="1" applyFill="1" applyBorder="1" applyAlignment="1">
      <alignment horizontal="center" vertical="center"/>
    </xf>
    <xf numFmtId="0" fontId="63" fillId="4" borderId="19" xfId="12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top" wrapText="1"/>
    </xf>
    <xf numFmtId="0" fontId="19" fillId="2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7" fillId="6" borderId="2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wrapText="1"/>
    </xf>
    <xf numFmtId="0" fontId="45" fillId="6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wrapText="1"/>
    </xf>
    <xf numFmtId="0" fontId="19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6" fillId="0" borderId="0" xfId="1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48" fillId="0" borderId="0" xfId="0" applyFont="1" applyAlignment="1">
      <alignment horizontal="left"/>
    </xf>
    <xf numFmtId="0" fontId="0" fillId="0" borderId="0" xfId="0" applyAlignment="1">
      <alignment horizontal="left" vertical="top"/>
    </xf>
  </cellXfs>
  <cellStyles count="17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4" xfId="1"/>
    <cellStyle name="Обычный 4 2" xfId="13"/>
    <cellStyle name="Обычный_Accessories" xfId="15"/>
    <cellStyle name="Обычный_Лист1" xfId="16"/>
    <cellStyle name="Процентный 2" xfId="11"/>
    <cellStyle name="Процентный 2 2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78582</xdr:colOff>
      <xdr:row>2</xdr:row>
      <xdr:rowOff>83344</xdr:rowOff>
    </xdr:from>
    <xdr:to>
      <xdr:col>10</xdr:col>
      <xdr:colOff>1793082</xdr:colOff>
      <xdr:row>2</xdr:row>
      <xdr:rowOff>1797844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66582" y="690563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97613</xdr:colOff>
      <xdr:row>2</xdr:row>
      <xdr:rowOff>92850</xdr:rowOff>
    </xdr:from>
    <xdr:to>
      <xdr:col>9</xdr:col>
      <xdr:colOff>1814513</xdr:colOff>
      <xdr:row>2</xdr:row>
      <xdr:rowOff>1809750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540144" y="700069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114263</xdr:colOff>
      <xdr:row>2</xdr:row>
      <xdr:rowOff>119025</xdr:rowOff>
    </xdr:from>
    <xdr:to>
      <xdr:col>1</xdr:col>
      <xdr:colOff>1757363</xdr:colOff>
      <xdr:row>2</xdr:row>
      <xdr:rowOff>1762125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93044" y="726244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107100</xdr:colOff>
      <xdr:row>2</xdr:row>
      <xdr:rowOff>97575</xdr:rowOff>
    </xdr:from>
    <xdr:to>
      <xdr:col>5</xdr:col>
      <xdr:colOff>1795462</xdr:colOff>
      <xdr:row>2</xdr:row>
      <xdr:rowOff>1785937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67756" y="704794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7</xdr:col>
      <xdr:colOff>78507</xdr:colOff>
      <xdr:row>2</xdr:row>
      <xdr:rowOff>85650</xdr:rowOff>
    </xdr:from>
    <xdr:to>
      <xdr:col>7</xdr:col>
      <xdr:colOff>1774032</xdr:colOff>
      <xdr:row>2</xdr:row>
      <xdr:rowOff>1781175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830101" y="692869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2</xdr:col>
      <xdr:colOff>99900</xdr:colOff>
      <xdr:row>2</xdr:row>
      <xdr:rowOff>118950</xdr:rowOff>
    </xdr:from>
    <xdr:to>
      <xdr:col>2</xdr:col>
      <xdr:colOff>1762125</xdr:colOff>
      <xdr:row>2</xdr:row>
      <xdr:rowOff>1781175</xdr:rowOff>
    </xdr:to>
    <xdr:pic>
      <xdr:nvPicPr>
        <xdr:cNvPr id="8" name="Рисунок 7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24150" y="726169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</xdr:row>
      <xdr:rowOff>116550</xdr:rowOff>
    </xdr:from>
    <xdr:to>
      <xdr:col>3</xdr:col>
      <xdr:colOff>1774031</xdr:colOff>
      <xdr:row>2</xdr:row>
      <xdr:rowOff>1793081</xdr:rowOff>
    </xdr:to>
    <xdr:pic>
      <xdr:nvPicPr>
        <xdr:cNvPr id="9" name="Рисунок 8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67219" y="723769"/>
          <a:ext cx="1676531" cy="1676531"/>
        </a:xfrm>
        <a:prstGeom prst="rect">
          <a:avLst/>
        </a:prstGeom>
      </xdr:spPr>
    </xdr:pic>
    <xdr:clientData/>
  </xdr:twoCellAnchor>
  <xdr:twoCellAnchor editAs="oneCell">
    <xdr:from>
      <xdr:col>6</xdr:col>
      <xdr:colOff>95100</xdr:colOff>
      <xdr:row>2</xdr:row>
      <xdr:rowOff>104625</xdr:rowOff>
    </xdr:from>
    <xdr:to>
      <xdr:col>6</xdr:col>
      <xdr:colOff>1774031</xdr:colOff>
      <xdr:row>2</xdr:row>
      <xdr:rowOff>1783556</xdr:rowOff>
    </xdr:to>
    <xdr:pic>
      <xdr:nvPicPr>
        <xdr:cNvPr id="10" name="Рисунок 9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001225" y="711844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8</xdr:col>
      <xdr:colOff>78413</xdr:colOff>
      <xdr:row>2</xdr:row>
      <xdr:rowOff>111750</xdr:rowOff>
    </xdr:from>
    <xdr:to>
      <xdr:col>8</xdr:col>
      <xdr:colOff>1764507</xdr:colOff>
      <xdr:row>2</xdr:row>
      <xdr:rowOff>1797844</xdr:rowOff>
    </xdr:to>
    <xdr:pic>
      <xdr:nvPicPr>
        <xdr:cNvPr id="11" name="Рисунок 10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675476" y="718969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95250</xdr:rowOff>
    </xdr:from>
    <xdr:to>
      <xdr:col>1</xdr:col>
      <xdr:colOff>1766887</xdr:colOff>
      <xdr:row>8</xdr:row>
      <xdr:rowOff>1785937</xdr:rowOff>
    </xdr:to>
    <xdr:pic>
      <xdr:nvPicPr>
        <xdr:cNvPr id="12" name="Рисунок 11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54981" y="3786188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78564</xdr:colOff>
      <xdr:row>8</xdr:row>
      <xdr:rowOff>104757</xdr:rowOff>
    </xdr:from>
    <xdr:to>
      <xdr:col>2</xdr:col>
      <xdr:colOff>1759743</xdr:colOff>
      <xdr:row>8</xdr:row>
      <xdr:rowOff>1785936</xdr:rowOff>
    </xdr:to>
    <xdr:pic>
      <xdr:nvPicPr>
        <xdr:cNvPr id="13" name="Рисунок 12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02814" y="3795695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92775</xdr:colOff>
      <xdr:row>8</xdr:row>
      <xdr:rowOff>107100</xdr:rowOff>
    </xdr:from>
    <xdr:to>
      <xdr:col>6</xdr:col>
      <xdr:colOff>1807330</xdr:colOff>
      <xdr:row>8</xdr:row>
      <xdr:rowOff>1821655</xdr:rowOff>
    </xdr:to>
    <xdr:pic>
      <xdr:nvPicPr>
        <xdr:cNvPr id="15" name="Рисунок 14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998900" y="3988538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8</xdr:row>
      <xdr:rowOff>59531</xdr:rowOff>
    </xdr:from>
    <xdr:to>
      <xdr:col>4</xdr:col>
      <xdr:colOff>1833562</xdr:colOff>
      <xdr:row>8</xdr:row>
      <xdr:rowOff>1821656</xdr:rowOff>
    </xdr:to>
    <xdr:pic>
      <xdr:nvPicPr>
        <xdr:cNvPr id="33" name="Рисунок 32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41156" y="3750469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4</xdr:col>
      <xdr:colOff>59530</xdr:colOff>
      <xdr:row>2</xdr:row>
      <xdr:rowOff>71437</xdr:rowOff>
    </xdr:from>
    <xdr:to>
      <xdr:col>4</xdr:col>
      <xdr:colOff>1809749</xdr:colOff>
      <xdr:row>2</xdr:row>
      <xdr:rowOff>1821656</xdr:rowOff>
    </xdr:to>
    <xdr:pic>
      <xdr:nvPicPr>
        <xdr:cNvPr id="34" name="Рисунок 33" descr="Oliv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274718" y="678656"/>
          <a:ext cx="1750219" cy="1750219"/>
        </a:xfrm>
        <a:prstGeom prst="rect">
          <a:avLst/>
        </a:prstGeom>
      </xdr:spPr>
    </xdr:pic>
    <xdr:clientData/>
  </xdr:twoCellAnchor>
  <xdr:twoCellAnchor editAs="oneCell">
    <xdr:from>
      <xdr:col>5</xdr:col>
      <xdr:colOff>108857</xdr:colOff>
      <xdr:row>8</xdr:row>
      <xdr:rowOff>95250</xdr:rowOff>
    </xdr:from>
    <xdr:to>
      <xdr:col>5</xdr:col>
      <xdr:colOff>1823356</xdr:colOff>
      <xdr:row>8</xdr:row>
      <xdr:rowOff>1809749</xdr:rowOff>
    </xdr:to>
    <xdr:pic>
      <xdr:nvPicPr>
        <xdr:cNvPr id="30" name="Рисунок 29" descr="Dark-grey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334250" y="3959679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4</xdr:col>
      <xdr:colOff>49325</xdr:colOff>
      <xdr:row>2</xdr:row>
      <xdr:rowOff>79942</xdr:rowOff>
    </xdr:from>
    <xdr:to>
      <xdr:col>4</xdr:col>
      <xdr:colOff>1804645</xdr:colOff>
      <xdr:row>2</xdr:row>
      <xdr:rowOff>1835262</xdr:rowOff>
    </xdr:to>
    <xdr:pic>
      <xdr:nvPicPr>
        <xdr:cNvPr id="28" name="Рисунок 27" descr="Olive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274718" y="678656"/>
          <a:ext cx="1755320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16</xdr:row>
      <xdr:rowOff>18708</xdr:rowOff>
    </xdr:from>
    <xdr:to>
      <xdr:col>4</xdr:col>
      <xdr:colOff>27215</xdr:colOff>
      <xdr:row>16</xdr:row>
      <xdr:rowOff>1811449</xdr:rowOff>
    </xdr:to>
    <xdr:pic>
      <xdr:nvPicPr>
        <xdr:cNvPr id="38" name="Рисунок 37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64970" y="9531802"/>
          <a:ext cx="1777433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16</xdr:row>
      <xdr:rowOff>59850</xdr:rowOff>
    </xdr:from>
    <xdr:to>
      <xdr:col>1</xdr:col>
      <xdr:colOff>1823356</xdr:colOff>
      <xdr:row>16</xdr:row>
      <xdr:rowOff>1797840</xdr:rowOff>
    </xdr:to>
    <xdr:pic>
      <xdr:nvPicPr>
        <xdr:cNvPr id="39" name="Рисунок 38" descr="Mocha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74352" y="9572944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16</xdr:row>
      <xdr:rowOff>21051</xdr:rowOff>
    </xdr:from>
    <xdr:to>
      <xdr:col>3</xdr:col>
      <xdr:colOff>13608</xdr:colOff>
      <xdr:row>16</xdr:row>
      <xdr:rowOff>1799542</xdr:rowOff>
    </xdr:to>
    <xdr:pic>
      <xdr:nvPicPr>
        <xdr:cNvPr id="40" name="Рисунок 39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620143" y="9534145"/>
          <a:ext cx="1763184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12</xdr:row>
      <xdr:rowOff>79376</xdr:rowOff>
    </xdr:from>
    <xdr:to>
      <xdr:col>1</xdr:col>
      <xdr:colOff>1816251</xdr:colOff>
      <xdr:row>12</xdr:row>
      <xdr:rowOff>1832126</xdr:rowOff>
    </xdr:to>
    <xdr:pic>
      <xdr:nvPicPr>
        <xdr:cNvPr id="29" name="Рисунок 28" descr="BELUGA_Off_White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46251" y="95250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12</xdr:row>
      <xdr:rowOff>102376</xdr:rowOff>
    </xdr:from>
    <xdr:to>
      <xdr:col>2</xdr:col>
      <xdr:colOff>1807501</xdr:colOff>
      <xdr:row>12</xdr:row>
      <xdr:rowOff>1855126</xdr:rowOff>
    </xdr:to>
    <xdr:pic>
      <xdr:nvPicPr>
        <xdr:cNvPr id="31" name="Рисунок 30" descr="BELUGA_Pearl-Grey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79001" y="95480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12</xdr:row>
      <xdr:rowOff>133314</xdr:rowOff>
    </xdr:from>
    <xdr:to>
      <xdr:col>3</xdr:col>
      <xdr:colOff>1770970</xdr:colOff>
      <xdr:row>12</xdr:row>
      <xdr:rowOff>1854314</xdr:rowOff>
    </xdr:to>
    <xdr:pic>
      <xdr:nvPicPr>
        <xdr:cNvPr id="32" name="Рисунок 31" descr="CARBON_FIBER_Black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697001" y="11670470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12</xdr:row>
      <xdr:rowOff>144407</xdr:rowOff>
    </xdr:from>
    <xdr:to>
      <xdr:col>4</xdr:col>
      <xdr:colOff>1766188</xdr:colOff>
      <xdr:row>12</xdr:row>
      <xdr:rowOff>1865407</xdr:rowOff>
    </xdr:to>
    <xdr:pic>
      <xdr:nvPicPr>
        <xdr:cNvPr id="36" name="Рисунок 35" descr="DIAMANTE_Carbon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33719" y="11681563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5</xdr:col>
      <xdr:colOff>719</xdr:colOff>
      <xdr:row>12</xdr:row>
      <xdr:rowOff>155502</xdr:rowOff>
    </xdr:from>
    <xdr:to>
      <xdr:col>5</xdr:col>
      <xdr:colOff>1757438</xdr:colOff>
      <xdr:row>12</xdr:row>
      <xdr:rowOff>1872534</xdr:rowOff>
    </xdr:to>
    <xdr:pic>
      <xdr:nvPicPr>
        <xdr:cNvPr id="37" name="Рисунок 36" descr="SILVERTEX_Black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79500" y="11692658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6</xdr:col>
      <xdr:colOff>27689</xdr:colOff>
      <xdr:row>12</xdr:row>
      <xdr:rowOff>126907</xdr:rowOff>
    </xdr:from>
    <xdr:to>
      <xdr:col>6</xdr:col>
      <xdr:colOff>1780439</xdr:colOff>
      <xdr:row>12</xdr:row>
      <xdr:rowOff>1843939</xdr:rowOff>
    </xdr:to>
    <xdr:pic>
      <xdr:nvPicPr>
        <xdr:cNvPr id="41" name="Рисунок 40" descr="SILVERTEX_Graphite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51939" y="11664063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7</xdr:col>
      <xdr:colOff>22907</xdr:colOff>
      <xdr:row>12</xdr:row>
      <xdr:rowOff>94345</xdr:rowOff>
    </xdr:from>
    <xdr:to>
      <xdr:col>7</xdr:col>
      <xdr:colOff>1779625</xdr:colOff>
      <xdr:row>12</xdr:row>
      <xdr:rowOff>1811377</xdr:rowOff>
    </xdr:to>
    <xdr:pic>
      <xdr:nvPicPr>
        <xdr:cNvPr id="42" name="Рисунок 41" descr="SILVERTEX_Macadamia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392626" y="11631501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8</xdr:col>
      <xdr:colOff>22095</xdr:colOff>
      <xdr:row>12</xdr:row>
      <xdr:rowOff>89564</xdr:rowOff>
    </xdr:from>
    <xdr:to>
      <xdr:col>8</xdr:col>
      <xdr:colOff>1774845</xdr:colOff>
      <xdr:row>12</xdr:row>
      <xdr:rowOff>1806595</xdr:rowOff>
    </xdr:to>
    <xdr:pic>
      <xdr:nvPicPr>
        <xdr:cNvPr id="43" name="Рисунок 42" descr="SILVERTEX_Mandarin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237283" y="11626720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9</xdr:col>
      <xdr:colOff>13345</xdr:colOff>
      <xdr:row>12</xdr:row>
      <xdr:rowOff>72877</xdr:rowOff>
    </xdr:from>
    <xdr:to>
      <xdr:col>9</xdr:col>
      <xdr:colOff>1770063</xdr:colOff>
      <xdr:row>12</xdr:row>
      <xdr:rowOff>1789908</xdr:rowOff>
    </xdr:to>
    <xdr:pic>
      <xdr:nvPicPr>
        <xdr:cNvPr id="44" name="Рисунок 43" descr="SILVERTEX_Win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074001" y="11610033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35719</xdr:colOff>
      <xdr:row>8</xdr:row>
      <xdr:rowOff>71438</xdr:rowOff>
    </xdr:from>
    <xdr:to>
      <xdr:col>3</xdr:col>
      <xdr:colOff>1825965</xdr:colOff>
      <xdr:row>8</xdr:row>
      <xdr:rowOff>1857374</xdr:rowOff>
    </xdr:to>
    <xdr:pic>
      <xdr:nvPicPr>
        <xdr:cNvPr id="45" name="Рисунок 44" descr="Off-white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405438" y="3952876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16</xdr:row>
      <xdr:rowOff>83341</xdr:rowOff>
    </xdr:from>
    <xdr:to>
      <xdr:col>4</xdr:col>
      <xdr:colOff>1821656</xdr:colOff>
      <xdr:row>16</xdr:row>
      <xdr:rowOff>1809747</xdr:rowOff>
    </xdr:to>
    <xdr:pic>
      <xdr:nvPicPr>
        <xdr:cNvPr id="46" name="Рисунок 45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310438" y="959643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20</xdr:row>
      <xdr:rowOff>71436</xdr:rowOff>
    </xdr:from>
    <xdr:to>
      <xdr:col>3</xdr:col>
      <xdr:colOff>1785938</xdr:colOff>
      <xdr:row>20</xdr:row>
      <xdr:rowOff>1869280</xdr:rowOff>
    </xdr:to>
    <xdr:pic>
      <xdr:nvPicPr>
        <xdr:cNvPr id="50" name="Рисунок 49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512594" y="12430124"/>
          <a:ext cx="1797844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20</xdr:row>
      <xdr:rowOff>66656</xdr:rowOff>
    </xdr:from>
    <xdr:to>
      <xdr:col>1</xdr:col>
      <xdr:colOff>1804969</xdr:colOff>
      <xdr:row>20</xdr:row>
      <xdr:rowOff>1816874</xdr:rowOff>
    </xdr:to>
    <xdr:pic>
      <xdr:nvPicPr>
        <xdr:cNvPr id="51" name="Рисунок 50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88314" y="12425344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20</xdr:row>
      <xdr:rowOff>61875</xdr:rowOff>
    </xdr:from>
    <xdr:to>
      <xdr:col>2</xdr:col>
      <xdr:colOff>1800188</xdr:colOff>
      <xdr:row>20</xdr:row>
      <xdr:rowOff>1812093</xdr:rowOff>
    </xdr:to>
    <xdr:pic>
      <xdr:nvPicPr>
        <xdr:cNvPr id="52" name="Рисунок 51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729001" y="12420563"/>
          <a:ext cx="1750218" cy="1750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minfin.com.ua/currency/nbu/usd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98"/>
  <sheetViews>
    <sheetView showGridLines="0" tabSelected="1" zoomScale="120" zoomScaleNormal="120" workbookViewId="0">
      <pane ySplit="7" topLeftCell="A8" activePane="bottomLeft" state="frozen"/>
      <selection pane="bottomLeft"/>
    </sheetView>
  </sheetViews>
  <sheetFormatPr defaultRowHeight="15" customHeight="1" outlineLevelRow="1"/>
  <cols>
    <col min="1" max="1" width="2.140625" style="4" customWidth="1"/>
    <col min="2" max="2" width="9.140625" style="4"/>
    <col min="3" max="3" width="27.7109375" style="4" customWidth="1"/>
    <col min="4" max="4" width="57.140625" style="4" customWidth="1"/>
    <col min="5" max="12" width="8.140625" style="44" customWidth="1"/>
    <col min="13" max="13" width="14.140625" style="4" customWidth="1"/>
    <col min="14" max="28" width="9.140625" style="4"/>
    <col min="29" max="29" width="23.42578125" style="4" bestFit="1" customWidth="1"/>
    <col min="30" max="16384" width="9.140625" style="4"/>
  </cols>
  <sheetData>
    <row r="1" spans="2:17" ht="15" customHeight="1" thickBot="1">
      <c r="B1" s="6"/>
      <c r="C1" s="6"/>
      <c r="D1" s="617"/>
      <c r="E1" s="617"/>
      <c r="F1" s="617"/>
      <c r="G1" s="617"/>
      <c r="H1" s="617"/>
      <c r="I1" s="617"/>
      <c r="J1" s="617"/>
      <c r="K1" s="617"/>
      <c r="L1" s="617"/>
      <c r="M1" s="617"/>
    </row>
    <row r="2" spans="2:17" ht="15" customHeight="1" outlineLevel="1">
      <c r="B2" s="7"/>
      <c r="C2" s="609"/>
      <c r="E2" s="618" t="s">
        <v>0</v>
      </c>
      <c r="F2" s="619"/>
      <c r="G2" s="619"/>
      <c r="H2" s="620"/>
      <c r="I2" s="627" t="s">
        <v>1</v>
      </c>
      <c r="J2" s="628"/>
      <c r="K2" s="628"/>
      <c r="L2" s="629"/>
    </row>
    <row r="3" spans="2:17" ht="30" customHeight="1" outlineLevel="1" thickBot="1">
      <c r="B3" s="8"/>
      <c r="C3" s="610"/>
      <c r="E3" s="621">
        <v>0</v>
      </c>
      <c r="F3" s="622"/>
      <c r="G3" s="622"/>
      <c r="H3" s="623"/>
      <c r="I3" s="624">
        <v>1</v>
      </c>
      <c r="J3" s="625"/>
      <c r="K3" s="625"/>
      <c r="L3" s="626"/>
    </row>
    <row r="4" spans="2:17" ht="15" customHeight="1" outlineLevel="1">
      <c r="B4" s="8"/>
      <c r="C4" s="610"/>
      <c r="E4" s="43"/>
      <c r="F4" s="43"/>
      <c r="G4" s="43"/>
      <c r="H4" s="43"/>
      <c r="I4" s="43"/>
      <c r="J4" s="43"/>
      <c r="K4" s="43"/>
      <c r="L4" s="43"/>
    </row>
    <row r="5" spans="2:17" ht="15" customHeight="1">
      <c r="B5" s="8"/>
      <c r="D5" s="9"/>
      <c r="E5" s="43"/>
      <c r="F5" s="43"/>
      <c r="G5" s="43"/>
      <c r="H5" s="43"/>
      <c r="I5" s="43"/>
      <c r="J5" s="43"/>
      <c r="K5" s="43"/>
      <c r="L5" s="43"/>
    </row>
    <row r="6" spans="2:17" ht="15" customHeight="1">
      <c r="B6" s="615" t="s">
        <v>181</v>
      </c>
      <c r="C6" s="630" t="s">
        <v>49</v>
      </c>
      <c r="D6" s="630" t="s">
        <v>274</v>
      </c>
      <c r="E6" s="613" t="s">
        <v>192</v>
      </c>
      <c r="F6" s="613" t="s">
        <v>2095</v>
      </c>
      <c r="G6" s="613" t="s">
        <v>190</v>
      </c>
      <c r="H6" s="613" t="s">
        <v>191</v>
      </c>
      <c r="I6" s="613" t="s">
        <v>2161</v>
      </c>
      <c r="J6" s="613" t="s">
        <v>193</v>
      </c>
      <c r="K6" s="613" t="s">
        <v>2266</v>
      </c>
      <c r="L6" s="613" t="s">
        <v>189</v>
      </c>
      <c r="M6" s="45" t="s">
        <v>197</v>
      </c>
    </row>
    <row r="7" spans="2:17" ht="20.25" customHeight="1">
      <c r="B7" s="616"/>
      <c r="C7" s="631"/>
      <c r="D7" s="631"/>
      <c r="E7" s="614"/>
      <c r="F7" s="614"/>
      <c r="G7" s="614"/>
      <c r="H7" s="614"/>
      <c r="I7" s="614"/>
      <c r="J7" s="614"/>
      <c r="K7" s="614"/>
      <c r="L7" s="614"/>
      <c r="M7" s="46" t="s">
        <v>196</v>
      </c>
    </row>
    <row r="8" spans="2:17" s="34" customFormat="1" ht="15" customHeight="1">
      <c r="C8" s="611" t="s">
        <v>203</v>
      </c>
      <c r="D8" s="611"/>
      <c r="E8" s="611"/>
      <c r="F8" s="611"/>
      <c r="G8" s="611"/>
      <c r="H8" s="611"/>
      <c r="I8" s="611"/>
      <c r="J8" s="611"/>
      <c r="K8" s="611"/>
      <c r="L8" s="611"/>
      <c r="M8" s="48"/>
    </row>
    <row r="9" spans="2:17" s="31" customFormat="1" ht="15" customHeight="1">
      <c r="B9" s="229">
        <v>1190</v>
      </c>
      <c r="C9" s="228" t="s">
        <v>1925</v>
      </c>
      <c r="D9" s="227" t="s">
        <v>241</v>
      </c>
      <c r="E9" s="160" t="s">
        <v>65</v>
      </c>
      <c r="F9" s="160" t="s">
        <v>65</v>
      </c>
      <c r="G9" s="162" t="s">
        <v>950</v>
      </c>
      <c r="H9" s="162" t="s">
        <v>2162</v>
      </c>
      <c r="I9" s="162" t="s">
        <v>65</v>
      </c>
      <c r="J9" s="162" t="s">
        <v>65</v>
      </c>
      <c r="K9" s="162" t="s">
        <v>65</v>
      </c>
      <c r="L9" s="162" t="s">
        <v>65</v>
      </c>
      <c r="M9" s="169">
        <f>G850GHL!I27</f>
        <v>42365.599999999999</v>
      </c>
    </row>
    <row r="10" spans="2:17" s="31" customFormat="1" ht="15" customHeight="1">
      <c r="B10" s="152">
        <v>1170</v>
      </c>
      <c r="C10" s="151" t="s">
        <v>1052</v>
      </c>
      <c r="D10" s="150" t="s">
        <v>241</v>
      </c>
      <c r="E10" s="160" t="s">
        <v>65</v>
      </c>
      <c r="F10" s="160" t="s">
        <v>65</v>
      </c>
      <c r="G10" s="162" t="s">
        <v>202</v>
      </c>
      <c r="H10" s="162" t="s">
        <v>2163</v>
      </c>
      <c r="I10" s="162" t="s">
        <v>65</v>
      </c>
      <c r="J10" s="162" t="s">
        <v>65</v>
      </c>
      <c r="K10" s="225" t="s">
        <v>195</v>
      </c>
      <c r="L10" s="162" t="s">
        <v>65</v>
      </c>
      <c r="M10" s="154">
        <f>'G650'!H26</f>
        <v>21528</v>
      </c>
    </row>
    <row r="11" spans="2:17" s="62" customFormat="1" ht="15" customHeight="1">
      <c r="B11" s="157">
        <v>1160</v>
      </c>
      <c r="C11" s="158" t="s">
        <v>2158</v>
      </c>
      <c r="D11" s="159" t="s">
        <v>241</v>
      </c>
      <c r="E11" s="160" t="s">
        <v>65</v>
      </c>
      <c r="F11" s="160" t="s">
        <v>65</v>
      </c>
      <c r="G11" s="160" t="s">
        <v>1958</v>
      </c>
      <c r="H11" s="160" t="s">
        <v>2164</v>
      </c>
      <c r="I11" s="160" t="s">
        <v>65</v>
      </c>
      <c r="J11" s="160" t="s">
        <v>65</v>
      </c>
      <c r="K11" s="225" t="s">
        <v>195</v>
      </c>
      <c r="L11" s="160" t="s">
        <v>65</v>
      </c>
      <c r="M11" s="161">
        <f>'G580'!H27</f>
        <v>14869.6</v>
      </c>
    </row>
    <row r="12" spans="2:17" s="31" customFormat="1" ht="15" customHeight="1">
      <c r="B12" s="152">
        <v>1180</v>
      </c>
      <c r="C12" s="151" t="s">
        <v>2159</v>
      </c>
      <c r="D12" s="150" t="s">
        <v>240</v>
      </c>
      <c r="E12" s="160" t="s">
        <v>65</v>
      </c>
      <c r="F12" s="160" t="s">
        <v>2157</v>
      </c>
      <c r="G12" s="162" t="s">
        <v>198</v>
      </c>
      <c r="H12" s="162" t="s">
        <v>81</v>
      </c>
      <c r="I12" s="162" t="s">
        <v>65</v>
      </c>
      <c r="J12" s="162" t="s">
        <v>65</v>
      </c>
      <c r="K12" s="225" t="s">
        <v>195</v>
      </c>
      <c r="L12" s="162" t="s">
        <v>65</v>
      </c>
      <c r="M12" s="154">
        <f>'G500'!H26</f>
        <v>10992</v>
      </c>
      <c r="Q12" s="32"/>
    </row>
    <row r="13" spans="2:17" s="31" customFormat="1" ht="15" customHeight="1">
      <c r="B13" s="152">
        <v>1101</v>
      </c>
      <c r="C13" s="151" t="s">
        <v>2217</v>
      </c>
      <c r="D13" s="150" t="s">
        <v>240</v>
      </c>
      <c r="E13" s="160" t="s">
        <v>65</v>
      </c>
      <c r="F13" s="160" t="s">
        <v>65</v>
      </c>
      <c r="G13" s="162" t="s">
        <v>188</v>
      </c>
      <c r="H13" s="162" t="s">
        <v>81</v>
      </c>
      <c r="I13" s="162" t="s">
        <v>65</v>
      </c>
      <c r="J13" s="225" t="s">
        <v>195</v>
      </c>
      <c r="K13" s="162" t="s">
        <v>65</v>
      </c>
      <c r="L13" s="162" t="s">
        <v>65</v>
      </c>
      <c r="M13" s="154">
        <f>G480LF!H26</f>
        <v>8765.6</v>
      </c>
    </row>
    <row r="14" spans="2:17" s="31" customFormat="1" ht="15" customHeight="1">
      <c r="B14" s="152">
        <v>1102</v>
      </c>
      <c r="C14" s="151" t="s">
        <v>244</v>
      </c>
      <c r="D14" s="150" t="s">
        <v>240</v>
      </c>
      <c r="E14" s="160" t="s">
        <v>65</v>
      </c>
      <c r="F14" s="160" t="s">
        <v>65</v>
      </c>
      <c r="G14" s="162" t="s">
        <v>199</v>
      </c>
      <c r="H14" s="162" t="s">
        <v>81</v>
      </c>
      <c r="I14" s="162" t="s">
        <v>65</v>
      </c>
      <c r="J14" s="225" t="s">
        <v>195</v>
      </c>
      <c r="K14" s="162" t="s">
        <v>81</v>
      </c>
      <c r="L14" s="162" t="s">
        <v>65</v>
      </c>
      <c r="M14" s="154">
        <f>G480EF!H25</f>
        <v>7844</v>
      </c>
    </row>
    <row r="15" spans="2:17" s="62" customFormat="1" ht="15" customHeight="1">
      <c r="B15" s="598">
        <v>1800</v>
      </c>
      <c r="C15" s="599" t="s">
        <v>2267</v>
      </c>
      <c r="D15" s="600" t="s">
        <v>240</v>
      </c>
      <c r="E15" s="601" t="s">
        <v>65</v>
      </c>
      <c r="F15" s="601" t="s">
        <v>65</v>
      </c>
      <c r="G15" s="601" t="s">
        <v>2265</v>
      </c>
      <c r="H15" s="601" t="s">
        <v>81</v>
      </c>
      <c r="I15" s="601" t="s">
        <v>65</v>
      </c>
      <c r="J15" s="602" t="s">
        <v>195</v>
      </c>
      <c r="K15" s="601" t="s">
        <v>195</v>
      </c>
      <c r="L15" s="601" t="s">
        <v>65</v>
      </c>
      <c r="M15" s="603">
        <f>'G420'!H25</f>
        <v>7600</v>
      </c>
    </row>
    <row r="16" spans="2:17" s="31" customFormat="1" ht="15" customHeight="1">
      <c r="B16" s="152">
        <v>1092</v>
      </c>
      <c r="C16" s="151" t="s">
        <v>2160</v>
      </c>
      <c r="D16" s="150" t="s">
        <v>239</v>
      </c>
      <c r="E16" s="160" t="s">
        <v>65</v>
      </c>
      <c r="F16" s="160" t="s">
        <v>65</v>
      </c>
      <c r="G16" s="162" t="s">
        <v>200</v>
      </c>
      <c r="H16" s="162" t="s">
        <v>81</v>
      </c>
      <c r="I16" s="162" t="s">
        <v>65</v>
      </c>
      <c r="J16" s="225" t="s">
        <v>195</v>
      </c>
      <c r="K16" s="162" t="s">
        <v>81</v>
      </c>
      <c r="L16" s="162" t="s">
        <v>65</v>
      </c>
      <c r="M16" s="154">
        <f>G380EF!H25</f>
        <v>5811.2</v>
      </c>
    </row>
    <row r="17" spans="2:14" s="31" customFormat="1" ht="15" customHeight="1">
      <c r="B17" s="152">
        <v>1082</v>
      </c>
      <c r="C17" s="151" t="s">
        <v>242</v>
      </c>
      <c r="D17" s="150" t="s">
        <v>239</v>
      </c>
      <c r="E17" s="160" t="s">
        <v>65</v>
      </c>
      <c r="F17" s="160" t="s">
        <v>65</v>
      </c>
      <c r="G17" s="162" t="s">
        <v>201</v>
      </c>
      <c r="H17" s="162" t="s">
        <v>81</v>
      </c>
      <c r="I17" s="162" t="s">
        <v>65</v>
      </c>
      <c r="J17" s="225" t="s">
        <v>195</v>
      </c>
      <c r="K17" s="162" t="s">
        <v>81</v>
      </c>
      <c r="L17" s="162" t="s">
        <v>65</v>
      </c>
      <c r="M17" s="154">
        <f>G340EF!H25</f>
        <v>4705.6000000000004</v>
      </c>
    </row>
    <row r="18" spans="2:14" s="31" customFormat="1" ht="15" customHeight="1">
      <c r="B18" s="33"/>
      <c r="C18" s="611" t="s">
        <v>167</v>
      </c>
      <c r="D18" s="611"/>
      <c r="E18" s="611"/>
      <c r="F18" s="611"/>
      <c r="G18" s="611"/>
      <c r="H18" s="611"/>
      <c r="I18" s="611"/>
      <c r="J18" s="611"/>
      <c r="K18" s="611"/>
      <c r="L18" s="611"/>
      <c r="M18" s="37"/>
    </row>
    <row r="19" spans="2:14" s="35" customFormat="1" ht="15" customHeight="1">
      <c r="B19" s="157">
        <v>1122</v>
      </c>
      <c r="C19" s="158" t="s">
        <v>180</v>
      </c>
      <c r="D19" s="159" t="s">
        <v>216</v>
      </c>
      <c r="E19" s="225" t="s">
        <v>195</v>
      </c>
      <c r="F19" s="160" t="s">
        <v>65</v>
      </c>
      <c r="G19" s="160" t="s">
        <v>185</v>
      </c>
      <c r="H19" s="160" t="s">
        <v>1966</v>
      </c>
      <c r="I19" s="160" t="s">
        <v>81</v>
      </c>
      <c r="J19" s="225" t="s">
        <v>195</v>
      </c>
      <c r="K19" s="225" t="s">
        <v>195</v>
      </c>
      <c r="L19" s="225" t="s">
        <v>195</v>
      </c>
      <c r="M19" s="161">
        <f>S520L!H26</f>
        <v>7360</v>
      </c>
      <c r="N19" s="424"/>
    </row>
    <row r="20" spans="2:14" s="35" customFormat="1" ht="15" customHeight="1">
      <c r="B20" s="157">
        <v>1152</v>
      </c>
      <c r="C20" s="158" t="s">
        <v>178</v>
      </c>
      <c r="D20" s="159" t="s">
        <v>216</v>
      </c>
      <c r="E20" s="225" t="s">
        <v>195</v>
      </c>
      <c r="F20" s="160" t="s">
        <v>65</v>
      </c>
      <c r="G20" s="160" t="s">
        <v>187</v>
      </c>
      <c r="H20" s="160" t="s">
        <v>927</v>
      </c>
      <c r="I20" s="160" t="s">
        <v>81</v>
      </c>
      <c r="J20" s="160" t="s">
        <v>81</v>
      </c>
      <c r="K20" s="225" t="s">
        <v>195</v>
      </c>
      <c r="L20" s="225" t="s">
        <v>195</v>
      </c>
      <c r="M20" s="161">
        <f>S470NL!H26</f>
        <v>5788.8</v>
      </c>
    </row>
    <row r="21" spans="2:14" s="35" customFormat="1" ht="15" customHeight="1">
      <c r="B21" s="157">
        <v>1142</v>
      </c>
      <c r="C21" s="158" t="s">
        <v>1928</v>
      </c>
      <c r="D21" s="159" t="s">
        <v>216</v>
      </c>
      <c r="E21" s="225" t="s">
        <v>195</v>
      </c>
      <c r="F21" s="160" t="s">
        <v>65</v>
      </c>
      <c r="G21" s="160" t="s">
        <v>186</v>
      </c>
      <c r="H21" s="160" t="s">
        <v>926</v>
      </c>
      <c r="I21" s="160" t="s">
        <v>81</v>
      </c>
      <c r="J21" s="160" t="s">
        <v>81</v>
      </c>
      <c r="K21" s="225" t="s">
        <v>195</v>
      </c>
      <c r="L21" s="225" t="s">
        <v>195</v>
      </c>
      <c r="M21" s="161">
        <f>S420NL!H26</f>
        <v>4812</v>
      </c>
    </row>
    <row r="22" spans="2:14" s="35" customFormat="1" ht="15" customHeight="1">
      <c r="B22" s="157">
        <v>1132</v>
      </c>
      <c r="C22" s="158" t="s">
        <v>176</v>
      </c>
      <c r="D22" s="159" t="s">
        <v>216</v>
      </c>
      <c r="E22" s="225" t="s">
        <v>195</v>
      </c>
      <c r="F22" s="160" t="s">
        <v>65</v>
      </c>
      <c r="G22" s="160" t="s">
        <v>186</v>
      </c>
      <c r="H22" s="160" t="s">
        <v>926</v>
      </c>
      <c r="I22" s="160" t="s">
        <v>81</v>
      </c>
      <c r="J22" s="160" t="s">
        <v>81</v>
      </c>
      <c r="K22" s="225" t="s">
        <v>195</v>
      </c>
      <c r="L22" s="225" t="s">
        <v>195</v>
      </c>
      <c r="M22" s="161">
        <f>S370NL!H26</f>
        <v>4320</v>
      </c>
    </row>
    <row r="23" spans="2:14" s="35" customFormat="1" ht="15" customHeight="1">
      <c r="B23" s="157">
        <v>1032</v>
      </c>
      <c r="C23" s="158" t="s">
        <v>1926</v>
      </c>
      <c r="D23" s="159" t="s">
        <v>940</v>
      </c>
      <c r="E23" s="225" t="s">
        <v>195</v>
      </c>
      <c r="F23" s="156" t="s">
        <v>81</v>
      </c>
      <c r="G23" s="160" t="s">
        <v>941</v>
      </c>
      <c r="H23" s="160" t="s">
        <v>942</v>
      </c>
      <c r="I23" s="160" t="s">
        <v>81</v>
      </c>
      <c r="J23" s="160" t="s">
        <v>81</v>
      </c>
      <c r="K23" s="160" t="s">
        <v>81</v>
      </c>
      <c r="L23" s="225" t="s">
        <v>195</v>
      </c>
      <c r="M23" s="161">
        <f>S330L!H26</f>
        <v>3086.4</v>
      </c>
    </row>
    <row r="24" spans="2:14" s="35" customFormat="1" ht="15" customHeight="1">
      <c r="B24" s="157">
        <v>1022</v>
      </c>
      <c r="C24" s="158" t="s">
        <v>1927</v>
      </c>
      <c r="D24" s="159" t="s">
        <v>940</v>
      </c>
      <c r="E24" s="225" t="s">
        <v>195</v>
      </c>
      <c r="F24" s="156" t="s">
        <v>81</v>
      </c>
      <c r="G24" s="160" t="s">
        <v>941</v>
      </c>
      <c r="H24" s="160" t="s">
        <v>942</v>
      </c>
      <c r="I24" s="160" t="s">
        <v>81</v>
      </c>
      <c r="J24" s="160" t="s">
        <v>81</v>
      </c>
      <c r="K24" s="160" t="s">
        <v>81</v>
      </c>
      <c r="L24" s="225" t="s">
        <v>195</v>
      </c>
      <c r="M24" s="161">
        <f>S300L!H26</f>
        <v>2944</v>
      </c>
    </row>
    <row r="25" spans="2:14" s="35" customFormat="1" ht="15" customHeight="1">
      <c r="B25" s="30"/>
      <c r="C25" s="611" t="s">
        <v>166</v>
      </c>
      <c r="D25" s="611"/>
      <c r="E25" s="611"/>
      <c r="F25" s="611"/>
      <c r="G25" s="611"/>
      <c r="H25" s="611"/>
      <c r="I25" s="611"/>
      <c r="J25" s="611"/>
      <c r="K25" s="611"/>
      <c r="L25" s="611"/>
      <c r="M25" s="36"/>
    </row>
    <row r="26" spans="2:14" s="35" customFormat="1" ht="15" customHeight="1">
      <c r="B26" s="157">
        <v>1121</v>
      </c>
      <c r="C26" s="158" t="s">
        <v>173</v>
      </c>
      <c r="D26" s="159" t="s">
        <v>215</v>
      </c>
      <c r="E26" s="225" t="s">
        <v>195</v>
      </c>
      <c r="F26" s="160" t="s">
        <v>65</v>
      </c>
      <c r="G26" s="160" t="s">
        <v>184</v>
      </c>
      <c r="H26" s="160" t="s">
        <v>81</v>
      </c>
      <c r="I26" s="160" t="s">
        <v>81</v>
      </c>
      <c r="J26" s="225" t="s">
        <v>195</v>
      </c>
      <c r="K26" s="225" t="s">
        <v>195</v>
      </c>
      <c r="L26" s="225" t="s">
        <v>195</v>
      </c>
      <c r="M26" s="161">
        <f>S520S!H25</f>
        <v>6440</v>
      </c>
    </row>
    <row r="27" spans="2:14" s="35" customFormat="1" ht="15" customHeight="1">
      <c r="B27" s="157">
        <v>1151</v>
      </c>
      <c r="C27" s="158" t="s">
        <v>172</v>
      </c>
      <c r="D27" s="159" t="s">
        <v>215</v>
      </c>
      <c r="E27" s="225" t="s">
        <v>195</v>
      </c>
      <c r="F27" s="160" t="s">
        <v>65</v>
      </c>
      <c r="G27" s="160" t="s">
        <v>184</v>
      </c>
      <c r="H27" s="160" t="s">
        <v>81</v>
      </c>
      <c r="I27" s="160" t="s">
        <v>81</v>
      </c>
      <c r="J27" s="160" t="s">
        <v>81</v>
      </c>
      <c r="K27" s="225" t="s">
        <v>195</v>
      </c>
      <c r="L27" s="225" t="s">
        <v>195</v>
      </c>
      <c r="M27" s="161">
        <f>S470NS!H25</f>
        <v>5234.3999999999996</v>
      </c>
    </row>
    <row r="28" spans="2:14" s="35" customFormat="1" ht="15" customHeight="1">
      <c r="B28" s="157">
        <v>1141</v>
      </c>
      <c r="C28" s="158" t="s">
        <v>171</v>
      </c>
      <c r="D28" s="159" t="s">
        <v>215</v>
      </c>
      <c r="E28" s="225" t="s">
        <v>195</v>
      </c>
      <c r="F28" s="160" t="s">
        <v>65</v>
      </c>
      <c r="G28" s="160" t="s">
        <v>184</v>
      </c>
      <c r="H28" s="160" t="s">
        <v>81</v>
      </c>
      <c r="I28" s="160" t="s">
        <v>81</v>
      </c>
      <c r="J28" s="160" t="s">
        <v>81</v>
      </c>
      <c r="K28" s="225" t="s">
        <v>195</v>
      </c>
      <c r="L28" s="225" t="s">
        <v>195</v>
      </c>
      <c r="M28" s="161">
        <f>S420NS!H25</f>
        <v>4300.8</v>
      </c>
    </row>
    <row r="29" spans="2:14" s="35" customFormat="1" ht="15" customHeight="1">
      <c r="B29" s="157">
        <v>1131</v>
      </c>
      <c r="C29" s="158" t="s">
        <v>170</v>
      </c>
      <c r="D29" s="159" t="s">
        <v>215</v>
      </c>
      <c r="E29" s="225" t="s">
        <v>195</v>
      </c>
      <c r="F29" s="160" t="s">
        <v>65</v>
      </c>
      <c r="G29" s="160" t="s">
        <v>183</v>
      </c>
      <c r="H29" s="160" t="s">
        <v>81</v>
      </c>
      <c r="I29" s="160" t="s">
        <v>81</v>
      </c>
      <c r="J29" s="160" t="s">
        <v>81</v>
      </c>
      <c r="K29" s="225" t="s">
        <v>195</v>
      </c>
      <c r="L29" s="225" t="s">
        <v>195</v>
      </c>
      <c r="M29" s="161">
        <f>S370NS!H25</f>
        <v>3479.2</v>
      </c>
    </row>
    <row r="30" spans="2:14" s="35" customFormat="1" ht="15" customHeight="1">
      <c r="B30" s="157">
        <v>1031</v>
      </c>
      <c r="C30" s="158" t="s">
        <v>169</v>
      </c>
      <c r="D30" s="159" t="s">
        <v>214</v>
      </c>
      <c r="E30" s="225" t="s">
        <v>195</v>
      </c>
      <c r="F30" s="156" t="s">
        <v>81</v>
      </c>
      <c r="G30" s="160" t="s">
        <v>182</v>
      </c>
      <c r="H30" s="160" t="s">
        <v>81</v>
      </c>
      <c r="I30" s="160" t="s">
        <v>81</v>
      </c>
      <c r="J30" s="160" t="s">
        <v>81</v>
      </c>
      <c r="K30" s="160" t="s">
        <v>81</v>
      </c>
      <c r="L30" s="225" t="s">
        <v>195</v>
      </c>
      <c r="M30" s="161">
        <f>S330S!H25</f>
        <v>2640</v>
      </c>
    </row>
    <row r="31" spans="2:14" s="35" customFormat="1" ht="15" customHeight="1">
      <c r="B31" s="157">
        <v>1021</v>
      </c>
      <c r="C31" s="158" t="s">
        <v>168</v>
      </c>
      <c r="D31" s="159" t="s">
        <v>214</v>
      </c>
      <c r="E31" s="225" t="s">
        <v>195</v>
      </c>
      <c r="F31" s="156" t="s">
        <v>81</v>
      </c>
      <c r="G31" s="160" t="s">
        <v>182</v>
      </c>
      <c r="H31" s="160" t="s">
        <v>81</v>
      </c>
      <c r="I31" s="160" t="s">
        <v>81</v>
      </c>
      <c r="J31" s="160" t="s">
        <v>81</v>
      </c>
      <c r="K31" s="160" t="s">
        <v>81</v>
      </c>
      <c r="L31" s="225" t="s">
        <v>195</v>
      </c>
      <c r="M31" s="161">
        <f>S300S!H25</f>
        <v>2496.8000000000002</v>
      </c>
    </row>
    <row r="32" spans="2:14" s="35" customFormat="1" ht="15" customHeight="1">
      <c r="B32" s="34"/>
      <c r="C32" s="611" t="s">
        <v>48</v>
      </c>
      <c r="D32" s="611"/>
      <c r="E32" s="611"/>
      <c r="F32" s="611"/>
      <c r="G32" s="611"/>
      <c r="H32" s="611"/>
      <c r="I32" s="611"/>
      <c r="J32" s="611"/>
      <c r="K32" s="611"/>
      <c r="L32" s="611"/>
      <c r="M32" s="47"/>
    </row>
    <row r="33" spans="2:13" s="31" customFormat="1" ht="15" customHeight="1">
      <c r="B33" s="152">
        <v>1150</v>
      </c>
      <c r="C33" s="151" t="s">
        <v>163</v>
      </c>
      <c r="D33" s="155" t="s">
        <v>218</v>
      </c>
      <c r="E33" s="226" t="s">
        <v>195</v>
      </c>
      <c r="F33" s="160" t="s">
        <v>65</v>
      </c>
      <c r="G33" s="156" t="s">
        <v>81</v>
      </c>
      <c r="H33" s="156" t="s">
        <v>81</v>
      </c>
      <c r="I33" s="156" t="s">
        <v>81</v>
      </c>
      <c r="J33" s="156" t="s">
        <v>81</v>
      </c>
      <c r="K33" s="226" t="s">
        <v>195</v>
      </c>
      <c r="L33" s="226" t="s">
        <v>195</v>
      </c>
      <c r="M33" s="154">
        <f>S470N!H24</f>
        <v>3888.8</v>
      </c>
    </row>
    <row r="34" spans="2:13" s="31" customFormat="1" ht="15" customHeight="1">
      <c r="B34" s="152">
        <v>1140</v>
      </c>
      <c r="C34" s="151" t="s">
        <v>162</v>
      </c>
      <c r="D34" s="155" t="s">
        <v>218</v>
      </c>
      <c r="E34" s="226" t="s">
        <v>195</v>
      </c>
      <c r="F34" s="160" t="s">
        <v>65</v>
      </c>
      <c r="G34" s="156" t="s">
        <v>81</v>
      </c>
      <c r="H34" s="156" t="s">
        <v>81</v>
      </c>
      <c r="I34" s="156" t="s">
        <v>81</v>
      </c>
      <c r="J34" s="156" t="s">
        <v>81</v>
      </c>
      <c r="K34" s="226" t="s">
        <v>195</v>
      </c>
      <c r="L34" s="226" t="s">
        <v>195</v>
      </c>
      <c r="M34" s="154">
        <f>S420N!H24</f>
        <v>3179.2</v>
      </c>
    </row>
    <row r="35" spans="2:13" s="31" customFormat="1" ht="15" customHeight="1">
      <c r="B35" s="152">
        <v>1130</v>
      </c>
      <c r="C35" s="151" t="s">
        <v>1904</v>
      </c>
      <c r="D35" s="155" t="s">
        <v>218</v>
      </c>
      <c r="E35" s="226" t="s">
        <v>195</v>
      </c>
      <c r="F35" s="160" t="s">
        <v>65</v>
      </c>
      <c r="G35" s="156" t="s">
        <v>81</v>
      </c>
      <c r="H35" s="156" t="s">
        <v>81</v>
      </c>
      <c r="I35" s="156" t="s">
        <v>81</v>
      </c>
      <c r="J35" s="156" t="s">
        <v>81</v>
      </c>
      <c r="K35" s="226" t="s">
        <v>195</v>
      </c>
      <c r="L35" s="226" t="s">
        <v>195</v>
      </c>
      <c r="M35" s="154">
        <f>S370N!H24</f>
        <v>2647.2</v>
      </c>
    </row>
    <row r="36" spans="2:13" s="31" customFormat="1" ht="15" customHeight="1">
      <c r="B36" s="152">
        <v>1030</v>
      </c>
      <c r="C36" s="151" t="s">
        <v>160</v>
      </c>
      <c r="D36" s="155" t="s">
        <v>217</v>
      </c>
      <c r="E36" s="226" t="s">
        <v>195</v>
      </c>
      <c r="F36" s="156" t="s">
        <v>81</v>
      </c>
      <c r="G36" s="156" t="s">
        <v>81</v>
      </c>
      <c r="H36" s="156" t="s">
        <v>81</v>
      </c>
      <c r="I36" s="156" t="s">
        <v>81</v>
      </c>
      <c r="J36" s="156" t="s">
        <v>81</v>
      </c>
      <c r="K36" s="153" t="s">
        <v>81</v>
      </c>
      <c r="L36" s="226" t="s">
        <v>195</v>
      </c>
      <c r="M36" s="154">
        <f>'S330'!H24</f>
        <v>1982.4</v>
      </c>
    </row>
    <row r="37" spans="2:13" s="31" customFormat="1" ht="15" customHeight="1">
      <c r="B37" s="152">
        <v>1020</v>
      </c>
      <c r="C37" s="151" t="s">
        <v>56</v>
      </c>
      <c r="D37" s="150" t="s">
        <v>217</v>
      </c>
      <c r="E37" s="226" t="s">
        <v>195</v>
      </c>
      <c r="F37" s="156" t="s">
        <v>81</v>
      </c>
      <c r="G37" s="153" t="s">
        <v>81</v>
      </c>
      <c r="H37" s="153" t="s">
        <v>81</v>
      </c>
      <c r="I37" s="153" t="s">
        <v>81</v>
      </c>
      <c r="J37" s="153" t="s">
        <v>81</v>
      </c>
      <c r="K37" s="153" t="s">
        <v>81</v>
      </c>
      <c r="L37" s="226" t="s">
        <v>195</v>
      </c>
      <c r="M37" s="154">
        <f>'S300'!H24</f>
        <v>1840</v>
      </c>
    </row>
    <row r="38" spans="2:13" s="31" customFormat="1" ht="15" customHeight="1">
      <c r="B38" s="152">
        <v>1010</v>
      </c>
      <c r="C38" s="151" t="s">
        <v>47</v>
      </c>
      <c r="D38" s="150" t="s">
        <v>217</v>
      </c>
      <c r="E38" s="153" t="s">
        <v>81</v>
      </c>
      <c r="F38" s="153" t="s">
        <v>81</v>
      </c>
      <c r="G38" s="153" t="s">
        <v>81</v>
      </c>
      <c r="H38" s="153" t="s">
        <v>81</v>
      </c>
      <c r="I38" s="153" t="s">
        <v>81</v>
      </c>
      <c r="J38" s="153" t="s">
        <v>81</v>
      </c>
      <c r="K38" s="153" t="s">
        <v>81</v>
      </c>
      <c r="L38" s="226" t="s">
        <v>195</v>
      </c>
      <c r="M38" s="154">
        <f>'S275'!H24</f>
        <v>1620</v>
      </c>
    </row>
    <row r="39" spans="2:13" s="62" customFormat="1" ht="15" customHeight="1">
      <c r="B39" s="152">
        <v>1000</v>
      </c>
      <c r="C39" s="151" t="s">
        <v>19</v>
      </c>
      <c r="D39" s="150" t="s">
        <v>217</v>
      </c>
      <c r="E39" s="153" t="s">
        <v>81</v>
      </c>
      <c r="F39" s="153" t="s">
        <v>81</v>
      </c>
      <c r="G39" s="153" t="s">
        <v>81</v>
      </c>
      <c r="H39" s="153" t="s">
        <v>81</v>
      </c>
      <c r="I39" s="153" t="s">
        <v>81</v>
      </c>
      <c r="J39" s="153" t="s">
        <v>81</v>
      </c>
      <c r="K39" s="153" t="s">
        <v>81</v>
      </c>
      <c r="L39" s="153" t="s">
        <v>81</v>
      </c>
      <c r="M39" s="154">
        <f>'S250'!H24</f>
        <v>1392</v>
      </c>
    </row>
    <row r="40" spans="2:13" s="62" customFormat="1" ht="15" customHeight="1">
      <c r="B40" s="34"/>
      <c r="C40" s="611" t="s">
        <v>2094</v>
      </c>
      <c r="D40" s="611"/>
      <c r="E40" s="611"/>
      <c r="F40" s="611"/>
      <c r="G40" s="611"/>
      <c r="H40" s="611"/>
      <c r="I40" s="611"/>
      <c r="J40" s="611"/>
      <c r="K40" s="611"/>
      <c r="L40" s="611"/>
      <c r="M40" s="47"/>
    </row>
    <row r="41" spans="2:13" s="62" customFormat="1" ht="15" customHeight="1">
      <c r="B41" s="457">
        <v>1620</v>
      </c>
      <c r="C41" s="458" t="s">
        <v>2165</v>
      </c>
      <c r="D41" s="459" t="s">
        <v>2093</v>
      </c>
      <c r="E41" s="457" t="s">
        <v>81</v>
      </c>
      <c r="F41" s="160" t="s">
        <v>65</v>
      </c>
      <c r="G41" s="457" t="s">
        <v>81</v>
      </c>
      <c r="H41" s="457" t="s">
        <v>81</v>
      </c>
      <c r="I41" s="457" t="s">
        <v>81</v>
      </c>
      <c r="J41" s="457" t="s">
        <v>81</v>
      </c>
      <c r="K41" s="460" t="s">
        <v>81</v>
      </c>
      <c r="L41" s="460" t="s">
        <v>81</v>
      </c>
      <c r="M41" s="161">
        <f>Alu330D!H24</f>
        <v>2180</v>
      </c>
    </row>
    <row r="42" spans="2:13" s="62" customFormat="1" ht="15" customHeight="1">
      <c r="B42" s="457">
        <v>1610</v>
      </c>
      <c r="C42" s="461" t="s">
        <v>2166</v>
      </c>
      <c r="D42" s="462" t="s">
        <v>2093</v>
      </c>
      <c r="E42" s="457" t="s">
        <v>81</v>
      </c>
      <c r="F42" s="160" t="s">
        <v>65</v>
      </c>
      <c r="G42" s="457" t="s">
        <v>81</v>
      </c>
      <c r="H42" s="457" t="s">
        <v>81</v>
      </c>
      <c r="I42" s="457" t="s">
        <v>81</v>
      </c>
      <c r="J42" s="457" t="s">
        <v>81</v>
      </c>
      <c r="K42" s="460" t="s">
        <v>81</v>
      </c>
      <c r="L42" s="460" t="s">
        <v>81</v>
      </c>
      <c r="M42" s="161">
        <f>Alu300D!H24</f>
        <v>2024</v>
      </c>
    </row>
    <row r="43" spans="2:13" s="62" customFormat="1" ht="15" customHeight="1">
      <c r="B43" s="157">
        <v>1600</v>
      </c>
      <c r="C43" s="158" t="s">
        <v>2167</v>
      </c>
      <c r="D43" s="462" t="s">
        <v>2093</v>
      </c>
      <c r="E43" s="457" t="s">
        <v>81</v>
      </c>
      <c r="F43" s="160" t="s">
        <v>65</v>
      </c>
      <c r="G43" s="457" t="s">
        <v>81</v>
      </c>
      <c r="H43" s="457" t="s">
        <v>81</v>
      </c>
      <c r="I43" s="457" t="s">
        <v>81</v>
      </c>
      <c r="J43" s="457" t="s">
        <v>81</v>
      </c>
      <c r="K43" s="460" t="s">
        <v>81</v>
      </c>
      <c r="L43" s="460" t="s">
        <v>81</v>
      </c>
      <c r="M43" s="161">
        <f>Alu270D!H24</f>
        <v>1814.4</v>
      </c>
    </row>
    <row r="44" spans="2:13" s="31" customFormat="1" ht="15" customHeight="1">
      <c r="B44" s="60"/>
      <c r="C44" s="611" t="s">
        <v>325</v>
      </c>
      <c r="D44" s="611"/>
      <c r="E44" s="611"/>
      <c r="F44" s="611"/>
      <c r="G44" s="611"/>
      <c r="H44" s="611"/>
      <c r="I44" s="611"/>
      <c r="J44" s="611"/>
      <c r="K44" s="611"/>
      <c r="L44" s="611"/>
      <c r="M44" s="49"/>
    </row>
    <row r="45" spans="2:13" s="31" customFormat="1" ht="15" customHeight="1">
      <c r="B45" s="152">
        <v>1220</v>
      </c>
      <c r="C45" s="151" t="s">
        <v>328</v>
      </c>
      <c r="D45" s="150" t="s">
        <v>296</v>
      </c>
      <c r="E45" s="162"/>
      <c r="F45" s="162"/>
      <c r="G45" s="162"/>
      <c r="H45" s="162"/>
      <c r="I45" s="162"/>
      <c r="J45" s="162"/>
      <c r="K45" s="162"/>
      <c r="L45" s="162"/>
      <c r="M45" s="154">
        <f>'R460'!H25</f>
        <v>2531.1999999999998</v>
      </c>
    </row>
    <row r="46" spans="2:13" s="31" customFormat="1" ht="15" customHeight="1">
      <c r="B46" s="152">
        <v>1210</v>
      </c>
      <c r="C46" s="151" t="s">
        <v>327</v>
      </c>
      <c r="D46" s="150" t="s">
        <v>296</v>
      </c>
      <c r="E46" s="162"/>
      <c r="F46" s="162"/>
      <c r="G46" s="162"/>
      <c r="H46" s="162"/>
      <c r="I46" s="162"/>
      <c r="J46" s="162"/>
      <c r="K46" s="162"/>
      <c r="L46" s="162"/>
      <c r="M46" s="154">
        <f>'R420'!H25</f>
        <v>2311.1999999999998</v>
      </c>
    </row>
    <row r="47" spans="2:13" s="31" customFormat="1" ht="15" customHeight="1">
      <c r="B47" s="152">
        <v>1200</v>
      </c>
      <c r="C47" s="151" t="s">
        <v>326</v>
      </c>
      <c r="D47" s="150" t="s">
        <v>296</v>
      </c>
      <c r="E47" s="162"/>
      <c r="F47" s="162"/>
      <c r="G47" s="162"/>
      <c r="H47" s="162"/>
      <c r="I47" s="162"/>
      <c r="J47" s="162"/>
      <c r="K47" s="162"/>
      <c r="L47" s="162"/>
      <c r="M47" s="154">
        <f>'R380'!H25</f>
        <v>1952</v>
      </c>
    </row>
    <row r="48" spans="2:13" s="31" customFormat="1" ht="15" customHeight="1">
      <c r="B48" s="60"/>
      <c r="C48" s="611" t="s">
        <v>307</v>
      </c>
      <c r="D48" s="611"/>
      <c r="E48" s="611"/>
      <c r="F48" s="611"/>
      <c r="G48" s="611"/>
      <c r="H48" s="611"/>
      <c r="I48" s="611"/>
      <c r="J48" s="611"/>
      <c r="K48" s="611"/>
      <c r="L48" s="611"/>
      <c r="M48" s="49"/>
    </row>
    <row r="49" spans="2:13" s="31" customFormat="1" ht="15" customHeight="1">
      <c r="B49" s="152">
        <v>1270</v>
      </c>
      <c r="C49" s="151" t="s">
        <v>305</v>
      </c>
      <c r="D49" s="150" t="s">
        <v>296</v>
      </c>
      <c r="E49" s="162"/>
      <c r="F49" s="162"/>
      <c r="G49" s="162"/>
      <c r="H49" s="162"/>
      <c r="I49" s="162"/>
      <c r="J49" s="162"/>
      <c r="K49" s="162"/>
      <c r="L49" s="162"/>
      <c r="M49" s="154">
        <f>'C360'!H25</f>
        <v>1592.8</v>
      </c>
    </row>
    <row r="50" spans="2:13" s="31" customFormat="1" ht="15" customHeight="1">
      <c r="B50" s="152">
        <v>1271</v>
      </c>
      <c r="C50" s="151" t="s">
        <v>306</v>
      </c>
      <c r="D50" s="150" t="s">
        <v>295</v>
      </c>
      <c r="E50" s="162"/>
      <c r="F50" s="162"/>
      <c r="G50" s="162"/>
      <c r="H50" s="162"/>
      <c r="I50" s="162"/>
      <c r="J50" s="162"/>
      <c r="K50" s="162"/>
      <c r="L50" s="162"/>
      <c r="M50" s="154">
        <f>'C360A'!H24</f>
        <v>1695.2</v>
      </c>
    </row>
    <row r="51" spans="2:13" s="31" customFormat="1" ht="15" customHeight="1">
      <c r="B51" s="152">
        <v>1260</v>
      </c>
      <c r="C51" s="151" t="s">
        <v>303</v>
      </c>
      <c r="D51" s="150" t="s">
        <v>296</v>
      </c>
      <c r="E51" s="162"/>
      <c r="F51" s="162"/>
      <c r="G51" s="162"/>
      <c r="H51" s="162"/>
      <c r="I51" s="162"/>
      <c r="J51" s="162"/>
      <c r="K51" s="162"/>
      <c r="L51" s="162"/>
      <c r="M51" s="154">
        <f>'C330'!H25</f>
        <v>1444</v>
      </c>
    </row>
    <row r="52" spans="2:13" s="31" customFormat="1" ht="15" customHeight="1">
      <c r="B52" s="152">
        <v>1261</v>
      </c>
      <c r="C52" s="151" t="s">
        <v>304</v>
      </c>
      <c r="D52" s="150" t="s">
        <v>295</v>
      </c>
      <c r="E52" s="162"/>
      <c r="F52" s="162"/>
      <c r="G52" s="162"/>
      <c r="H52" s="162"/>
      <c r="I52" s="162"/>
      <c r="J52" s="162"/>
      <c r="K52" s="162"/>
      <c r="L52" s="162"/>
      <c r="M52" s="161">
        <f>'C330A'!H24</f>
        <v>1540</v>
      </c>
    </row>
    <row r="53" spans="2:13" s="31" customFormat="1" ht="15" customHeight="1">
      <c r="B53" s="152">
        <v>1250</v>
      </c>
      <c r="C53" s="151" t="s">
        <v>301</v>
      </c>
      <c r="D53" s="150" t="s">
        <v>296</v>
      </c>
      <c r="E53" s="162"/>
      <c r="F53" s="162"/>
      <c r="G53" s="162"/>
      <c r="H53" s="162"/>
      <c r="I53" s="162"/>
      <c r="J53" s="162"/>
      <c r="K53" s="162"/>
      <c r="L53" s="162"/>
      <c r="M53" s="161">
        <f>'C300'!H25</f>
        <v>1347.2</v>
      </c>
    </row>
    <row r="54" spans="2:13" s="31" customFormat="1" ht="15" customHeight="1">
      <c r="B54" s="152">
        <v>1251</v>
      </c>
      <c r="C54" s="151" t="s">
        <v>302</v>
      </c>
      <c r="D54" s="150" t="s">
        <v>295</v>
      </c>
      <c r="E54" s="162"/>
      <c r="F54" s="162"/>
      <c r="G54" s="162"/>
      <c r="H54" s="162"/>
      <c r="I54" s="162"/>
      <c r="J54" s="162"/>
      <c r="K54" s="162"/>
      <c r="L54" s="162"/>
      <c r="M54" s="161">
        <f>'C300A'!H24</f>
        <v>1441.6</v>
      </c>
    </row>
    <row r="55" spans="2:13" s="31" customFormat="1" ht="15" customHeight="1">
      <c r="B55" s="152">
        <v>1240</v>
      </c>
      <c r="C55" s="151" t="s">
        <v>299</v>
      </c>
      <c r="D55" s="150" t="s">
        <v>296</v>
      </c>
      <c r="E55" s="162"/>
      <c r="F55" s="162"/>
      <c r="G55" s="162"/>
      <c r="H55" s="162"/>
      <c r="I55" s="162"/>
      <c r="J55" s="162"/>
      <c r="K55" s="162"/>
      <c r="L55" s="162"/>
      <c r="M55" s="161">
        <f>'C270'!H24</f>
        <v>1196.8</v>
      </c>
    </row>
    <row r="56" spans="2:13" s="34" customFormat="1" ht="15" customHeight="1">
      <c r="B56" s="152">
        <v>1241</v>
      </c>
      <c r="C56" s="151" t="s">
        <v>300</v>
      </c>
      <c r="D56" s="150" t="s">
        <v>295</v>
      </c>
      <c r="E56" s="162"/>
      <c r="F56" s="162"/>
      <c r="G56" s="162"/>
      <c r="H56" s="162"/>
      <c r="I56" s="162"/>
      <c r="J56" s="162"/>
      <c r="K56" s="162"/>
      <c r="L56" s="162"/>
      <c r="M56" s="161">
        <f>'C270A'!H24</f>
        <v>1292.8</v>
      </c>
    </row>
    <row r="57" spans="2:13" s="31" customFormat="1" ht="15" customHeight="1">
      <c r="B57" s="152">
        <v>1230</v>
      </c>
      <c r="C57" s="151" t="s">
        <v>297</v>
      </c>
      <c r="D57" s="150" t="s">
        <v>296</v>
      </c>
      <c r="E57" s="162"/>
      <c r="F57" s="162"/>
      <c r="G57" s="162"/>
      <c r="H57" s="162"/>
      <c r="I57" s="162"/>
      <c r="J57" s="162"/>
      <c r="K57" s="162"/>
      <c r="L57" s="162"/>
      <c r="M57" s="161">
        <f>'C240'!H24</f>
        <v>1069.5999999999999</v>
      </c>
    </row>
    <row r="58" spans="2:13" s="31" customFormat="1" ht="15" customHeight="1">
      <c r="B58" s="152">
        <v>1231</v>
      </c>
      <c r="C58" s="151" t="s">
        <v>298</v>
      </c>
      <c r="D58" s="150" t="s">
        <v>295</v>
      </c>
      <c r="E58" s="162"/>
      <c r="F58" s="162"/>
      <c r="G58" s="162"/>
      <c r="H58" s="162"/>
      <c r="I58" s="162"/>
      <c r="J58" s="162"/>
      <c r="K58" s="162"/>
      <c r="L58" s="162"/>
      <c r="M58" s="161">
        <f>'C240A'!H24</f>
        <v>1179.2</v>
      </c>
    </row>
    <row r="59" spans="2:13" s="31" customFormat="1" ht="15" customHeight="1">
      <c r="B59" s="62"/>
      <c r="C59" s="611" t="s">
        <v>273</v>
      </c>
      <c r="D59" s="611"/>
      <c r="E59" s="611"/>
      <c r="F59" s="611"/>
      <c r="G59" s="611"/>
      <c r="H59" s="611"/>
      <c r="I59" s="611"/>
      <c r="J59" s="611"/>
      <c r="K59" s="611"/>
      <c r="L59" s="611"/>
      <c r="M59" s="230"/>
    </row>
    <row r="60" spans="2:13" s="31" customFormat="1" ht="15" customHeight="1">
      <c r="B60" s="152">
        <v>1330</v>
      </c>
      <c r="C60" s="151" t="s">
        <v>269</v>
      </c>
      <c r="D60" s="150" t="s">
        <v>272</v>
      </c>
      <c r="E60" s="162"/>
      <c r="F60" s="162"/>
      <c r="G60" s="162"/>
      <c r="H60" s="162"/>
      <c r="I60" s="162"/>
      <c r="J60" s="162"/>
      <c r="K60" s="162"/>
      <c r="L60" s="162"/>
      <c r="M60" s="161">
        <f>'E300'!G24</f>
        <v>1024</v>
      </c>
    </row>
    <row r="61" spans="2:13" s="31" customFormat="1" ht="15" customHeight="1">
      <c r="B61" s="152">
        <v>1320</v>
      </c>
      <c r="C61" s="151" t="s">
        <v>268</v>
      </c>
      <c r="D61" s="150" t="s">
        <v>272</v>
      </c>
      <c r="E61" s="162"/>
      <c r="F61" s="162"/>
      <c r="G61" s="162"/>
      <c r="H61" s="162"/>
      <c r="I61" s="162"/>
      <c r="J61" s="162"/>
      <c r="K61" s="162"/>
      <c r="L61" s="162"/>
      <c r="M61" s="161">
        <f>'E270'!G24</f>
        <v>882.4</v>
      </c>
    </row>
    <row r="62" spans="2:13" s="31" customFormat="1" ht="15" customHeight="1">
      <c r="B62" s="152">
        <v>1310</v>
      </c>
      <c r="C62" s="151" t="s">
        <v>267</v>
      </c>
      <c r="D62" s="150" t="s">
        <v>272</v>
      </c>
      <c r="E62" s="162"/>
      <c r="F62" s="162"/>
      <c r="G62" s="162"/>
      <c r="H62" s="162"/>
      <c r="I62" s="162"/>
      <c r="J62" s="162"/>
      <c r="K62" s="162"/>
      <c r="L62" s="162"/>
      <c r="M62" s="161">
        <f>'E240'!G24</f>
        <v>783.2</v>
      </c>
    </row>
    <row r="63" spans="2:13" s="31" customFormat="1" ht="15" customHeight="1">
      <c r="B63" s="152">
        <v>1300</v>
      </c>
      <c r="C63" s="151" t="s">
        <v>266</v>
      </c>
      <c r="D63" s="150" t="s">
        <v>272</v>
      </c>
      <c r="E63" s="162"/>
      <c r="F63" s="162"/>
      <c r="G63" s="162"/>
      <c r="H63" s="162"/>
      <c r="I63" s="162"/>
      <c r="J63" s="162"/>
      <c r="K63" s="162"/>
      <c r="L63" s="162"/>
      <c r="M63" s="161">
        <f>Е210!G24</f>
        <v>737.6</v>
      </c>
    </row>
    <row r="64" spans="2:13" s="31" customFormat="1" ht="15" customHeight="1">
      <c r="B64" s="62"/>
      <c r="C64" s="612" t="s">
        <v>252</v>
      </c>
      <c r="D64" s="612"/>
      <c r="E64" s="612"/>
      <c r="F64" s="612"/>
      <c r="G64" s="612"/>
      <c r="H64" s="612"/>
      <c r="I64" s="612"/>
      <c r="J64" s="612"/>
      <c r="K64" s="612"/>
      <c r="L64" s="612"/>
      <c r="M64" s="231"/>
    </row>
    <row r="65" spans="2:13" s="31" customFormat="1" ht="15" customHeight="1">
      <c r="B65" s="152">
        <v>1450</v>
      </c>
      <c r="C65" s="151" t="s">
        <v>258</v>
      </c>
      <c r="D65" s="150" t="s">
        <v>271</v>
      </c>
      <c r="E65" s="162"/>
      <c r="F65" s="162"/>
      <c r="G65" s="162"/>
      <c r="H65" s="162"/>
      <c r="I65" s="162"/>
      <c r="J65" s="162"/>
      <c r="K65" s="162"/>
      <c r="L65" s="162"/>
      <c r="M65" s="161">
        <f>A550P!G24</f>
        <v>1416.8</v>
      </c>
    </row>
    <row r="66" spans="2:13" s="31" customFormat="1" ht="15" customHeight="1">
      <c r="B66" s="152">
        <v>1420</v>
      </c>
      <c r="C66" s="151" t="s">
        <v>257</v>
      </c>
      <c r="D66" s="150" t="s">
        <v>270</v>
      </c>
      <c r="E66" s="162"/>
      <c r="F66" s="162"/>
      <c r="G66" s="162"/>
      <c r="H66" s="162"/>
      <c r="I66" s="162"/>
      <c r="J66" s="162"/>
      <c r="K66" s="162"/>
      <c r="L66" s="162"/>
      <c r="M66" s="161">
        <f>'A550'!G24</f>
        <v>1232</v>
      </c>
    </row>
    <row r="67" spans="2:13" s="34" customFormat="1" ht="15" customHeight="1">
      <c r="B67" s="152">
        <v>1440</v>
      </c>
      <c r="C67" s="151" t="s">
        <v>256</v>
      </c>
      <c r="D67" s="150" t="s">
        <v>271</v>
      </c>
      <c r="E67" s="162"/>
      <c r="F67" s="162"/>
      <c r="G67" s="162"/>
      <c r="H67" s="162"/>
      <c r="I67" s="162"/>
      <c r="J67" s="162"/>
      <c r="K67" s="162"/>
      <c r="L67" s="162"/>
      <c r="M67" s="161">
        <f>SUM(A450P!G24)</f>
        <v>1256</v>
      </c>
    </row>
    <row r="68" spans="2:13" s="61" customFormat="1" ht="15" customHeight="1">
      <c r="B68" s="152">
        <v>1410</v>
      </c>
      <c r="C68" s="151" t="s">
        <v>255</v>
      </c>
      <c r="D68" s="150" t="s">
        <v>270</v>
      </c>
      <c r="E68" s="162"/>
      <c r="F68" s="162"/>
      <c r="G68" s="162"/>
      <c r="H68" s="162"/>
      <c r="I68" s="162"/>
      <c r="J68" s="162"/>
      <c r="K68" s="162"/>
      <c r="L68" s="162"/>
      <c r="M68" s="161">
        <f>'A450'!G24</f>
        <v>1092.8</v>
      </c>
    </row>
    <row r="69" spans="2:13" s="61" customFormat="1" ht="15" customHeight="1">
      <c r="B69" s="152">
        <v>1430</v>
      </c>
      <c r="C69" s="151" t="s">
        <v>254</v>
      </c>
      <c r="D69" s="150" t="s">
        <v>271</v>
      </c>
      <c r="E69" s="162"/>
      <c r="F69" s="162"/>
      <c r="G69" s="162"/>
      <c r="H69" s="162"/>
      <c r="I69" s="162"/>
      <c r="J69" s="162"/>
      <c r="K69" s="162"/>
      <c r="L69" s="162"/>
      <c r="M69" s="161">
        <f>A380P!G24</f>
        <v>1124.8</v>
      </c>
    </row>
    <row r="70" spans="2:13" s="61" customFormat="1" ht="15" customHeight="1">
      <c r="B70" s="152">
        <v>1400</v>
      </c>
      <c r="C70" s="151" t="s">
        <v>253</v>
      </c>
      <c r="D70" s="150" t="s">
        <v>270</v>
      </c>
      <c r="E70" s="162"/>
      <c r="F70" s="162"/>
      <c r="G70" s="162"/>
      <c r="H70" s="162"/>
      <c r="I70" s="162"/>
      <c r="J70" s="162"/>
      <c r="K70" s="162"/>
      <c r="L70" s="162"/>
      <c r="M70" s="161">
        <f>'A380'!G24</f>
        <v>979.2</v>
      </c>
    </row>
    <row r="71" spans="2:13" s="62" customFormat="1" ht="15" customHeight="1">
      <c r="B71" s="60"/>
      <c r="C71" s="611" t="s">
        <v>2077</v>
      </c>
      <c r="D71" s="611"/>
      <c r="E71" s="611"/>
      <c r="F71" s="611"/>
      <c r="G71" s="611"/>
      <c r="H71" s="611"/>
      <c r="I71" s="611"/>
      <c r="J71" s="611"/>
      <c r="K71" s="611"/>
      <c r="L71" s="611"/>
      <c r="M71" s="49"/>
    </row>
    <row r="72" spans="2:13" s="62" customFormat="1" ht="15" customHeight="1">
      <c r="B72" s="461" t="s">
        <v>2087</v>
      </c>
      <c r="C72" s="461" t="s">
        <v>2168</v>
      </c>
      <c r="D72" s="462" t="s">
        <v>2078</v>
      </c>
      <c r="E72" s="446"/>
      <c r="F72" s="160" t="s">
        <v>65</v>
      </c>
      <c r="G72" s="160" t="s">
        <v>65</v>
      </c>
      <c r="H72" s="446" t="s">
        <v>81</v>
      </c>
      <c r="I72" s="160" t="s">
        <v>65</v>
      </c>
      <c r="J72" s="225" t="s">
        <v>195</v>
      </c>
      <c r="K72" s="446" t="s">
        <v>81</v>
      </c>
      <c r="L72" s="446"/>
      <c r="M72" s="161">
        <f>'N585'!G20</f>
        <v>9300</v>
      </c>
    </row>
    <row r="73" spans="2:13" s="62" customFormat="1" ht="15" customHeight="1">
      <c r="B73" s="463" t="s">
        <v>2087</v>
      </c>
      <c r="C73" s="461" t="s">
        <v>2169</v>
      </c>
      <c r="D73" s="462" t="s">
        <v>2078</v>
      </c>
      <c r="E73" s="446"/>
      <c r="F73" s="160" t="s">
        <v>65</v>
      </c>
      <c r="G73" s="160" t="s">
        <v>65</v>
      </c>
      <c r="H73" s="446" t="s">
        <v>81</v>
      </c>
      <c r="I73" s="160" t="s">
        <v>65</v>
      </c>
      <c r="J73" s="446" t="s">
        <v>81</v>
      </c>
      <c r="K73" s="446" t="s">
        <v>81</v>
      </c>
      <c r="L73" s="446"/>
      <c r="M73" s="161">
        <f>N440L!G20</f>
        <v>5800</v>
      </c>
    </row>
    <row r="74" spans="2:13" s="62" customFormat="1" ht="15" customHeight="1">
      <c r="B74" s="463" t="s">
        <v>2087</v>
      </c>
      <c r="C74" s="461" t="s">
        <v>2170</v>
      </c>
      <c r="D74" s="462" t="s">
        <v>2078</v>
      </c>
      <c r="E74" s="446"/>
      <c r="F74" s="160" t="s">
        <v>65</v>
      </c>
      <c r="G74" s="225" t="s">
        <v>195</v>
      </c>
      <c r="H74" s="446" t="s">
        <v>81</v>
      </c>
      <c r="I74" s="160" t="s">
        <v>65</v>
      </c>
      <c r="J74" s="446" t="s">
        <v>81</v>
      </c>
      <c r="K74" s="446" t="s">
        <v>81</v>
      </c>
      <c r="L74" s="446"/>
      <c r="M74" s="161">
        <f>'N440'!G20</f>
        <v>4800</v>
      </c>
    </row>
    <row r="75" spans="2:13" s="34" customFormat="1" ht="15" customHeight="1">
      <c r="B75" s="60"/>
      <c r="C75" s="611" t="s">
        <v>329</v>
      </c>
      <c r="D75" s="611"/>
      <c r="E75" s="611"/>
      <c r="F75" s="611"/>
      <c r="G75" s="611"/>
      <c r="H75" s="611"/>
      <c r="I75" s="611"/>
      <c r="J75" s="611"/>
      <c r="K75" s="611"/>
      <c r="L75" s="611"/>
      <c r="M75" s="49"/>
    </row>
    <row r="76" spans="2:13" s="62" customFormat="1" ht="15" customHeight="1">
      <c r="B76" s="152">
        <v>1525</v>
      </c>
      <c r="C76" s="151" t="s">
        <v>331</v>
      </c>
      <c r="D76" s="150" t="s">
        <v>347</v>
      </c>
      <c r="E76" s="162"/>
      <c r="F76" s="162"/>
      <c r="G76" s="162"/>
      <c r="H76" s="162"/>
      <c r="I76" s="162"/>
      <c r="J76" s="162"/>
      <c r="K76" s="162"/>
      <c r="L76" s="162"/>
      <c r="M76" s="154">
        <f>RG370S!G16</f>
        <v>3206.4</v>
      </c>
    </row>
    <row r="77" spans="2:13" s="62" customFormat="1" ht="15" customHeight="1">
      <c r="B77" s="152">
        <v>1521</v>
      </c>
      <c r="C77" s="151" t="s">
        <v>1905</v>
      </c>
      <c r="D77" s="150" t="s">
        <v>346</v>
      </c>
      <c r="E77" s="162"/>
      <c r="F77" s="162"/>
      <c r="G77" s="162"/>
      <c r="H77" s="162"/>
      <c r="I77" s="162"/>
      <c r="J77" s="162"/>
      <c r="K77" s="162"/>
      <c r="L77" s="162"/>
      <c r="M77" s="154">
        <f>RG370R!G15</f>
        <v>2100</v>
      </c>
    </row>
    <row r="78" spans="2:13" s="62" customFormat="1" ht="15" customHeight="1">
      <c r="B78" s="152">
        <v>1520</v>
      </c>
      <c r="C78" s="151" t="s">
        <v>330</v>
      </c>
      <c r="D78" s="150" t="s">
        <v>346</v>
      </c>
      <c r="E78" s="162"/>
      <c r="F78" s="162"/>
      <c r="G78" s="162"/>
      <c r="H78" s="162"/>
      <c r="I78" s="162"/>
      <c r="J78" s="162"/>
      <c r="K78" s="162"/>
      <c r="L78" s="162"/>
      <c r="M78" s="154">
        <f>'RG370'!G15</f>
        <v>1749.6</v>
      </c>
    </row>
    <row r="79" spans="2:13" s="397" customFormat="1" ht="15" customHeight="1">
      <c r="B79" s="393"/>
      <c r="C79" s="394"/>
      <c r="D79" s="393"/>
      <c r="E79" s="395"/>
      <c r="F79" s="395"/>
      <c r="G79" s="395"/>
      <c r="H79" s="395"/>
      <c r="I79" s="395"/>
      <c r="J79" s="395"/>
      <c r="K79" s="395"/>
      <c r="L79" s="395"/>
      <c r="M79" s="396"/>
    </row>
    <row r="80" spans="2:13" s="398" customFormat="1" ht="15" customHeight="1"/>
    <row r="81" spans="2:13" s="34" customFormat="1" ht="15" customHeight="1">
      <c r="B81" s="608" t="s">
        <v>358</v>
      </c>
      <c r="C81" s="608"/>
      <c r="D81" s="608"/>
      <c r="E81" s="608"/>
      <c r="F81" s="608"/>
      <c r="G81" s="608"/>
      <c r="H81" s="608"/>
      <c r="I81" s="608"/>
      <c r="J81" s="608"/>
      <c r="K81" s="608"/>
      <c r="L81" s="608"/>
      <c r="M81" s="608"/>
    </row>
    <row r="82" spans="2:13" s="34" customFormat="1" ht="15" customHeight="1">
      <c r="B82" s="608" t="s">
        <v>606</v>
      </c>
      <c r="C82" s="608"/>
      <c r="D82" s="608"/>
      <c r="E82" s="608"/>
      <c r="F82" s="608"/>
      <c r="G82" s="608"/>
      <c r="H82" s="608"/>
      <c r="I82" s="608"/>
      <c r="J82" s="608"/>
      <c r="K82" s="608"/>
      <c r="L82" s="608"/>
      <c r="M82" s="608"/>
    </row>
    <row r="83" spans="2:13" s="34" customFormat="1" ht="15" customHeight="1">
      <c r="B83" s="608" t="s">
        <v>1924</v>
      </c>
      <c r="C83" s="608"/>
      <c r="D83" s="608"/>
      <c r="E83" s="608"/>
      <c r="F83" s="608"/>
      <c r="G83" s="608"/>
      <c r="H83" s="608"/>
      <c r="I83" s="608"/>
      <c r="J83" s="608"/>
      <c r="K83" s="608"/>
      <c r="L83" s="608"/>
      <c r="M83" s="608"/>
    </row>
    <row r="84" spans="2:13" s="34" customFormat="1" ht="15" customHeight="1">
      <c r="B84" s="51"/>
      <c r="E84" s="50"/>
      <c r="F84" s="50"/>
      <c r="G84" s="50"/>
      <c r="H84" s="50"/>
      <c r="I84" s="50"/>
      <c r="J84" s="50"/>
      <c r="K84" s="50"/>
      <c r="L84" s="50"/>
    </row>
    <row r="85" spans="2:13" s="34" customFormat="1" ht="15" customHeight="1">
      <c r="E85" s="50"/>
      <c r="F85" s="50"/>
      <c r="G85" s="50"/>
      <c r="H85" s="50"/>
      <c r="I85" s="50"/>
      <c r="J85" s="50"/>
      <c r="K85" s="50"/>
      <c r="L85" s="50"/>
    </row>
    <row r="86" spans="2:13" s="34" customFormat="1" ht="15" customHeight="1">
      <c r="B86" s="51"/>
      <c r="E86" s="50"/>
      <c r="F86" s="50"/>
      <c r="G86" s="50"/>
      <c r="H86" s="50"/>
      <c r="I86" s="50"/>
      <c r="J86" s="50"/>
      <c r="K86" s="50"/>
      <c r="L86" s="50"/>
    </row>
    <row r="87" spans="2:13" s="34" customFormat="1" ht="15" customHeight="1">
      <c r="E87" s="50"/>
      <c r="F87" s="50"/>
      <c r="G87" s="50"/>
      <c r="H87" s="50"/>
      <c r="I87" s="50"/>
      <c r="J87" s="50"/>
      <c r="K87" s="50"/>
      <c r="L87" s="50"/>
    </row>
    <row r="88" spans="2:13" s="34" customFormat="1" ht="15" customHeight="1">
      <c r="B88" s="51"/>
      <c r="E88" s="50"/>
      <c r="F88" s="50"/>
      <c r="G88" s="50"/>
      <c r="H88" s="50"/>
      <c r="I88" s="50"/>
      <c r="J88" s="50"/>
      <c r="K88" s="50"/>
      <c r="L88" s="50"/>
    </row>
    <row r="89" spans="2:13" s="34" customFormat="1" ht="15" customHeight="1">
      <c r="E89" s="50"/>
      <c r="F89" s="50"/>
      <c r="G89" s="50"/>
      <c r="H89" s="50"/>
      <c r="I89" s="50"/>
      <c r="J89" s="50"/>
      <c r="K89" s="50"/>
      <c r="L89" s="50"/>
    </row>
    <row r="90" spans="2:13" s="34" customFormat="1" ht="15" customHeight="1">
      <c r="B90" s="51"/>
      <c r="E90" s="50"/>
      <c r="F90" s="50"/>
      <c r="G90" s="50"/>
      <c r="H90" s="50"/>
      <c r="I90" s="50"/>
      <c r="J90" s="50"/>
      <c r="K90" s="50"/>
      <c r="L90" s="50"/>
    </row>
    <row r="92" spans="2:13" ht="15" customHeight="1">
      <c r="B92" s="5"/>
    </row>
    <row r="94" spans="2:13" ht="15" customHeight="1">
      <c r="B94" s="5"/>
    </row>
    <row r="96" spans="2:13" ht="15" customHeight="1">
      <c r="B96" s="5"/>
    </row>
    <row r="98" spans="2:2" ht="15" customHeight="1">
      <c r="B98" s="5"/>
    </row>
  </sheetData>
  <mergeCells count="31">
    <mergeCell ref="C71:L71"/>
    <mergeCell ref="C6:C7"/>
    <mergeCell ref="D6:D7"/>
    <mergeCell ref="G6:G7"/>
    <mergeCell ref="H6:H7"/>
    <mergeCell ref="L6:L7"/>
    <mergeCell ref="K6:K7"/>
    <mergeCell ref="C40:L40"/>
    <mergeCell ref="F6:F7"/>
    <mergeCell ref="I6:I7"/>
    <mergeCell ref="D1:M1"/>
    <mergeCell ref="E2:H2"/>
    <mergeCell ref="E3:H3"/>
    <mergeCell ref="I3:L3"/>
    <mergeCell ref="I2:L2"/>
    <mergeCell ref="B83:M83"/>
    <mergeCell ref="C2:C4"/>
    <mergeCell ref="C75:L75"/>
    <mergeCell ref="C48:L48"/>
    <mergeCell ref="C59:L59"/>
    <mergeCell ref="C64:L64"/>
    <mergeCell ref="E6:E7"/>
    <mergeCell ref="J6:J7"/>
    <mergeCell ref="C8:L8"/>
    <mergeCell ref="C44:L44"/>
    <mergeCell ref="C18:L18"/>
    <mergeCell ref="C25:L25"/>
    <mergeCell ref="C32:L32"/>
    <mergeCell ref="B82:M82"/>
    <mergeCell ref="B81:M81"/>
    <mergeCell ref="B6:B7"/>
  </mergeCells>
  <hyperlinks>
    <hyperlink ref="I2" r:id="rId1"/>
    <hyperlink ref="B39:D39" location="'S250'!A1" display="'S250'!A1"/>
    <hyperlink ref="D38" location="'S250'!A1" display="'S250'!A1"/>
    <hyperlink ref="B38:D38" location="'S275'!A1" display="'S275'!A1"/>
    <hyperlink ref="D37" location="'S275'!A1" display="'S275'!A1"/>
    <hyperlink ref="B37:D37" location="'S300'!A1" display="'S300'!A1"/>
    <hyperlink ref="B36:D36" location="'S330'!A1" display="'S330'!A1"/>
    <hyperlink ref="B35:D35" location="S370N!A1" display="S370N!A1"/>
    <hyperlink ref="B34:D34" location="S420N!A1" display="S420N!A1"/>
    <hyperlink ref="B31:D31" location="S300S!A1" display="S300S!A1"/>
    <hyperlink ref="B30:D30" location="S330S!A1" display="S330S!A1"/>
    <hyperlink ref="B29:D29" location="S370NS!A1" display="S370NS!A1"/>
    <hyperlink ref="B28:D28" location="S420NS!A1" display="S420NS!A1"/>
    <hyperlink ref="B26:D26" location="S520S!A1" display="S520S!A1"/>
    <hyperlink ref="B22:D22" location="S370NL!A1" display="S370NL!A1"/>
    <hyperlink ref="B21:D21" location="S420NL!A1" display="S420NL!A1"/>
    <hyperlink ref="B17:D17" location="G340EF!A1" display="G340EF!A1"/>
    <hyperlink ref="B16:D16" location="G380EF!A1" display="G380EF!A1"/>
    <hyperlink ref="B14:D14" location="G480EF!A1" display="G480EF!A1"/>
    <hyperlink ref="B13:D13" location="G480LF!A1" display="G480LF!A1"/>
    <hyperlink ref="B12:D12" location="G500!R1C1" display="G500!R1C1"/>
    <hyperlink ref="B10:D10" location="'G650'!A1" display="'G650'!A1"/>
    <hyperlink ref="B70:D70" location="'A380'!A1" display="'A380'!A1"/>
    <hyperlink ref="B69:D69" location="A380P!A1" display="A380P!A1"/>
    <hyperlink ref="B68:D68" location="'A450'!A1" display="'A450'!A1"/>
    <hyperlink ref="B67:D67" location="A450P!A1" display="A450P!A1"/>
    <hyperlink ref="B66:D66" location="'A550'!A1" display="'A550'!A1"/>
    <hyperlink ref="B65:D65" location="A550P!A1" display="A550P!A1"/>
    <hyperlink ref="B63:D63" location="Е210!A1" display="Е210!A1"/>
    <hyperlink ref="B62:D62" location="'E240'!A1" display="'E240'!A1"/>
    <hyperlink ref="B61:D61" location="'E270'!A1" display="'E270'!A1"/>
    <hyperlink ref="B60:D60" location="'E300'!A1" display="'E300'!A1"/>
    <hyperlink ref="B57:D57" location="'C240'!A1" display="'C240'!A1"/>
    <hyperlink ref="B58:D58" location="'C240A'!A1" display="'C240A'!A1"/>
    <hyperlink ref="B55:D55" location="'C270'!A1" display="'C270'!A1"/>
    <hyperlink ref="B56:D56" location="'C270A'!A1" display="'C270A'!A1"/>
    <hyperlink ref="B53:D53" location="'C300'!A1" display="'C300'!A1"/>
    <hyperlink ref="B54:D54" location="'C300A'!A1" display="'C300A'!A1"/>
    <hyperlink ref="B51:D51" location="'C330'!A1" display="'C330'!A1"/>
    <hyperlink ref="B52:D52" location="'C330A'!A1" display="'C330A'!A1"/>
    <hyperlink ref="B49:D49" location="'C360'!A1" display="'C360'!A1"/>
    <hyperlink ref="B50:D50" location="'C360A'!A1" display="'C360A'!A1"/>
    <hyperlink ref="B47:D47" location="'R380'!A1" display="'R380'!A1"/>
    <hyperlink ref="B46:D46" location="'R420'!A1" display="'R420'!A1"/>
    <hyperlink ref="B45:D45" location="'R460'!A1" display="'R460'!A1"/>
    <hyperlink ref="C78:D78" location="'RG370'!A1" display="RG370"/>
    <hyperlink ref="C77:D77" location="RG370R!A1" display="RG370R"/>
    <hyperlink ref="C76:D76" location="RG370S!A1" display="RG370S"/>
    <hyperlink ref="B24:D24" location="S300L!A1" display="S300L!A1"/>
    <hyperlink ref="B23:D23" location="S330L!A1" display="S330L!A1"/>
    <hyperlink ref="B81:M81" location="Accessories!A1" display="Дополнительное оборудование и Аксессуары"/>
    <hyperlink ref="B82:M82" location="Parts!A1" display="Запасные части и материалы"/>
    <hyperlink ref="D9" location="'G650'!A1" display="'G650'!A1"/>
    <hyperlink ref="B78:D78" location="'RG370'!A1" display="'RG370'!A1"/>
    <hyperlink ref="B77:D77" location="RG370R!A1" display="RG370R!A1"/>
    <hyperlink ref="B76:D76" location="RG370S!A1" display="RG370S!A1"/>
    <hyperlink ref="B9:D9" location="G850GHL!A1" display="G850GHL!A1"/>
    <hyperlink ref="B83:M83" location="'Material Colors'!A1" display="Цвет: баллона, стеклопластика и декор (варианты обивки)"/>
    <hyperlink ref="D11" location="G650LF!A1" display="G650LF!A1"/>
    <hyperlink ref="B11:D11" location="'G580'!A1" display="'G580'!A1"/>
    <hyperlink ref="B74:D74" location="'N440'!A1" display="'N440'!A1"/>
    <hyperlink ref="B72:D72" location="'N585'!A1" display="'N585'!A1"/>
    <hyperlink ref="B19:D19" location="S520L!A1" display="S520L!A1"/>
    <hyperlink ref="B20:D20" location="S470NL!A1" display="S470NL!A1"/>
    <hyperlink ref="B27:D27" location="S470NS!A1" display="S470NS!A1"/>
    <hyperlink ref="B33:D33" location="S470N!A1" display="S470N!A1"/>
    <hyperlink ref="B41:D41" location="Alu330D!A1" display="Alu330D!A1"/>
    <hyperlink ref="B42:D42" location="Alu300D!A1" display="Alu300D!A1"/>
    <hyperlink ref="B43:D43" location="Alu275D!A1" display="Alu275D!A1"/>
    <hyperlink ref="B73:D73" location="'N440'!A1" display="'N440'!A1"/>
    <hyperlink ref="C74:D74" location="'N440'!A1" display="N440 NEW '17"/>
    <hyperlink ref="C73:D73" location="N440L!A1" display="N440L NEW '17"/>
    <hyperlink ref="C15:D15" location="G480EF!A1" display="G480EF!A1"/>
    <hyperlink ref="B15:D15" location="'G420'!A1" display="'G420'!A1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2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B2:S53"/>
  <sheetViews>
    <sheetView showGridLines="0" zoomScaleNormal="100" workbookViewId="0">
      <pane ySplit="2" topLeftCell="A3" activePane="bottomLeft" state="frozen"/>
      <selection pane="bottomLeft" activeCell="T41" sqref="T41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6" width="15.7109375" style="50" hidden="1" customWidth="1" outlineLevel="1"/>
    <col min="17" max="17" width="16.14062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236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67"/>
      <c r="C4" s="635" t="s">
        <v>21</v>
      </c>
      <c r="D4" s="635"/>
      <c r="E4" s="79"/>
      <c r="F4" s="638">
        <v>330</v>
      </c>
      <c r="G4" s="638"/>
      <c r="H4" s="73"/>
    </row>
    <row r="5" spans="2:19" ht="15.75" hidden="1" customHeight="1" outlineLevel="1">
      <c r="B5" s="67"/>
      <c r="C5" s="635" t="s">
        <v>22</v>
      </c>
      <c r="D5" s="635"/>
      <c r="E5" s="79"/>
      <c r="F5" s="638">
        <v>240</v>
      </c>
      <c r="G5" s="638"/>
      <c r="H5" s="73"/>
    </row>
    <row r="6" spans="2:19" ht="15.75" hidden="1" customHeight="1" outlineLevel="1">
      <c r="B6" s="67"/>
      <c r="C6" s="635" t="s">
        <v>23</v>
      </c>
      <c r="D6" s="635"/>
      <c r="E6" s="79"/>
      <c r="F6" s="638">
        <v>176</v>
      </c>
      <c r="G6" s="638"/>
      <c r="H6" s="73"/>
    </row>
    <row r="7" spans="2:19" ht="15.75" hidden="1" customHeight="1" outlineLevel="1">
      <c r="B7" s="67"/>
      <c r="C7" s="635" t="s">
        <v>24</v>
      </c>
      <c r="D7" s="635"/>
      <c r="E7" s="79"/>
      <c r="F7" s="638">
        <v>80</v>
      </c>
      <c r="G7" s="638"/>
      <c r="H7" s="73"/>
    </row>
    <row r="8" spans="2:19" ht="15.75" hidden="1" customHeight="1" outlineLevel="1">
      <c r="B8" s="67"/>
      <c r="C8" s="635" t="s">
        <v>25</v>
      </c>
      <c r="D8" s="635"/>
      <c r="E8" s="79"/>
      <c r="F8" s="638">
        <v>43</v>
      </c>
      <c r="G8" s="638"/>
      <c r="H8" s="73"/>
    </row>
    <row r="9" spans="2:19" ht="15.75" hidden="1" customHeight="1" outlineLevel="1">
      <c r="B9" s="67"/>
      <c r="C9" s="635" t="s">
        <v>41</v>
      </c>
      <c r="D9" s="635"/>
      <c r="E9" s="79"/>
      <c r="F9" s="638">
        <v>129</v>
      </c>
      <c r="G9" s="638"/>
      <c r="H9" s="73"/>
    </row>
    <row r="10" spans="2:19" ht="15.75" hidden="1" customHeight="1" outlineLevel="1">
      <c r="B10" s="67"/>
      <c r="C10" s="635" t="s">
        <v>26</v>
      </c>
      <c r="D10" s="635"/>
      <c r="E10" s="79"/>
      <c r="F10" s="638">
        <v>580</v>
      </c>
      <c r="G10" s="638"/>
      <c r="H10" s="73"/>
    </row>
    <row r="11" spans="2:19" ht="15.75" hidden="1" customHeight="1" outlineLevel="1">
      <c r="B11" s="67"/>
      <c r="C11" s="635" t="s">
        <v>27</v>
      </c>
      <c r="D11" s="635"/>
      <c r="E11" s="79"/>
      <c r="F11" s="638">
        <v>4</v>
      </c>
      <c r="G11" s="638"/>
      <c r="H11" s="73"/>
    </row>
    <row r="12" spans="2:19" ht="15.75" hidden="1" customHeight="1" outlineLevel="1">
      <c r="B12" s="67"/>
      <c r="C12" s="635" t="s">
        <v>28</v>
      </c>
      <c r="D12" s="635"/>
      <c r="E12" s="79"/>
      <c r="F12" s="638">
        <v>3</v>
      </c>
      <c r="G12" s="638"/>
      <c r="H12" s="73"/>
    </row>
    <row r="13" spans="2:19" ht="15.75" hidden="1" customHeight="1" outlineLevel="1">
      <c r="B13" s="67"/>
      <c r="C13" s="635" t="s">
        <v>29</v>
      </c>
      <c r="D13" s="635"/>
      <c r="E13" s="79"/>
      <c r="F13" s="638">
        <v>20</v>
      </c>
      <c r="G13" s="638"/>
      <c r="H13" s="73"/>
    </row>
    <row r="14" spans="2:19" ht="15.75" hidden="1" customHeight="1" outlineLevel="1">
      <c r="B14" s="67"/>
      <c r="C14" s="635" t="s">
        <v>30</v>
      </c>
      <c r="D14" s="635"/>
      <c r="E14" s="79"/>
      <c r="F14" s="638">
        <v>30</v>
      </c>
      <c r="G14" s="638"/>
      <c r="H14" s="73"/>
    </row>
    <row r="15" spans="2:19" ht="15.75" hidden="1" customHeight="1" outlineLevel="1">
      <c r="B15" s="67"/>
      <c r="C15" s="635" t="s">
        <v>31</v>
      </c>
      <c r="D15" s="635"/>
      <c r="E15" s="79"/>
      <c r="F15" s="638">
        <v>70</v>
      </c>
      <c r="G15" s="638"/>
      <c r="H15" s="73"/>
    </row>
    <row r="16" spans="2:19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7" ht="15.75" hidden="1" customHeight="1" outlineLevel="1">
      <c r="B17" s="67"/>
      <c r="C17" s="635" t="s">
        <v>33</v>
      </c>
      <c r="D17" s="635"/>
      <c r="E17" s="79"/>
      <c r="F17" s="638" t="s">
        <v>223</v>
      </c>
      <c r="G17" s="638"/>
      <c r="H17" s="73"/>
    </row>
    <row r="18" spans="2:17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7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7" ht="15.75" hidden="1" customHeight="1" outlineLevel="1">
      <c r="B20" s="67"/>
      <c r="C20" s="637" t="s">
        <v>205</v>
      </c>
      <c r="D20" s="637"/>
      <c r="E20" s="79"/>
      <c r="F20" s="638" t="s">
        <v>224</v>
      </c>
      <c r="G20" s="638"/>
      <c r="H20" s="73"/>
    </row>
    <row r="21" spans="2:17" ht="15.75" hidden="1" customHeight="1" outlineLevel="1">
      <c r="B21" s="67"/>
      <c r="C21" s="637" t="s">
        <v>206</v>
      </c>
      <c r="D21" s="637"/>
      <c r="E21" s="79"/>
      <c r="F21" s="638" t="s">
        <v>225</v>
      </c>
      <c r="G21" s="638"/>
      <c r="H21" s="73"/>
    </row>
    <row r="22" spans="2:17" ht="15.75" hidden="1" customHeight="1" outlineLevel="1">
      <c r="B22" s="67"/>
      <c r="C22" s="637" t="s">
        <v>40</v>
      </c>
      <c r="D22" s="637"/>
      <c r="E22" s="79"/>
      <c r="F22" s="638">
        <v>195</v>
      </c>
      <c r="G22" s="638"/>
      <c r="H22" s="73"/>
    </row>
    <row r="23" spans="2:17" ht="15.75" customHeight="1" collapsed="1">
      <c r="B23" s="69"/>
      <c r="C23" s="70"/>
      <c r="D23" s="70"/>
      <c r="E23" s="186"/>
      <c r="F23" s="70"/>
      <c r="G23" s="70"/>
      <c r="H23" s="71"/>
    </row>
    <row r="24" spans="2:17" ht="15.75" customHeight="1" outlineLevel="1">
      <c r="B24" s="64" t="s">
        <v>44</v>
      </c>
      <c r="C24" s="222" t="s">
        <v>49</v>
      </c>
      <c r="D24" s="111"/>
      <c r="E24" s="183" t="s">
        <v>2</v>
      </c>
      <c r="F24" s="111" t="s">
        <v>2</v>
      </c>
      <c r="G24" s="111" t="s">
        <v>45</v>
      </c>
      <c r="H24" s="65" t="s">
        <v>46</v>
      </c>
    </row>
    <row r="25" spans="2:17" ht="15.75" customHeight="1" outlineLevel="1">
      <c r="B25" s="108">
        <v>1082</v>
      </c>
      <c r="C25" s="635" t="s">
        <v>194</v>
      </c>
      <c r="D25" s="635"/>
      <c r="E25" s="171">
        <v>4705.6000000000004</v>
      </c>
      <c r="F25" s="174">
        <f>E25*'Прайс-лист'!I3*(1-'Прайс-лист'!$E$3)</f>
        <v>4705.6000000000004</v>
      </c>
      <c r="G25" s="108"/>
      <c r="H25" s="175">
        <f>F25</f>
        <v>4705.6000000000004</v>
      </c>
    </row>
    <row r="26" spans="2:17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7" ht="354" hidden="1" customHeight="1" outlineLevel="2">
      <c r="B27" s="108"/>
      <c r="C27" s="640" t="s">
        <v>2299</v>
      </c>
      <c r="D27" s="640"/>
      <c r="E27" s="640"/>
      <c r="F27" s="640"/>
      <c r="G27" s="640"/>
      <c r="H27" s="640"/>
    </row>
    <row r="28" spans="2:17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7" ht="15.75" customHeight="1" outlineLevel="1">
      <c r="B29" s="475">
        <v>2478</v>
      </c>
      <c r="C29" s="481" t="s">
        <v>6</v>
      </c>
      <c r="D29" s="482" t="s">
        <v>928</v>
      </c>
      <c r="E29" s="181">
        <v>200</v>
      </c>
      <c r="F29" s="174">
        <f>E29*'Прайс-лист'!I3*(1-'Прайс-лист'!$E$3)</f>
        <v>200</v>
      </c>
      <c r="G29" s="143">
        <v>0</v>
      </c>
      <c r="H29" s="175">
        <f t="shared" ref="H29:H38" si="0"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928</v>
      </c>
      <c r="P29" s="246" t="s">
        <v>928</v>
      </c>
      <c r="Q29" s="246" t="s">
        <v>928</v>
      </c>
    </row>
    <row r="30" spans="2:17" ht="15.75" customHeight="1" outlineLevel="1">
      <c r="B30" s="483"/>
      <c r="C30" s="473" t="s">
        <v>929</v>
      </c>
      <c r="D30" s="103" t="s">
        <v>928</v>
      </c>
      <c r="E30" s="181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48" t="s">
        <v>1946</v>
      </c>
      <c r="Q30" s="251" t="s">
        <v>2179</v>
      </c>
    </row>
    <row r="31" spans="2:17" ht="15.75" customHeight="1" outlineLevel="1">
      <c r="B31" s="475">
        <v>2122</v>
      </c>
      <c r="C31" s="473" t="s">
        <v>934</v>
      </c>
      <c r="D31" s="103" t="s">
        <v>928</v>
      </c>
      <c r="E31" s="181">
        <v>101.6</v>
      </c>
      <c r="F31" s="174">
        <f>E31*'Прайс-лист'!I3*(1-'Прайс-лист'!$E$3)</f>
        <v>101.6</v>
      </c>
      <c r="G31" s="143">
        <v>0</v>
      </c>
      <c r="H31" s="175">
        <f t="shared" si="0"/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8" t="s">
        <v>1947</v>
      </c>
      <c r="Q31" s="246" t="s">
        <v>2178</v>
      </c>
    </row>
    <row r="32" spans="2:17" ht="15.75" customHeight="1" outlineLevel="1">
      <c r="B32" s="475">
        <v>1087</v>
      </c>
      <c r="C32" s="473" t="s">
        <v>932</v>
      </c>
      <c r="D32" s="103" t="s">
        <v>928</v>
      </c>
      <c r="E32" s="181">
        <v>1190.4000000000001</v>
      </c>
      <c r="F32" s="174">
        <f>E32*'Прайс-лист'!I3*(1-'Прайс-лист'!$E$3)</f>
        <v>1190.4000000000001</v>
      </c>
      <c r="G32" s="143">
        <v>0</v>
      </c>
      <c r="H32" s="175">
        <f t="shared" si="0"/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48" t="s">
        <v>1948</v>
      </c>
      <c r="Q32" s="248"/>
    </row>
    <row r="33" spans="2:17" ht="15.75" customHeight="1" outlineLevel="1">
      <c r="B33" s="475">
        <v>2004</v>
      </c>
      <c r="C33" s="472" t="s">
        <v>931</v>
      </c>
      <c r="D33" s="103" t="s">
        <v>928</v>
      </c>
      <c r="E33" s="181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51" t="s">
        <v>2330</v>
      </c>
      <c r="Q33" s="248"/>
    </row>
    <row r="34" spans="2:17" ht="15.75" customHeight="1" outlineLevel="1">
      <c r="B34" s="475">
        <v>3062</v>
      </c>
      <c r="C34" s="472" t="s">
        <v>930</v>
      </c>
      <c r="D34" s="103" t="s">
        <v>928</v>
      </c>
      <c r="E34" s="181">
        <v>64</v>
      </c>
      <c r="F34" s="174">
        <f>E34*'Прайс-лист'!I3*(1-'Прайс-лист'!$E$3)</f>
        <v>64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Q34" s="251"/>
    </row>
    <row r="35" spans="2:17" ht="15.75" customHeight="1" outlineLevel="1">
      <c r="B35" s="475">
        <v>3500</v>
      </c>
      <c r="C35" s="481" t="s">
        <v>1940</v>
      </c>
      <c r="D35" s="482" t="s">
        <v>928</v>
      </c>
      <c r="E35" s="181">
        <v>260</v>
      </c>
      <c r="F35" s="174">
        <f>E35*'Прайс-лист'!I3*(1-'Прайс-лист'!$E$3)</f>
        <v>260</v>
      </c>
      <c r="G35" s="143">
        <v>0</v>
      </c>
      <c r="H35" s="175">
        <f t="shared" si="0"/>
        <v>0</v>
      </c>
      <c r="K35" s="251" t="s">
        <v>1943</v>
      </c>
      <c r="L35" s="251"/>
      <c r="M35" s="251" t="s">
        <v>1943</v>
      </c>
      <c r="N35" s="249"/>
      <c r="O35" s="249"/>
      <c r="Q35" s="106"/>
    </row>
    <row r="36" spans="2:17" ht="15.75" customHeight="1" outlineLevel="1">
      <c r="B36" s="474" t="s">
        <v>2173</v>
      </c>
      <c r="C36" s="479" t="s">
        <v>2177</v>
      </c>
      <c r="D36" s="482" t="s">
        <v>928</v>
      </c>
      <c r="E36" s="208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</row>
    <row r="37" spans="2:17" ht="15.75" customHeight="1" outlineLevel="1">
      <c r="B37" s="475">
        <v>2560</v>
      </c>
      <c r="C37" s="637" t="s">
        <v>135</v>
      </c>
      <c r="D37" s="637"/>
      <c r="E37" s="208">
        <v>52</v>
      </c>
      <c r="F37" s="174">
        <f>E37*'Прайс-лист'!I3*(1-'Прайс-лист'!$E$3)</f>
        <v>52</v>
      </c>
      <c r="G37" s="143">
        <v>0</v>
      </c>
      <c r="H37" s="175">
        <f t="shared" si="0"/>
        <v>0</v>
      </c>
    </row>
    <row r="38" spans="2:17" ht="15.75" customHeight="1" outlineLevel="1">
      <c r="B38" s="474">
        <v>2129</v>
      </c>
      <c r="C38" s="636" t="s">
        <v>119</v>
      </c>
      <c r="D38" s="636"/>
      <c r="E38" s="187">
        <v>168</v>
      </c>
      <c r="F38" s="174">
        <f>E38*'Прайс-лист'!I3*(1-'Прайс-лист'!$E$3)</f>
        <v>168</v>
      </c>
      <c r="G38" s="495">
        <v>0</v>
      </c>
      <c r="H38" s="175">
        <f t="shared" si="0"/>
        <v>0</v>
      </c>
    </row>
    <row r="39" spans="2:17" ht="15.75" customHeight="1" outlineLevel="1">
      <c r="B39" s="639" t="s">
        <v>7</v>
      </c>
      <c r="C39" s="639"/>
      <c r="D39" s="639"/>
      <c r="E39" s="639"/>
      <c r="F39" s="639"/>
      <c r="G39" s="639"/>
      <c r="H39" s="639"/>
    </row>
    <row r="40" spans="2:17" ht="15.75" customHeight="1" outlineLevel="1">
      <c r="B40" s="469">
        <v>4146</v>
      </c>
      <c r="C40" s="632" t="s">
        <v>2182</v>
      </c>
      <c r="D40" s="632"/>
      <c r="E40" s="187">
        <v>32</v>
      </c>
      <c r="F40" s="174">
        <f>E40*'Прайс-лист'!I3*(1-'Прайс-лист'!$E$3)</f>
        <v>32</v>
      </c>
      <c r="G40" s="143">
        <v>0</v>
      </c>
      <c r="H40" s="175">
        <f t="shared" ref="H40:H52" si="1">F40*G40</f>
        <v>0</v>
      </c>
    </row>
    <row r="41" spans="2:17" ht="15.75" customHeight="1" outlineLevel="1">
      <c r="B41" s="242">
        <v>2704</v>
      </c>
      <c r="C41" s="632" t="s">
        <v>120</v>
      </c>
      <c r="D41" s="632"/>
      <c r="E41" s="187">
        <v>471.2</v>
      </c>
      <c r="F41" s="174">
        <f>E41*'Прайс-лист'!I3*(1-'Прайс-лист'!$E$3)</f>
        <v>471.2</v>
      </c>
      <c r="G41" s="143">
        <v>0</v>
      </c>
      <c r="H41" s="175">
        <f t="shared" si="1"/>
        <v>0</v>
      </c>
    </row>
    <row r="42" spans="2:17" ht="15.75" customHeight="1" outlineLevel="1">
      <c r="B42" s="242">
        <v>2605</v>
      </c>
      <c r="C42" s="632" t="s">
        <v>121</v>
      </c>
      <c r="D42" s="632"/>
      <c r="E42" s="187">
        <v>465.6</v>
      </c>
      <c r="F42" s="174">
        <f>E42*'Прайс-лист'!I3*(1-'Прайс-лист'!$E$3)</f>
        <v>465.6</v>
      </c>
      <c r="G42" s="143">
        <v>0</v>
      </c>
      <c r="H42" s="175">
        <f t="shared" si="1"/>
        <v>0</v>
      </c>
    </row>
    <row r="43" spans="2:17" ht="15.75" customHeight="1" outlineLevel="1">
      <c r="B43" s="112">
        <v>2601</v>
      </c>
      <c r="C43" s="632" t="s">
        <v>99</v>
      </c>
      <c r="D43" s="632"/>
      <c r="E43" s="187">
        <v>90.4</v>
      </c>
      <c r="F43" s="174">
        <f>E43*'Прайс-лист'!I3*(1-'Прайс-лист'!$E$3)</f>
        <v>90.4</v>
      </c>
      <c r="G43" s="143">
        <v>0</v>
      </c>
      <c r="H43" s="175">
        <f>F43*G43</f>
        <v>0</v>
      </c>
    </row>
    <row r="44" spans="2:17" ht="15.75" customHeight="1" outlineLevel="1">
      <c r="B44" s="242">
        <v>2309</v>
      </c>
      <c r="C44" s="632" t="s">
        <v>122</v>
      </c>
      <c r="D44" s="632"/>
      <c r="E44" s="187">
        <v>160</v>
      </c>
      <c r="F44" s="174">
        <f>E44*'Прайс-лист'!I3*(1-'Прайс-лист'!$E$3)</f>
        <v>160</v>
      </c>
      <c r="G44" s="143">
        <v>0</v>
      </c>
      <c r="H44" s="175">
        <f t="shared" si="1"/>
        <v>0</v>
      </c>
    </row>
    <row r="45" spans="2:17" ht="15.75" customHeight="1" outlineLevel="1">
      <c r="B45" s="242">
        <v>2917</v>
      </c>
      <c r="C45" s="632" t="s">
        <v>9</v>
      </c>
      <c r="D45" s="632"/>
      <c r="E45" s="187">
        <v>100.8</v>
      </c>
      <c r="F45" s="174">
        <f>E45*'Прайс-лист'!I3*(1-'Прайс-лист'!$E$3)</f>
        <v>100.8</v>
      </c>
      <c r="G45" s="143">
        <v>0</v>
      </c>
      <c r="H45" s="175">
        <f t="shared" si="1"/>
        <v>0</v>
      </c>
    </row>
    <row r="46" spans="2:17" ht="15.75" customHeight="1" outlineLevel="1">
      <c r="B46" s="112">
        <v>2918</v>
      </c>
      <c r="C46" s="632" t="s">
        <v>10</v>
      </c>
      <c r="D46" s="632"/>
      <c r="E46" s="187">
        <v>122.4</v>
      </c>
      <c r="F46" s="174">
        <f>E46*'Прайс-лист'!I3*(1-'Прайс-лист'!$E$3)</f>
        <v>122.4</v>
      </c>
      <c r="G46" s="143">
        <v>0</v>
      </c>
      <c r="H46" s="175">
        <f t="shared" si="1"/>
        <v>0</v>
      </c>
    </row>
    <row r="47" spans="2:17" ht="15.75" customHeight="1" outlineLevel="1">
      <c r="B47" s="112">
        <v>2820</v>
      </c>
      <c r="C47" s="632" t="s">
        <v>11</v>
      </c>
      <c r="D47" s="632"/>
      <c r="E47" s="187">
        <v>223.2</v>
      </c>
      <c r="F47" s="174">
        <f>E47*'Прайс-лист'!I3*(1-'Прайс-лист'!$E$3)</f>
        <v>223.2</v>
      </c>
      <c r="G47" s="143">
        <v>0</v>
      </c>
      <c r="H47" s="175">
        <f t="shared" si="1"/>
        <v>0</v>
      </c>
    </row>
    <row r="48" spans="2:17" ht="15.75" customHeight="1" outlineLevel="1">
      <c r="B48" s="112">
        <v>2821</v>
      </c>
      <c r="C48" s="632" t="s">
        <v>123</v>
      </c>
      <c r="D48" s="632"/>
      <c r="E48" s="187">
        <v>270.39999999999998</v>
      </c>
      <c r="F48" s="174">
        <f>E48*'Прайс-лист'!I3*(1-'Прайс-лист'!$E$3)</f>
        <v>270.39999999999998</v>
      </c>
      <c r="G48" s="143">
        <v>0</v>
      </c>
      <c r="H48" s="175">
        <f t="shared" si="1"/>
        <v>0</v>
      </c>
    </row>
    <row r="49" spans="2:8" ht="15.75" customHeight="1" outlineLevel="1">
      <c r="B49" s="112">
        <v>2847</v>
      </c>
      <c r="C49" s="632" t="s">
        <v>124</v>
      </c>
      <c r="D49" s="632"/>
      <c r="E49" s="187">
        <v>63.2</v>
      </c>
      <c r="F49" s="174">
        <f>E49*'Прайс-лист'!I3*(1-'Прайс-лист'!$E$3)</f>
        <v>63.2</v>
      </c>
      <c r="G49" s="143">
        <v>0</v>
      </c>
      <c r="H49" s="175">
        <f t="shared" si="1"/>
        <v>0</v>
      </c>
    </row>
    <row r="50" spans="2:8" ht="15.75" customHeight="1" outlineLevel="1">
      <c r="B50" s="112">
        <v>2841</v>
      </c>
      <c r="C50" s="632" t="s">
        <v>125</v>
      </c>
      <c r="D50" s="632"/>
      <c r="E50" s="187">
        <v>65.599999999999994</v>
      </c>
      <c r="F50" s="174">
        <f>E50*'Прайс-лист'!I3*(1-'Прайс-лист'!$E$3)</f>
        <v>65.599999999999994</v>
      </c>
      <c r="G50" s="143">
        <v>0</v>
      </c>
      <c r="H50" s="175">
        <f t="shared" si="1"/>
        <v>0</v>
      </c>
    </row>
    <row r="51" spans="2:8" ht="15.75" customHeight="1" outlineLevel="1">
      <c r="B51" s="112">
        <v>2390</v>
      </c>
      <c r="C51" s="632" t="s">
        <v>16</v>
      </c>
      <c r="D51" s="632"/>
      <c r="E51" s="187">
        <v>358.2</v>
      </c>
      <c r="F51" s="174">
        <f>E51*'Прайс-лист'!I3*(1-'Прайс-лист'!$E$3)</f>
        <v>358.2</v>
      </c>
      <c r="G51" s="143">
        <v>0</v>
      </c>
      <c r="H51" s="175">
        <f t="shared" si="1"/>
        <v>0</v>
      </c>
    </row>
    <row r="52" spans="2:8" ht="15.75" customHeight="1" outlineLevel="1">
      <c r="B52" s="112">
        <v>2395</v>
      </c>
      <c r="C52" s="632" t="s">
        <v>17</v>
      </c>
      <c r="D52" s="632"/>
      <c r="E52" s="187">
        <v>504</v>
      </c>
      <c r="F52" s="174">
        <f>E52*'Прайс-лист'!I3*(1-'Прайс-лист'!$E$3)</f>
        <v>504</v>
      </c>
      <c r="G52" s="143">
        <v>0</v>
      </c>
      <c r="H52" s="175">
        <f t="shared" si="1"/>
        <v>0</v>
      </c>
    </row>
    <row r="53" spans="2:8" ht="15.75" customHeight="1" outlineLevel="1">
      <c r="B53" s="3"/>
      <c r="C53" s="52"/>
      <c r="D53" s="52"/>
      <c r="E53" s="184"/>
      <c r="F53" s="1"/>
      <c r="G53" s="27" t="s">
        <v>12</v>
      </c>
      <c r="H53" s="176">
        <f>SUM(H25:H52)</f>
        <v>4705.6000000000004</v>
      </c>
    </row>
  </sheetData>
  <sortState ref="A38:H51">
    <sortCondition ref="A38"/>
  </sortState>
  <mergeCells count="61">
    <mergeCell ref="B26:H26"/>
    <mergeCell ref="C11:D11"/>
    <mergeCell ref="C12:D12"/>
    <mergeCell ref="C13:D13"/>
    <mergeCell ref="C4:D4"/>
    <mergeCell ref="C5:D5"/>
    <mergeCell ref="C6:D6"/>
    <mergeCell ref="C7:D7"/>
    <mergeCell ref="C8:D8"/>
    <mergeCell ref="C10:D10"/>
    <mergeCell ref="C25:D25"/>
    <mergeCell ref="C20:D20"/>
    <mergeCell ref="C21:D21"/>
    <mergeCell ref="C22:D22"/>
    <mergeCell ref="C14:D14"/>
    <mergeCell ref="C15:D15"/>
    <mergeCell ref="C52:D52"/>
    <mergeCell ref="C43:D43"/>
    <mergeCell ref="C40:D40"/>
    <mergeCell ref="C46:D46"/>
    <mergeCell ref="C47:D47"/>
    <mergeCell ref="C48:D48"/>
    <mergeCell ref="C49:D49"/>
    <mergeCell ref="C50:D50"/>
    <mergeCell ref="C51:D51"/>
    <mergeCell ref="C41:D41"/>
    <mergeCell ref="C42:D42"/>
    <mergeCell ref="C44:D44"/>
    <mergeCell ref="C45:D45"/>
    <mergeCell ref="B28:H28"/>
    <mergeCell ref="F8:G8"/>
    <mergeCell ref="F9:G9"/>
    <mergeCell ref="B2:H2"/>
    <mergeCell ref="B3:H3"/>
    <mergeCell ref="F4:G4"/>
    <mergeCell ref="F5:G5"/>
    <mergeCell ref="F6:G6"/>
    <mergeCell ref="F7:G7"/>
    <mergeCell ref="C9:D9"/>
    <mergeCell ref="F22:G22"/>
    <mergeCell ref="C16:D16"/>
    <mergeCell ref="C17:D17"/>
    <mergeCell ref="C18:D18"/>
    <mergeCell ref="C19:D19"/>
    <mergeCell ref="F21:G21"/>
    <mergeCell ref="R2:S2"/>
    <mergeCell ref="C37:D37"/>
    <mergeCell ref="C38:D38"/>
    <mergeCell ref="B39:H39"/>
    <mergeCell ref="F10:G10"/>
    <mergeCell ref="F11:G11"/>
    <mergeCell ref="F12:G12"/>
    <mergeCell ref="F13:G13"/>
    <mergeCell ref="F20:G20"/>
    <mergeCell ref="F15:G15"/>
    <mergeCell ref="F16:G16"/>
    <mergeCell ref="F17:G17"/>
    <mergeCell ref="F18:G18"/>
    <mergeCell ref="F19:G19"/>
    <mergeCell ref="F14:G14"/>
    <mergeCell ref="C27:H27"/>
  </mergeCells>
  <dataValidations count="9">
    <dataValidation type="list" allowBlank="1" showInputMessage="1" showErrorMessage="1" sqref="D45">
      <formula1>#REF!</formula1>
    </dataValidation>
    <dataValidation type="list" allowBlank="1" showInputMessage="1" showErrorMessage="1" sqref="D34">
      <formula1>$O$29:$O$34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2">
      <formula1>$M$29:$M$35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$P$29:$P$33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B2:R62"/>
  <sheetViews>
    <sheetView showGridLines="0" workbookViewId="0">
      <pane ySplit="2" topLeftCell="A3" activePane="bottomLeft" state="frozen"/>
      <selection pane="bottomLeft" activeCell="U43" sqref="U4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3" width="19.5703125" style="50" hidden="1" customWidth="1" outlineLevel="1"/>
    <col min="14" max="14" width="21.28515625" style="50" hidden="1" customWidth="1" outlineLevel="1"/>
    <col min="15" max="15" width="29" style="50" hidden="1" customWidth="1" outlineLevel="1"/>
    <col min="16" max="16" width="19.5703125" style="50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43" t="s">
        <v>113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79"/>
      <c r="F4" s="638">
        <v>520</v>
      </c>
      <c r="G4" s="638"/>
      <c r="H4" s="73"/>
    </row>
    <row r="5" spans="2:18" ht="15.75" hidden="1" customHeight="1" outlineLevel="1">
      <c r="B5" s="67"/>
      <c r="C5" s="635" t="s">
        <v>22</v>
      </c>
      <c r="D5" s="635"/>
      <c r="E5" s="79"/>
      <c r="F5" s="638">
        <v>385</v>
      </c>
      <c r="G5" s="638"/>
      <c r="H5" s="73"/>
    </row>
    <row r="6" spans="2:18" ht="15.75" hidden="1" customHeight="1" outlineLevel="1">
      <c r="B6" s="67"/>
      <c r="C6" s="635" t="s">
        <v>23</v>
      </c>
      <c r="D6" s="635"/>
      <c r="E6" s="79"/>
      <c r="F6" s="638">
        <v>220</v>
      </c>
      <c r="G6" s="638"/>
      <c r="H6" s="73"/>
    </row>
    <row r="7" spans="2:18" ht="15.75" hidden="1" customHeight="1" outlineLevel="1">
      <c r="B7" s="67"/>
      <c r="C7" s="635" t="s">
        <v>24</v>
      </c>
      <c r="D7" s="635"/>
      <c r="E7" s="79"/>
      <c r="F7" s="638">
        <v>115</v>
      </c>
      <c r="G7" s="638"/>
      <c r="H7" s="73"/>
    </row>
    <row r="8" spans="2:18" ht="15.75" hidden="1" customHeight="1" outlineLevel="1">
      <c r="B8" s="67"/>
      <c r="C8" s="635" t="s">
        <v>25</v>
      </c>
      <c r="D8" s="635"/>
      <c r="E8" s="79"/>
      <c r="F8" s="638">
        <v>50</v>
      </c>
      <c r="G8" s="638"/>
      <c r="H8" s="73"/>
    </row>
    <row r="9" spans="2:18" ht="15.75" hidden="1" customHeight="1" outlineLevel="1">
      <c r="B9" s="67"/>
      <c r="C9" s="635" t="s">
        <v>41</v>
      </c>
      <c r="D9" s="635"/>
      <c r="E9" s="79"/>
      <c r="F9" s="638">
        <v>285</v>
      </c>
      <c r="G9" s="638"/>
      <c r="H9" s="73"/>
    </row>
    <row r="10" spans="2:18" ht="15.75" hidden="1" customHeight="1" outlineLevel="1">
      <c r="B10" s="67"/>
      <c r="C10" s="635" t="s">
        <v>26</v>
      </c>
      <c r="D10" s="635"/>
      <c r="E10" s="79"/>
      <c r="F10" s="638">
        <v>1000</v>
      </c>
      <c r="G10" s="638"/>
      <c r="H10" s="73"/>
    </row>
    <row r="11" spans="2:18" ht="15.75" hidden="1" customHeight="1" outlineLevel="1">
      <c r="B11" s="67"/>
      <c r="C11" s="635" t="s">
        <v>27</v>
      </c>
      <c r="D11" s="635"/>
      <c r="E11" s="79"/>
      <c r="F11" s="638">
        <v>9</v>
      </c>
      <c r="G11" s="638"/>
      <c r="H11" s="73"/>
    </row>
    <row r="12" spans="2:18" ht="15.75" hidden="1" customHeight="1" outlineLevel="1">
      <c r="B12" s="67"/>
      <c r="C12" s="635" t="s">
        <v>28</v>
      </c>
      <c r="D12" s="635"/>
      <c r="E12" s="79"/>
      <c r="F12" s="638">
        <v>5</v>
      </c>
      <c r="G12" s="638"/>
      <c r="H12" s="73"/>
    </row>
    <row r="13" spans="2:18" ht="15.75" hidden="1" customHeight="1" outlineLevel="1">
      <c r="B13" s="67"/>
      <c r="C13" s="635" t="s">
        <v>29</v>
      </c>
      <c r="D13" s="635"/>
      <c r="E13" s="79"/>
      <c r="F13" s="638">
        <v>70</v>
      </c>
      <c r="G13" s="638"/>
      <c r="H13" s="73"/>
    </row>
    <row r="14" spans="2:18" ht="15.75" hidden="1" customHeight="1" outlineLevel="1">
      <c r="B14" s="67"/>
      <c r="C14" s="635" t="s">
        <v>30</v>
      </c>
      <c r="D14" s="635"/>
      <c r="E14" s="79"/>
      <c r="F14" s="638">
        <v>100</v>
      </c>
      <c r="G14" s="638"/>
      <c r="H14" s="73"/>
    </row>
    <row r="15" spans="2:18" ht="15.75" hidden="1" customHeight="1" outlineLevel="1">
      <c r="B15" s="67"/>
      <c r="C15" s="635" t="s">
        <v>31</v>
      </c>
      <c r="D15" s="635"/>
      <c r="E15" s="79"/>
      <c r="F15" s="638">
        <v>175</v>
      </c>
      <c r="G15" s="638"/>
      <c r="H15" s="73"/>
    </row>
    <row r="16" spans="2:18" ht="15.75" hidden="1" customHeight="1" outlineLevel="1">
      <c r="B16" s="67"/>
      <c r="C16" s="635" t="s">
        <v>32</v>
      </c>
      <c r="D16" s="635"/>
      <c r="E16" s="79"/>
      <c r="F16" s="638">
        <v>508</v>
      </c>
      <c r="G16" s="638"/>
      <c r="H16" s="73"/>
    </row>
    <row r="17" spans="2:16" ht="15.75" hidden="1" customHeight="1" outlineLevel="1">
      <c r="B17" s="67"/>
      <c r="C17" s="635" t="s">
        <v>33</v>
      </c>
      <c r="D17" s="635"/>
      <c r="E17" s="79"/>
      <c r="F17" s="638" t="s">
        <v>59</v>
      </c>
      <c r="G17" s="638"/>
      <c r="H17" s="73"/>
    </row>
    <row r="18" spans="2:16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6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6" ht="15.75" hidden="1" customHeight="1" outlineLevel="1">
      <c r="B20" s="67"/>
      <c r="C20" s="637" t="s">
        <v>205</v>
      </c>
      <c r="D20" s="637"/>
      <c r="E20" s="79"/>
      <c r="F20" s="638" t="s">
        <v>64</v>
      </c>
      <c r="G20" s="638"/>
      <c r="H20" s="73"/>
    </row>
    <row r="21" spans="2:16" ht="15.75" hidden="1" customHeight="1" outlineLevel="1">
      <c r="B21" s="67"/>
      <c r="C21" s="637" t="s">
        <v>206</v>
      </c>
      <c r="D21" s="637"/>
      <c r="E21" s="79"/>
      <c r="F21" s="638" t="s">
        <v>212</v>
      </c>
      <c r="G21" s="638"/>
      <c r="H21" s="73"/>
    </row>
    <row r="22" spans="2:16" ht="15.75" hidden="1" customHeight="1" outlineLevel="1">
      <c r="B22" s="67"/>
      <c r="C22" s="637" t="s">
        <v>208</v>
      </c>
      <c r="D22" s="637"/>
      <c r="E22" s="79"/>
      <c r="F22" s="638" t="s">
        <v>210</v>
      </c>
      <c r="G22" s="638"/>
      <c r="H22" s="73"/>
    </row>
    <row r="23" spans="2:16" ht="15.75" hidden="1" customHeight="1" outlineLevel="1">
      <c r="B23" s="67"/>
      <c r="C23" s="637" t="s">
        <v>40</v>
      </c>
      <c r="D23" s="637"/>
      <c r="E23" s="79"/>
      <c r="F23" s="638">
        <v>350</v>
      </c>
      <c r="G23" s="638"/>
      <c r="H23" s="73"/>
    </row>
    <row r="24" spans="2:16" ht="15.75" customHeight="1" collapsed="1">
      <c r="B24" s="69"/>
      <c r="C24" s="70"/>
      <c r="D24" s="70"/>
      <c r="E24" s="186"/>
      <c r="F24" s="70"/>
      <c r="G24" s="70"/>
      <c r="H24" s="71"/>
    </row>
    <row r="25" spans="2:16" ht="15.75" customHeight="1" outlineLevel="1">
      <c r="B25" s="64" t="s">
        <v>44</v>
      </c>
      <c r="C25" s="222" t="s">
        <v>49</v>
      </c>
      <c r="D25" s="111"/>
      <c r="E25" s="183" t="s">
        <v>2</v>
      </c>
      <c r="F25" s="111" t="s">
        <v>2</v>
      </c>
      <c r="G25" s="111" t="s">
        <v>45</v>
      </c>
      <c r="H25" s="65" t="s">
        <v>46</v>
      </c>
    </row>
    <row r="26" spans="2:16" ht="15.75" customHeight="1" outlineLevel="1">
      <c r="B26" s="108">
        <v>1122</v>
      </c>
      <c r="C26" s="635" t="s">
        <v>175</v>
      </c>
      <c r="D26" s="635"/>
      <c r="E26" s="171">
        <v>7360</v>
      </c>
      <c r="F26" s="174">
        <f>E26*'Прайс-лист'!I3*(1-'Прайс-лист'!$E$3)</f>
        <v>7360</v>
      </c>
      <c r="G26" s="108"/>
      <c r="H26" s="175">
        <f>F26</f>
        <v>7360</v>
      </c>
    </row>
    <row r="27" spans="2:16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6" ht="339.75" hidden="1" customHeight="1" outlineLevel="2">
      <c r="B28" s="108"/>
      <c r="C28" s="640" t="s">
        <v>2310</v>
      </c>
      <c r="D28" s="640"/>
      <c r="E28" s="640"/>
      <c r="F28" s="640"/>
      <c r="G28" s="640"/>
      <c r="H28" s="640"/>
    </row>
    <row r="29" spans="2:16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6" ht="15.75" customHeight="1" outlineLevel="1">
      <c r="B30" s="108">
        <v>2475</v>
      </c>
      <c r="C30" s="109" t="s">
        <v>6</v>
      </c>
      <c r="D30" s="104" t="s">
        <v>928</v>
      </c>
      <c r="E30" s="181">
        <v>327.2</v>
      </c>
      <c r="F30" s="174">
        <f>E30*'Прайс-лист'!I3*(1-'Прайс-лист'!$E$3)</f>
        <v>327.2</v>
      </c>
      <c r="G30" s="143">
        <v>0</v>
      </c>
      <c r="H30" s="175">
        <f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2212</v>
      </c>
      <c r="P30" s="246" t="s">
        <v>928</v>
      </c>
    </row>
    <row r="31" spans="2:16" ht="15.75" customHeight="1" outlineLevel="1">
      <c r="B31" s="66"/>
      <c r="C31" s="110" t="s">
        <v>929</v>
      </c>
      <c r="D31" s="103" t="s">
        <v>928</v>
      </c>
      <c r="E31" s="181">
        <v>20</v>
      </c>
      <c r="F31" s="174">
        <f>E31*'Прайс-лист'!I3*(1-'Прайс-лист'!$E$3)</f>
        <v>20</v>
      </c>
      <c r="G31" s="143">
        <v>0</v>
      </c>
      <c r="H31" s="175">
        <f t="shared" ref="H31:H36" si="0">F31*G31</f>
        <v>0</v>
      </c>
      <c r="J31" s="248" t="s">
        <v>1942</v>
      </c>
      <c r="K31" s="246" t="s">
        <v>1945</v>
      </c>
      <c r="L31" s="246" t="s">
        <v>1945</v>
      </c>
      <c r="M31" s="246" t="s">
        <v>1945</v>
      </c>
      <c r="N31" s="489" t="s">
        <v>2202</v>
      </c>
      <c r="O31" s="489" t="s">
        <v>2206</v>
      </c>
      <c r="P31" s="251" t="s">
        <v>2179</v>
      </c>
    </row>
    <row r="32" spans="2:16" ht="15.75" customHeight="1" outlineLevel="1">
      <c r="B32" s="108">
        <v>2127</v>
      </c>
      <c r="C32" s="213" t="s">
        <v>934</v>
      </c>
      <c r="D32" s="103" t="s">
        <v>928</v>
      </c>
      <c r="E32" s="181">
        <v>158.4</v>
      </c>
      <c r="F32" s="174">
        <f>E32*'Прайс-лист'!I3*(1-'Прайс-лист'!$E$3)</f>
        <v>158.4</v>
      </c>
      <c r="G32" s="143">
        <v>0</v>
      </c>
      <c r="H32" s="174">
        <f>F32*G32</f>
        <v>0</v>
      </c>
      <c r="J32" s="248" t="s">
        <v>2155</v>
      </c>
      <c r="K32" s="254" t="s">
        <v>1959</v>
      </c>
      <c r="L32" s="248" t="s">
        <v>1942</v>
      </c>
      <c r="M32" s="248" t="s">
        <v>1942</v>
      </c>
      <c r="N32" s="489" t="s">
        <v>2203</v>
      </c>
      <c r="O32" s="489" t="s">
        <v>2207</v>
      </c>
      <c r="P32" s="246" t="s">
        <v>2178</v>
      </c>
    </row>
    <row r="33" spans="2:16" ht="15.75" customHeight="1" outlineLevel="1">
      <c r="B33" s="108">
        <v>1127</v>
      </c>
      <c r="C33" s="110" t="s">
        <v>932</v>
      </c>
      <c r="D33" s="103" t="s">
        <v>928</v>
      </c>
      <c r="E33" s="181">
        <v>2402.4</v>
      </c>
      <c r="F33" s="174">
        <f>E33*'Прайс-лист'!I3*(1-'Прайс-лист'!$E$3)</f>
        <v>2402.4</v>
      </c>
      <c r="G33" s="143">
        <v>0</v>
      </c>
      <c r="H33" s="175">
        <f>F33*G33</f>
        <v>0</v>
      </c>
      <c r="J33" s="248" t="s">
        <v>2154</v>
      </c>
      <c r="K33" s="247" t="s">
        <v>1944</v>
      </c>
      <c r="L33" s="247"/>
      <c r="M33" s="247" t="s">
        <v>1944</v>
      </c>
      <c r="N33" s="456"/>
      <c r="O33" s="489" t="s">
        <v>2208</v>
      </c>
      <c r="P33" s="250"/>
    </row>
    <row r="34" spans="2:16" ht="15.75" customHeight="1" outlineLevel="1">
      <c r="B34" s="108">
        <v>2004</v>
      </c>
      <c r="C34" s="110" t="s">
        <v>931</v>
      </c>
      <c r="D34" s="103" t="s">
        <v>928</v>
      </c>
      <c r="E34" s="181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/>
      <c r="M34" s="254" t="s">
        <v>1960</v>
      </c>
      <c r="N34" s="248"/>
      <c r="O34" s="489" t="s">
        <v>2209</v>
      </c>
      <c r="P34" s="248"/>
    </row>
    <row r="35" spans="2:16" ht="15.75" customHeight="1" outlineLevel="1">
      <c r="B35" s="108">
        <v>3056</v>
      </c>
      <c r="C35" s="110" t="s">
        <v>930</v>
      </c>
      <c r="D35" s="103" t="s">
        <v>928</v>
      </c>
      <c r="E35" s="181">
        <v>106.4</v>
      </c>
      <c r="F35" s="174">
        <f>E35*'Прайс-лист'!I3*(1-'Прайс-лист'!$E$3)</f>
        <v>106.4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/>
      <c r="M35" s="254" t="s">
        <v>1967</v>
      </c>
      <c r="N35" s="250"/>
      <c r="O35" s="489" t="s">
        <v>2210</v>
      </c>
      <c r="P35" s="251"/>
    </row>
    <row r="36" spans="2:16" ht="15.75" customHeight="1" outlineLevel="1">
      <c r="B36" s="477" t="s">
        <v>2173</v>
      </c>
      <c r="C36" s="478" t="s">
        <v>2177</v>
      </c>
      <c r="D36" s="103" t="s">
        <v>928</v>
      </c>
      <c r="E36" s="208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J36" s="251"/>
      <c r="K36" s="251" t="s">
        <v>1943</v>
      </c>
      <c r="L36" s="251"/>
      <c r="M36" s="251" t="s">
        <v>1943</v>
      </c>
      <c r="N36" s="250"/>
      <c r="O36" s="489"/>
      <c r="P36" s="251"/>
    </row>
    <row r="37" spans="2:16" ht="15.75" customHeight="1" outlineLevel="1">
      <c r="B37" s="641" t="s">
        <v>7</v>
      </c>
      <c r="C37" s="641"/>
      <c r="D37" s="641"/>
      <c r="E37" s="641"/>
      <c r="F37" s="641"/>
      <c r="G37" s="641"/>
      <c r="H37" s="641"/>
      <c r="N37" s="249"/>
      <c r="P37" s="251"/>
    </row>
    <row r="38" spans="2:16" ht="15.75" customHeight="1" outlineLevel="1">
      <c r="B38" s="112">
        <v>4144</v>
      </c>
      <c r="C38" s="632" t="s">
        <v>2214</v>
      </c>
      <c r="D38" s="632"/>
      <c r="E38" s="187">
        <v>20.8</v>
      </c>
      <c r="F38" s="174">
        <f>E38*'Прайс-лист'!I3*(1-'Прайс-лист'!$E$3)</f>
        <v>20.8</v>
      </c>
      <c r="G38" s="143">
        <v>0</v>
      </c>
      <c r="H38" s="175">
        <f t="shared" ref="H38:H56" si="1">F38*G38</f>
        <v>0</v>
      </c>
      <c r="J38" s="149"/>
      <c r="K38" s="116"/>
      <c r="L38" s="116"/>
      <c r="M38" s="252"/>
      <c r="N38" s="249"/>
      <c r="P38" s="251"/>
    </row>
    <row r="39" spans="2:16" ht="15.75" customHeight="1" outlineLevel="1">
      <c r="B39" s="112">
        <v>2425</v>
      </c>
      <c r="C39" s="632" t="s">
        <v>2271</v>
      </c>
      <c r="D39" s="632"/>
      <c r="E39" s="187">
        <v>369.6</v>
      </c>
      <c r="F39" s="174">
        <f>E39*'Прайс-лист'!I3*(1-'Прайс-лист'!$E$3)</f>
        <v>369.6</v>
      </c>
      <c r="G39" s="143">
        <v>0</v>
      </c>
      <c r="H39" s="175">
        <f t="shared" si="1"/>
        <v>0</v>
      </c>
    </row>
    <row r="40" spans="2:16" ht="15.75" customHeight="1" outlineLevel="1">
      <c r="B40" s="242">
        <v>250701</v>
      </c>
      <c r="C40" s="632" t="s">
        <v>82</v>
      </c>
      <c r="D40" s="632"/>
      <c r="E40" s="187">
        <v>840</v>
      </c>
      <c r="F40" s="174">
        <f>E40*'Прайс-лист'!I3*(1-'Прайс-лист'!$E$3)</f>
        <v>840</v>
      </c>
      <c r="G40" s="143">
        <v>0</v>
      </c>
      <c r="H40" s="175">
        <f t="shared" si="1"/>
        <v>0</v>
      </c>
    </row>
    <row r="41" spans="2:16" ht="15.75" customHeight="1" outlineLevel="1">
      <c r="B41" s="112">
        <v>2702</v>
      </c>
      <c r="C41" s="632" t="s">
        <v>91</v>
      </c>
      <c r="D41" s="632"/>
      <c r="E41" s="187">
        <v>526.4</v>
      </c>
      <c r="F41" s="174">
        <f>E41*'Прайс-лист'!I3*(1-'Прайс-лист'!$E$3)</f>
        <v>526.4</v>
      </c>
      <c r="G41" s="143">
        <v>0</v>
      </c>
      <c r="H41" s="175">
        <f t="shared" si="1"/>
        <v>0</v>
      </c>
    </row>
    <row r="42" spans="2:16" ht="15.75" customHeight="1" outlineLevel="1">
      <c r="B42" s="242">
        <v>2704</v>
      </c>
      <c r="C42" s="632" t="s">
        <v>90</v>
      </c>
      <c r="D42" s="632"/>
      <c r="E42" s="187">
        <v>471.2</v>
      </c>
      <c r="F42" s="174">
        <f>E42*'Прайс-лист'!I3*(1-'Прайс-лист'!$E$3)</f>
        <v>471.2</v>
      </c>
      <c r="G42" s="143">
        <v>0</v>
      </c>
      <c r="H42" s="175">
        <f t="shared" si="1"/>
        <v>0</v>
      </c>
    </row>
    <row r="43" spans="2:16" ht="15.75" customHeight="1" outlineLevel="1">
      <c r="B43" s="112">
        <v>2422</v>
      </c>
      <c r="C43" s="632" t="s">
        <v>52</v>
      </c>
      <c r="D43" s="632"/>
      <c r="E43" s="187">
        <v>455.2</v>
      </c>
      <c r="F43" s="174">
        <f>E43*'Прайс-лист'!I3*(1-'Прайс-лист'!$E$3)</f>
        <v>455.2</v>
      </c>
      <c r="G43" s="143">
        <v>0</v>
      </c>
      <c r="H43" s="175">
        <f t="shared" si="1"/>
        <v>0</v>
      </c>
    </row>
    <row r="44" spans="2:16" ht="15.75" customHeight="1" outlineLevel="1">
      <c r="B44" s="112">
        <v>2603</v>
      </c>
      <c r="C44" s="632" t="s">
        <v>98</v>
      </c>
      <c r="D44" s="632"/>
      <c r="E44" s="187">
        <v>900</v>
      </c>
      <c r="F44" s="174">
        <f>E44*'Прайс-лист'!I3*(1-'Прайс-лист'!$E$3)</f>
        <v>900</v>
      </c>
      <c r="G44" s="143">
        <v>0</v>
      </c>
      <c r="H44" s="175">
        <f t="shared" si="1"/>
        <v>0</v>
      </c>
    </row>
    <row r="45" spans="2:16" ht="15.75" customHeight="1" outlineLevel="1">
      <c r="B45" s="112">
        <v>2601</v>
      </c>
      <c r="C45" s="632" t="s">
        <v>99</v>
      </c>
      <c r="D45" s="632"/>
      <c r="E45" s="187">
        <v>90.4</v>
      </c>
      <c r="F45" s="174">
        <f>E45*'Прайс-лист'!I3*(1-'Прайс-лист'!$E$3)</f>
        <v>90.4</v>
      </c>
      <c r="G45" s="143">
        <v>0</v>
      </c>
      <c r="H45" s="175">
        <f>F45*G45</f>
        <v>0</v>
      </c>
    </row>
    <row r="46" spans="2:16" ht="15.75" customHeight="1" outlineLevel="1">
      <c r="B46" s="244">
        <v>2335</v>
      </c>
      <c r="C46" s="635" t="s">
        <v>68</v>
      </c>
      <c r="D46" s="635"/>
      <c r="E46" s="181">
        <v>110.4</v>
      </c>
      <c r="F46" s="174">
        <f>E46*'Прайс-лист'!I3*(1-'Прайс-лист'!$E$3)</f>
        <v>110.4</v>
      </c>
      <c r="G46" s="143">
        <v>0</v>
      </c>
      <c r="H46" s="175">
        <f t="shared" si="1"/>
        <v>0</v>
      </c>
    </row>
    <row r="47" spans="2:16" ht="15.75" customHeight="1" outlineLevel="1">
      <c r="B47" s="112">
        <v>2325</v>
      </c>
      <c r="C47" s="632" t="s">
        <v>108</v>
      </c>
      <c r="D47" s="632"/>
      <c r="E47" s="187">
        <v>316</v>
      </c>
      <c r="F47" s="174">
        <f>E47*'Прайс-лист'!I3*(1-'Прайс-лист'!$E$3)</f>
        <v>316</v>
      </c>
      <c r="G47" s="143">
        <v>0</v>
      </c>
      <c r="H47" s="175">
        <f t="shared" si="1"/>
        <v>0</v>
      </c>
    </row>
    <row r="48" spans="2:16" ht="15.75" customHeight="1" outlineLevel="1">
      <c r="B48" s="244">
        <v>3057</v>
      </c>
      <c r="C48" s="635" t="s">
        <v>948</v>
      </c>
      <c r="D48" s="635"/>
      <c r="E48" s="181">
        <v>39.200000000000003</v>
      </c>
      <c r="F48" s="174">
        <f>E48*'Прайс-лист'!I3*(1-'Прайс-лист'!$E$3)</f>
        <v>39.200000000000003</v>
      </c>
      <c r="G48" s="240">
        <f>IF(G35*G47,1,0)</f>
        <v>0</v>
      </c>
      <c r="H48" s="175">
        <f t="shared" si="1"/>
        <v>0</v>
      </c>
    </row>
    <row r="49" spans="2:8" ht="15.75" customHeight="1" outlineLevel="1">
      <c r="B49" s="112">
        <v>2939</v>
      </c>
      <c r="C49" s="632" t="s">
        <v>9</v>
      </c>
      <c r="D49" s="632"/>
      <c r="E49" s="187">
        <v>155.19999999999999</v>
      </c>
      <c r="F49" s="174">
        <f>E49*'Прайс-лист'!I3*(1-'Прайс-лист'!$E$3)</f>
        <v>155.19999999999999</v>
      </c>
      <c r="G49" s="143">
        <v>0</v>
      </c>
      <c r="H49" s="175">
        <f t="shared" si="1"/>
        <v>0</v>
      </c>
    </row>
    <row r="50" spans="2:8" ht="15.75" customHeight="1" outlineLevel="1">
      <c r="B50" s="112">
        <v>2940</v>
      </c>
      <c r="C50" s="632" t="s">
        <v>10</v>
      </c>
      <c r="D50" s="632"/>
      <c r="E50" s="187">
        <v>190.4</v>
      </c>
      <c r="F50" s="174">
        <f>E50*'Прайс-лист'!I3*(1-'Прайс-лист'!$E$3)</f>
        <v>190.4</v>
      </c>
      <c r="G50" s="143">
        <v>0</v>
      </c>
      <c r="H50" s="175">
        <f t="shared" si="1"/>
        <v>0</v>
      </c>
    </row>
    <row r="51" spans="2:8" ht="15.75" customHeight="1" outlineLevel="1">
      <c r="B51" s="112">
        <v>2865</v>
      </c>
      <c r="C51" s="632" t="s">
        <v>11</v>
      </c>
      <c r="D51" s="632"/>
      <c r="E51" s="187">
        <v>475.2</v>
      </c>
      <c r="F51" s="174">
        <f>E51*'Прайс-лист'!I3*(1-'Прайс-лист'!$E$3)</f>
        <v>475.2</v>
      </c>
      <c r="G51" s="143">
        <v>0</v>
      </c>
      <c r="H51" s="175">
        <f t="shared" si="1"/>
        <v>0</v>
      </c>
    </row>
    <row r="52" spans="2:8" ht="15.75" customHeight="1" outlineLevel="1">
      <c r="B52" s="112">
        <v>286501</v>
      </c>
      <c r="C52" s="635" t="s">
        <v>933</v>
      </c>
      <c r="D52" s="635"/>
      <c r="E52" s="187">
        <v>475.2</v>
      </c>
      <c r="F52" s="174">
        <f>E52*'Прайс-лист'!I3*(1-'Прайс-лист'!$E$3)</f>
        <v>475.2</v>
      </c>
      <c r="G52" s="143">
        <v>0</v>
      </c>
      <c r="H52" s="175">
        <f t="shared" si="1"/>
        <v>0</v>
      </c>
    </row>
    <row r="53" spans="2:8" ht="15.75" customHeight="1" outlineLevel="1">
      <c r="B53" s="112">
        <v>2900</v>
      </c>
      <c r="C53" s="632" t="s">
        <v>114</v>
      </c>
      <c r="D53" s="632"/>
      <c r="E53" s="187">
        <v>90.4</v>
      </c>
      <c r="F53" s="174">
        <f>E53*'Прайс-лист'!I3*(1-'Прайс-лист'!$E$3)</f>
        <v>90.4</v>
      </c>
      <c r="G53" s="143">
        <v>0</v>
      </c>
      <c r="H53" s="175">
        <f t="shared" si="1"/>
        <v>0</v>
      </c>
    </row>
    <row r="54" spans="2:8" ht="15.75" customHeight="1" outlineLevel="1">
      <c r="B54" s="112">
        <v>2852</v>
      </c>
      <c r="C54" s="632" t="s">
        <v>1965</v>
      </c>
      <c r="D54" s="632"/>
      <c r="E54" s="187">
        <v>79.2</v>
      </c>
      <c r="F54" s="174">
        <f>E54*'Прайс-лист'!I3*(1-'Прайс-лист'!$E$3)</f>
        <v>79.2</v>
      </c>
      <c r="G54" s="143">
        <v>0</v>
      </c>
      <c r="H54" s="175">
        <f t="shared" si="1"/>
        <v>0</v>
      </c>
    </row>
    <row r="55" spans="2:8" ht="15.75" customHeight="1" outlineLevel="1">
      <c r="B55" s="112">
        <v>2392</v>
      </c>
      <c r="C55" s="632" t="s">
        <v>79</v>
      </c>
      <c r="D55" s="632"/>
      <c r="E55" s="187">
        <v>584.79999999999995</v>
      </c>
      <c r="F55" s="174">
        <f>E55*'Прайс-лист'!I3*(1-'Прайс-лист'!$E$3)</f>
        <v>584.79999999999995</v>
      </c>
      <c r="G55" s="143">
        <v>0</v>
      </c>
      <c r="H55" s="175">
        <f t="shared" si="1"/>
        <v>0</v>
      </c>
    </row>
    <row r="56" spans="2:8" ht="15.75" customHeight="1" outlineLevel="1">
      <c r="B56" s="112">
        <v>2397</v>
      </c>
      <c r="C56" s="632" t="s">
        <v>80</v>
      </c>
      <c r="D56" s="632"/>
      <c r="E56" s="187">
        <v>827.2</v>
      </c>
      <c r="F56" s="174">
        <f>E56*'Прайс-лист'!I3*(1-'Прайс-лист'!$E$3)</f>
        <v>827.2</v>
      </c>
      <c r="G56" s="143">
        <v>0</v>
      </c>
      <c r="H56" s="175">
        <f t="shared" si="1"/>
        <v>0</v>
      </c>
    </row>
    <row r="57" spans="2:8" ht="15.75" customHeight="1" outlineLevel="1">
      <c r="B57" s="3"/>
      <c r="C57" s="52"/>
      <c r="D57" s="52"/>
      <c r="E57" s="184"/>
      <c r="F57" s="1"/>
      <c r="G57" s="27" t="s">
        <v>12</v>
      </c>
      <c r="H57" s="176">
        <f>SUM(H26:H56)</f>
        <v>7360</v>
      </c>
    </row>
    <row r="62" spans="2:8" ht="15.75" customHeight="1">
      <c r="E62" s="164"/>
      <c r="F62" s="50"/>
      <c r="H62" s="50"/>
    </row>
  </sheetData>
  <sortState ref="A37:H55">
    <sortCondition ref="A37"/>
  </sortState>
  <mergeCells count="67">
    <mergeCell ref="C55:D55"/>
    <mergeCell ref="C56:D56"/>
    <mergeCell ref="C45:D45"/>
    <mergeCell ref="C50:D50"/>
    <mergeCell ref="C51:D51"/>
    <mergeCell ref="C52:D52"/>
    <mergeCell ref="C53:D53"/>
    <mergeCell ref="C54:D54"/>
    <mergeCell ref="C43:D43"/>
    <mergeCell ref="C44:D44"/>
    <mergeCell ref="C47:D47"/>
    <mergeCell ref="C48:D48"/>
    <mergeCell ref="C49:D49"/>
    <mergeCell ref="C46:D46"/>
    <mergeCell ref="F12:G12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7:G7"/>
    <mergeCell ref="F8:G8"/>
    <mergeCell ref="F9:G9"/>
    <mergeCell ref="F10:G10"/>
    <mergeCell ref="F11:G11"/>
    <mergeCell ref="B2:H2"/>
    <mergeCell ref="B3:H3"/>
    <mergeCell ref="F4:G4"/>
    <mergeCell ref="F5:G5"/>
    <mergeCell ref="F6:G6"/>
    <mergeCell ref="C17:D17"/>
    <mergeCell ref="F14:G14"/>
    <mergeCell ref="F15:G15"/>
    <mergeCell ref="F16:G16"/>
    <mergeCell ref="F17:G17"/>
    <mergeCell ref="F13:G13"/>
    <mergeCell ref="C13:D13"/>
    <mergeCell ref="C14:D14"/>
    <mergeCell ref="C15:D15"/>
    <mergeCell ref="C16:D16"/>
    <mergeCell ref="B27:H27"/>
    <mergeCell ref="C18:D18"/>
    <mergeCell ref="C19:D19"/>
    <mergeCell ref="C20:D20"/>
    <mergeCell ref="F19:G19"/>
    <mergeCell ref="F18:G18"/>
    <mergeCell ref="F20:G20"/>
    <mergeCell ref="Q2:R2"/>
    <mergeCell ref="C40:D40"/>
    <mergeCell ref="C42:D42"/>
    <mergeCell ref="F21:G21"/>
    <mergeCell ref="F23:G23"/>
    <mergeCell ref="C28:H28"/>
    <mergeCell ref="C21:D21"/>
    <mergeCell ref="C22:D22"/>
    <mergeCell ref="C23:D23"/>
    <mergeCell ref="C26:D26"/>
    <mergeCell ref="C38:D38"/>
    <mergeCell ref="B37:H37"/>
    <mergeCell ref="F22:G22"/>
    <mergeCell ref="B29:H29"/>
    <mergeCell ref="C39:D39"/>
    <mergeCell ref="C41:D41"/>
  </mergeCells>
  <dataValidations count="7"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4">
      <formula1>$N$30:$N$32</formula1>
    </dataValidation>
    <dataValidation type="list" allowBlank="1" showInputMessage="1" showErrorMessage="1" sqref="D33">
      <formula1>$M$30:$M$36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6">
      <formula1>$P$30:$P$32</formula1>
    </dataValidation>
  </dataValidations>
  <hyperlinks>
    <hyperlink ref="Q2:R2" location="'Прайс-лист'!A1" display="на главную"/>
  </hyperlinks>
  <pageMargins left="0.24" right="0.24" top="0.74803149606299213" bottom="0.74803149606299213" header="0.31496062992125984" footer="0.31496062992125984"/>
  <pageSetup paperSize="9" scale="6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B2:R54"/>
  <sheetViews>
    <sheetView showGridLines="0" zoomScaleNormal="100" workbookViewId="0">
      <pane ySplit="2" topLeftCell="A3" activePane="bottomLeft" state="frozen"/>
      <selection pane="bottomLeft" activeCell="F33" sqref="F3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6" width="15.7109375" style="50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43" t="s">
        <v>107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73"/>
      <c r="F4" s="638">
        <v>470</v>
      </c>
      <c r="G4" s="638"/>
      <c r="H4" s="73"/>
    </row>
    <row r="5" spans="2:18" ht="15.75" hidden="1" customHeight="1" outlineLevel="1">
      <c r="B5" s="67"/>
      <c r="C5" s="635" t="s">
        <v>22</v>
      </c>
      <c r="D5" s="635"/>
      <c r="E5" s="73"/>
      <c r="F5" s="638">
        <v>340</v>
      </c>
      <c r="G5" s="638"/>
      <c r="H5" s="73"/>
    </row>
    <row r="6" spans="2:18" ht="15.75" hidden="1" customHeight="1" outlineLevel="1">
      <c r="B6" s="67"/>
      <c r="C6" s="635" t="s">
        <v>23</v>
      </c>
      <c r="D6" s="635"/>
      <c r="E6" s="73"/>
      <c r="F6" s="638">
        <v>210</v>
      </c>
      <c r="G6" s="638"/>
      <c r="H6" s="73"/>
    </row>
    <row r="7" spans="2:18" ht="15.75" hidden="1" customHeight="1" outlineLevel="1">
      <c r="B7" s="67"/>
      <c r="C7" s="635" t="s">
        <v>24</v>
      </c>
      <c r="D7" s="635"/>
      <c r="E7" s="73"/>
      <c r="F7" s="638">
        <v>110</v>
      </c>
      <c r="G7" s="638"/>
      <c r="H7" s="73"/>
    </row>
    <row r="8" spans="2:18" ht="15.75" hidden="1" customHeight="1" outlineLevel="1">
      <c r="B8" s="67"/>
      <c r="C8" s="635" t="s">
        <v>25</v>
      </c>
      <c r="D8" s="635"/>
      <c r="E8" s="73"/>
      <c r="F8" s="638">
        <v>50</v>
      </c>
      <c r="G8" s="638"/>
      <c r="H8" s="73"/>
    </row>
    <row r="9" spans="2:18" ht="15.75" hidden="1" customHeight="1" outlineLevel="1">
      <c r="B9" s="67"/>
      <c r="C9" s="635" t="s">
        <v>41</v>
      </c>
      <c r="D9" s="635"/>
      <c r="E9" s="73"/>
      <c r="F9" s="638">
        <v>222</v>
      </c>
      <c r="G9" s="638"/>
      <c r="H9" s="73"/>
    </row>
    <row r="10" spans="2:18" ht="15.75" hidden="1" customHeight="1" outlineLevel="1">
      <c r="B10" s="67"/>
      <c r="C10" s="635" t="s">
        <v>26</v>
      </c>
      <c r="D10" s="635"/>
      <c r="E10" s="73"/>
      <c r="F10" s="638">
        <v>900</v>
      </c>
      <c r="G10" s="638"/>
      <c r="H10" s="73"/>
    </row>
    <row r="11" spans="2:18" ht="15.75" hidden="1" customHeight="1" outlineLevel="1">
      <c r="B11" s="67"/>
      <c r="C11" s="635" t="s">
        <v>27</v>
      </c>
      <c r="D11" s="635"/>
      <c r="E11" s="73"/>
      <c r="F11" s="638">
        <v>8</v>
      </c>
      <c r="G11" s="638"/>
      <c r="H11" s="73"/>
    </row>
    <row r="12" spans="2:18" ht="15.75" hidden="1" customHeight="1" outlineLevel="1">
      <c r="B12" s="67"/>
      <c r="C12" s="635" t="s">
        <v>28</v>
      </c>
      <c r="D12" s="635"/>
      <c r="E12" s="73"/>
      <c r="F12" s="638">
        <v>5</v>
      </c>
      <c r="G12" s="638"/>
      <c r="H12" s="73"/>
    </row>
    <row r="13" spans="2:18" ht="15.75" hidden="1" customHeight="1" outlineLevel="1">
      <c r="B13" s="67"/>
      <c r="C13" s="635" t="s">
        <v>29</v>
      </c>
      <c r="D13" s="635"/>
      <c r="E13" s="73"/>
      <c r="F13" s="638">
        <v>50</v>
      </c>
      <c r="G13" s="638"/>
      <c r="H13" s="73"/>
    </row>
    <row r="14" spans="2:18" ht="15.75" hidden="1" customHeight="1" outlineLevel="1">
      <c r="B14" s="67"/>
      <c r="C14" s="635" t="s">
        <v>30</v>
      </c>
      <c r="D14" s="635"/>
      <c r="E14" s="73"/>
      <c r="F14" s="638">
        <v>70</v>
      </c>
      <c r="G14" s="638"/>
      <c r="H14" s="73"/>
    </row>
    <row r="15" spans="2:18" ht="15.75" hidden="1" customHeight="1" outlineLevel="1">
      <c r="B15" s="67"/>
      <c r="C15" s="635" t="s">
        <v>31</v>
      </c>
      <c r="D15" s="635"/>
      <c r="E15" s="73"/>
      <c r="F15" s="638">
        <v>150</v>
      </c>
      <c r="G15" s="638"/>
      <c r="H15" s="73"/>
    </row>
    <row r="16" spans="2:18" ht="15.75" hidden="1" customHeight="1" outlineLevel="1">
      <c r="B16" s="67"/>
      <c r="C16" s="635" t="s">
        <v>32</v>
      </c>
      <c r="D16" s="635"/>
      <c r="E16" s="73"/>
      <c r="F16" s="638">
        <v>508</v>
      </c>
      <c r="G16" s="638"/>
      <c r="H16" s="73"/>
    </row>
    <row r="17" spans="2:16" ht="15.75" hidden="1" customHeight="1" outlineLevel="1">
      <c r="B17" s="67"/>
      <c r="C17" s="635" t="s">
        <v>33</v>
      </c>
      <c r="D17" s="635"/>
      <c r="E17" s="73"/>
      <c r="F17" s="638" t="s">
        <v>58</v>
      </c>
      <c r="G17" s="638"/>
      <c r="H17" s="73"/>
    </row>
    <row r="18" spans="2:16" ht="15.75" hidden="1" customHeight="1" outlineLevel="1">
      <c r="B18" s="67"/>
      <c r="C18" s="635" t="s">
        <v>35</v>
      </c>
      <c r="D18" s="635"/>
      <c r="E18" s="73"/>
      <c r="F18" s="638" t="s">
        <v>36</v>
      </c>
      <c r="G18" s="638"/>
      <c r="H18" s="73"/>
    </row>
    <row r="19" spans="2:16" ht="15.75" hidden="1" customHeight="1" outlineLevel="1">
      <c r="B19" s="67"/>
      <c r="C19" s="635" t="s">
        <v>42</v>
      </c>
      <c r="D19" s="635"/>
      <c r="E19" s="73"/>
      <c r="F19" s="638" t="s">
        <v>54</v>
      </c>
      <c r="G19" s="638"/>
      <c r="H19" s="73"/>
    </row>
    <row r="20" spans="2:16" ht="15.75" hidden="1" customHeight="1" outlineLevel="1">
      <c r="B20" s="67"/>
      <c r="C20" s="637" t="s">
        <v>205</v>
      </c>
      <c r="D20" s="637"/>
      <c r="E20" s="73"/>
      <c r="F20" s="638" t="s">
        <v>63</v>
      </c>
      <c r="G20" s="638"/>
      <c r="H20" s="73"/>
    </row>
    <row r="21" spans="2:16" ht="15.75" hidden="1" customHeight="1" outlineLevel="1">
      <c r="B21" s="67"/>
      <c r="C21" s="637" t="s">
        <v>206</v>
      </c>
      <c r="D21" s="637"/>
      <c r="E21" s="73"/>
      <c r="F21" s="638" t="s">
        <v>211</v>
      </c>
      <c r="G21" s="638"/>
      <c r="H21" s="73"/>
    </row>
    <row r="22" spans="2:16" ht="15.75" hidden="1" customHeight="1" outlineLevel="1">
      <c r="B22" s="67"/>
      <c r="C22" s="637" t="s">
        <v>208</v>
      </c>
      <c r="D22" s="637"/>
      <c r="E22" s="73"/>
      <c r="F22" s="638" t="s">
        <v>210</v>
      </c>
      <c r="G22" s="638"/>
      <c r="H22" s="73"/>
    </row>
    <row r="23" spans="2:16" ht="15.75" hidden="1" customHeight="1" outlineLevel="1">
      <c r="B23" s="67"/>
      <c r="C23" s="637" t="s">
        <v>40</v>
      </c>
      <c r="D23" s="637"/>
      <c r="E23" s="73"/>
      <c r="F23" s="638">
        <v>265</v>
      </c>
      <c r="G23" s="638"/>
      <c r="H23" s="73"/>
    </row>
    <row r="24" spans="2:16" ht="15.75" customHeight="1" collapsed="1">
      <c r="B24" s="69"/>
      <c r="C24" s="70"/>
      <c r="D24" s="70"/>
      <c r="E24" s="71"/>
      <c r="F24" s="70"/>
      <c r="G24" s="70"/>
      <c r="H24" s="71"/>
    </row>
    <row r="25" spans="2:16" ht="15.75" customHeight="1" outlineLevel="1">
      <c r="B25" s="64" t="s">
        <v>44</v>
      </c>
      <c r="C25" s="222" t="s">
        <v>49</v>
      </c>
      <c r="D25" s="111"/>
      <c r="E25" s="65" t="s">
        <v>2</v>
      </c>
      <c r="F25" s="111" t="s">
        <v>2</v>
      </c>
      <c r="G25" s="111" t="s">
        <v>45</v>
      </c>
      <c r="H25" s="65" t="s">
        <v>46</v>
      </c>
    </row>
    <row r="26" spans="2:16" ht="15.75" customHeight="1" outlineLevel="1">
      <c r="B26" s="108">
        <v>1152</v>
      </c>
      <c r="C26" s="635" t="s">
        <v>175</v>
      </c>
      <c r="D26" s="635"/>
      <c r="E26" s="172">
        <v>5788.8</v>
      </c>
      <c r="F26" s="174">
        <f>E26*'Прайс-лист'!I3*(1-'Прайс-лист'!$E$3)</f>
        <v>5788.8</v>
      </c>
      <c r="G26" s="108"/>
      <c r="H26" s="175">
        <f>F26</f>
        <v>5788.8</v>
      </c>
    </row>
    <row r="27" spans="2:16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6" ht="328.5" hidden="1" customHeight="1" outlineLevel="2">
      <c r="B28" s="108"/>
      <c r="C28" s="640" t="s">
        <v>2272</v>
      </c>
      <c r="D28" s="640"/>
      <c r="E28" s="640"/>
      <c r="F28" s="640"/>
      <c r="G28" s="640"/>
      <c r="H28" s="640"/>
    </row>
    <row r="29" spans="2:16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6" ht="15.75" customHeight="1" outlineLevel="1">
      <c r="B30" s="480">
        <v>2475</v>
      </c>
      <c r="C30" s="476" t="s">
        <v>6</v>
      </c>
      <c r="D30" s="104" t="s">
        <v>928</v>
      </c>
      <c r="E30" s="174">
        <v>327.2</v>
      </c>
      <c r="F30" s="174">
        <f>E30*'Прайс-лист'!I3*(1-'Прайс-лист'!$E$3)</f>
        <v>327.2</v>
      </c>
      <c r="G30" s="143">
        <v>0</v>
      </c>
      <c r="H30" s="175">
        <f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2212</v>
      </c>
      <c r="P30" s="246" t="s">
        <v>928</v>
      </c>
    </row>
    <row r="31" spans="2:16" ht="15.75" customHeight="1" outlineLevel="1">
      <c r="B31" s="66"/>
      <c r="C31" s="472" t="s">
        <v>929</v>
      </c>
      <c r="D31" s="103" t="s">
        <v>928</v>
      </c>
      <c r="E31" s="174">
        <v>20</v>
      </c>
      <c r="F31" s="174">
        <f>E31*'Прайс-лист'!I3*(1-'Прайс-лист'!$E$3)</f>
        <v>20</v>
      </c>
      <c r="G31" s="143">
        <v>0</v>
      </c>
      <c r="H31" s="175">
        <f t="shared" ref="H31:H36" si="0">F31*G31</f>
        <v>0</v>
      </c>
      <c r="J31" s="248" t="s">
        <v>1942</v>
      </c>
      <c r="K31" s="246" t="s">
        <v>1945</v>
      </c>
      <c r="L31" s="246" t="s">
        <v>1945</v>
      </c>
      <c r="M31" s="246" t="s">
        <v>1945</v>
      </c>
      <c r="N31" s="489" t="s">
        <v>2202</v>
      </c>
      <c r="O31" s="489" t="s">
        <v>2206</v>
      </c>
      <c r="P31" s="251" t="s">
        <v>2179</v>
      </c>
    </row>
    <row r="32" spans="2:16" ht="15.75" customHeight="1" outlineLevel="1">
      <c r="B32" s="480">
        <v>2120</v>
      </c>
      <c r="C32" s="472" t="s">
        <v>934</v>
      </c>
      <c r="D32" s="103" t="s">
        <v>928</v>
      </c>
      <c r="E32" s="174">
        <v>135.19999999999999</v>
      </c>
      <c r="F32" s="174">
        <f>E32*'Прайс-лист'!I3*(1-'Прайс-лист'!$E$3)</f>
        <v>135.19999999999999</v>
      </c>
      <c r="G32" s="143">
        <v>0</v>
      </c>
      <c r="H32" s="174">
        <f>F32*G32</f>
        <v>0</v>
      </c>
      <c r="J32" s="248" t="s">
        <v>2155</v>
      </c>
      <c r="K32" s="254" t="s">
        <v>1959</v>
      </c>
      <c r="L32" s="248" t="s">
        <v>1942</v>
      </c>
      <c r="M32" s="248" t="s">
        <v>1942</v>
      </c>
      <c r="N32" s="489" t="s">
        <v>2203</v>
      </c>
      <c r="O32" s="489" t="s">
        <v>2207</v>
      </c>
      <c r="P32" s="246" t="s">
        <v>2178</v>
      </c>
    </row>
    <row r="33" spans="2:16" ht="15.75" customHeight="1" outlineLevel="1">
      <c r="B33" s="480">
        <v>1157</v>
      </c>
      <c r="C33" s="472" t="s">
        <v>932</v>
      </c>
      <c r="D33" s="103" t="s">
        <v>928</v>
      </c>
      <c r="E33" s="174">
        <v>2220.8000000000002</v>
      </c>
      <c r="F33" s="174">
        <f>E33*'Прайс-лист'!I3*(1-'Прайс-лист'!$E$3)</f>
        <v>2220.8000000000002</v>
      </c>
      <c r="G33" s="143">
        <v>0</v>
      </c>
      <c r="H33" s="175">
        <f>F33*G33</f>
        <v>0</v>
      </c>
      <c r="J33" s="248" t="s">
        <v>2154</v>
      </c>
      <c r="K33" s="247" t="s">
        <v>1944</v>
      </c>
      <c r="L33" s="247"/>
      <c r="M33" s="247" t="s">
        <v>1944</v>
      </c>
      <c r="N33" s="456"/>
      <c r="O33" s="489" t="s">
        <v>2208</v>
      </c>
      <c r="P33" s="250"/>
    </row>
    <row r="34" spans="2:16" ht="15.75" customHeight="1" outlineLevel="1">
      <c r="B34" s="480">
        <v>2004</v>
      </c>
      <c r="C34" s="472" t="s">
        <v>931</v>
      </c>
      <c r="D34" s="103" t="s">
        <v>928</v>
      </c>
      <c r="E34" s="174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/>
      <c r="M34" s="254" t="s">
        <v>1960</v>
      </c>
      <c r="N34" s="248"/>
      <c r="O34" s="489" t="s">
        <v>2209</v>
      </c>
      <c r="P34" s="248"/>
    </row>
    <row r="35" spans="2:16" ht="15.75" customHeight="1" outlineLevel="1">
      <c r="B35" s="480">
        <v>3054</v>
      </c>
      <c r="C35" s="472" t="s">
        <v>930</v>
      </c>
      <c r="D35" s="103" t="s">
        <v>928</v>
      </c>
      <c r="E35" s="174">
        <v>94.4</v>
      </c>
      <c r="F35" s="174">
        <f>E35*'Прайс-лист'!I3*(1-'Прайс-лист'!$E$3)</f>
        <v>94.4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/>
      <c r="M35" s="254" t="s">
        <v>1967</v>
      </c>
      <c r="N35" s="250"/>
      <c r="O35" s="489" t="s">
        <v>2210</v>
      </c>
      <c r="P35" s="251"/>
    </row>
    <row r="36" spans="2:16" ht="15.75" customHeight="1" outlineLevel="1">
      <c r="B36" s="477" t="s">
        <v>2173</v>
      </c>
      <c r="C36" s="478" t="s">
        <v>2177</v>
      </c>
      <c r="D36" s="103" t="s">
        <v>928</v>
      </c>
      <c r="E36" s="174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J36" s="251"/>
      <c r="K36" s="251" t="s">
        <v>1943</v>
      </c>
      <c r="L36" s="251"/>
      <c r="M36" s="251" t="s">
        <v>1943</v>
      </c>
      <c r="N36" s="250"/>
      <c r="O36" s="489"/>
      <c r="P36" s="251"/>
    </row>
    <row r="37" spans="2:16" ht="15.75" customHeight="1" outlineLevel="1">
      <c r="B37" s="646" t="s">
        <v>7</v>
      </c>
      <c r="C37" s="646"/>
      <c r="D37" s="646"/>
      <c r="E37" s="646"/>
      <c r="F37" s="646"/>
      <c r="G37" s="646"/>
      <c r="H37" s="646"/>
    </row>
    <row r="38" spans="2:16" ht="15.75" customHeight="1" outlineLevel="1">
      <c r="B38" s="108">
        <v>4144</v>
      </c>
      <c r="C38" s="632" t="s">
        <v>2214</v>
      </c>
      <c r="D38" s="632"/>
      <c r="E38" s="203">
        <v>20.8</v>
      </c>
      <c r="F38" s="174">
        <f>E38*'Прайс-лист'!I3*(1-'Прайс-лист'!$E$3)</f>
        <v>20.8</v>
      </c>
      <c r="G38" s="143">
        <v>0</v>
      </c>
      <c r="H38" s="175">
        <f>F38*G38</f>
        <v>0</v>
      </c>
    </row>
    <row r="39" spans="2:16" ht="15.75" customHeight="1" outlineLevel="1">
      <c r="B39" s="108">
        <v>2413</v>
      </c>
      <c r="C39" s="635" t="s">
        <v>1908</v>
      </c>
      <c r="D39" s="635"/>
      <c r="E39" s="203">
        <v>323.2</v>
      </c>
      <c r="F39" s="174">
        <f>E39*'Прайс-лист'!I3*(1-'Прайс-лист'!$E$3)</f>
        <v>323.2</v>
      </c>
      <c r="G39" s="143">
        <v>0</v>
      </c>
      <c r="H39" s="175">
        <f t="shared" ref="H39:H53" si="1">F39*G39</f>
        <v>0</v>
      </c>
    </row>
    <row r="40" spans="2:16" ht="15.75" customHeight="1" outlineLevel="1">
      <c r="B40" s="108">
        <v>2327</v>
      </c>
      <c r="C40" s="635" t="s">
        <v>108</v>
      </c>
      <c r="D40" s="635"/>
      <c r="E40" s="203">
        <v>316</v>
      </c>
      <c r="F40" s="174">
        <f>E40*'Прайс-лист'!I3*(1-'Прайс-лист'!$E$3)</f>
        <v>316</v>
      </c>
      <c r="G40" s="143">
        <v>0</v>
      </c>
      <c r="H40" s="175">
        <f t="shared" si="1"/>
        <v>0</v>
      </c>
    </row>
    <row r="41" spans="2:16" ht="15.75" customHeight="1" outlineLevel="1">
      <c r="B41" s="134">
        <v>3055</v>
      </c>
      <c r="C41" s="635" t="s">
        <v>948</v>
      </c>
      <c r="D41" s="635"/>
      <c r="E41" s="174">
        <v>43.2</v>
      </c>
      <c r="F41" s="174">
        <f>E41*'Прайс-лист'!I3*(1-'Прайс-лист'!$E$3)</f>
        <v>43.2</v>
      </c>
      <c r="G41" s="135">
        <f>IF(G35*G40,1,0)</f>
        <v>0</v>
      </c>
      <c r="H41" s="175">
        <f t="shared" si="1"/>
        <v>0</v>
      </c>
    </row>
    <row r="42" spans="2:16" ht="15.75" customHeight="1" outlineLevel="1">
      <c r="B42" s="108">
        <v>2911</v>
      </c>
      <c r="C42" s="635" t="s">
        <v>9</v>
      </c>
      <c r="D42" s="635"/>
      <c r="E42" s="203">
        <v>141.6</v>
      </c>
      <c r="F42" s="174">
        <f>E42*'Прайс-лист'!I3*(1-'Прайс-лист'!$E$3)</f>
        <v>141.6</v>
      </c>
      <c r="G42" s="143">
        <v>0</v>
      </c>
      <c r="H42" s="175">
        <f t="shared" si="1"/>
        <v>0</v>
      </c>
    </row>
    <row r="43" spans="2:16" ht="15.75" customHeight="1" outlineLevel="1">
      <c r="B43" s="108">
        <v>2912</v>
      </c>
      <c r="C43" s="635" t="s">
        <v>75</v>
      </c>
      <c r="D43" s="635"/>
      <c r="E43" s="203">
        <v>180.8</v>
      </c>
      <c r="F43" s="174">
        <f>E43*'Прайс-лист'!I3*(1-'Прайс-лист'!$E$3)</f>
        <v>180.8</v>
      </c>
      <c r="G43" s="143">
        <v>0</v>
      </c>
      <c r="H43" s="175">
        <f t="shared" si="1"/>
        <v>0</v>
      </c>
    </row>
    <row r="44" spans="2:16" ht="15.75" customHeight="1" outlineLevel="1">
      <c r="B44" s="108">
        <v>2422</v>
      </c>
      <c r="C44" s="635" t="s">
        <v>52</v>
      </c>
      <c r="D44" s="635"/>
      <c r="E44" s="203">
        <v>455.2</v>
      </c>
      <c r="F44" s="174">
        <f>E44*'Прайс-лист'!I3*(1-'Прайс-лист'!$E$3)</f>
        <v>455.2</v>
      </c>
      <c r="G44" s="143">
        <v>0</v>
      </c>
      <c r="H44" s="175">
        <f t="shared" si="1"/>
        <v>0</v>
      </c>
    </row>
    <row r="45" spans="2:16" ht="15.75" customHeight="1" outlineLevel="1">
      <c r="B45" s="480">
        <v>2513</v>
      </c>
      <c r="C45" s="635" t="s">
        <v>109</v>
      </c>
      <c r="D45" s="635"/>
      <c r="E45" s="203">
        <v>738.4</v>
      </c>
      <c r="F45" s="174">
        <f>E45*'Прайс-лист'!I3*(1-'Прайс-лист'!$E$3)</f>
        <v>738.4</v>
      </c>
      <c r="G45" s="143">
        <v>0</v>
      </c>
      <c r="H45" s="175">
        <f t="shared" si="1"/>
        <v>0</v>
      </c>
    </row>
    <row r="46" spans="2:16" ht="15.75" customHeight="1" outlineLevel="1">
      <c r="B46" s="108">
        <v>2702</v>
      </c>
      <c r="C46" s="635" t="s">
        <v>91</v>
      </c>
      <c r="D46" s="635"/>
      <c r="E46" s="203">
        <v>526.4</v>
      </c>
      <c r="F46" s="174">
        <f>E46*'Прайс-лист'!I3*(1-'Прайс-лист'!$E$3)</f>
        <v>526.4</v>
      </c>
      <c r="G46" s="143">
        <v>0</v>
      </c>
      <c r="H46" s="175">
        <f>F46*G46</f>
        <v>0</v>
      </c>
    </row>
    <row r="47" spans="2:16" ht="15.75" customHeight="1" outlineLevel="1">
      <c r="B47" s="242">
        <v>2704</v>
      </c>
      <c r="C47" s="635" t="s">
        <v>90</v>
      </c>
      <c r="D47" s="635"/>
      <c r="E47" s="203">
        <v>471.2</v>
      </c>
      <c r="F47" s="174">
        <f>E47*'Прайс-лист'!I3*(1-'Прайс-лист'!$E$3)</f>
        <v>471.2</v>
      </c>
      <c r="G47" s="143">
        <v>0</v>
      </c>
      <c r="H47" s="175">
        <f>F47*G47</f>
        <v>0</v>
      </c>
    </row>
    <row r="48" spans="2:16" ht="15.75" customHeight="1" outlineLevel="1">
      <c r="B48" s="108">
        <v>288201</v>
      </c>
      <c r="C48" s="635" t="s">
        <v>11</v>
      </c>
      <c r="D48" s="635"/>
      <c r="E48" s="203">
        <v>504</v>
      </c>
      <c r="F48" s="174">
        <f>E48*'Прайс-лист'!I3*(1-'Прайс-лист'!$E$3)</f>
        <v>504</v>
      </c>
      <c r="G48" s="143">
        <v>0</v>
      </c>
      <c r="H48" s="175">
        <f t="shared" si="1"/>
        <v>0</v>
      </c>
    </row>
    <row r="49" spans="2:8" ht="15.75" customHeight="1" outlineLevel="1">
      <c r="B49" s="108">
        <v>288203</v>
      </c>
      <c r="C49" s="635" t="s">
        <v>933</v>
      </c>
      <c r="D49" s="635"/>
      <c r="E49" s="203">
        <v>504</v>
      </c>
      <c r="F49" s="174">
        <f>E49*'Прайс-лист'!I3*(1-'Прайс-лист'!$E$3)</f>
        <v>504</v>
      </c>
      <c r="G49" s="143">
        <v>0</v>
      </c>
      <c r="H49" s="175">
        <f>F49*G49</f>
        <v>0</v>
      </c>
    </row>
    <row r="50" spans="2:8" ht="15.75" customHeight="1" outlineLevel="1">
      <c r="B50" s="108">
        <v>2883</v>
      </c>
      <c r="C50" s="635" t="s">
        <v>110</v>
      </c>
      <c r="D50" s="635"/>
      <c r="E50" s="203">
        <v>85.6</v>
      </c>
      <c r="F50" s="174">
        <f>E50*'Прайс-лист'!I3*(1-'Прайс-лист'!$E$3)</f>
        <v>85.6</v>
      </c>
      <c r="G50" s="143">
        <v>0</v>
      </c>
      <c r="H50" s="175">
        <f>F50*G50</f>
        <v>0</v>
      </c>
    </row>
    <row r="51" spans="2:8" ht="15.75" customHeight="1" outlineLevel="1">
      <c r="B51" s="108">
        <v>2884</v>
      </c>
      <c r="C51" s="635" t="s">
        <v>111</v>
      </c>
      <c r="D51" s="635"/>
      <c r="E51" s="203">
        <v>85.6</v>
      </c>
      <c r="F51" s="174">
        <f>E51*'Прайс-лист'!I3*(1-'Прайс-лист'!$E$3)</f>
        <v>85.6</v>
      </c>
      <c r="G51" s="143">
        <v>0</v>
      </c>
      <c r="H51" s="175">
        <f>F51*G51</f>
        <v>0</v>
      </c>
    </row>
    <row r="52" spans="2:8" ht="15.75" customHeight="1" outlineLevel="1">
      <c r="B52" s="108">
        <v>2392</v>
      </c>
      <c r="C52" s="635" t="s">
        <v>79</v>
      </c>
      <c r="D52" s="635"/>
      <c r="E52" s="203">
        <v>584.79999999999995</v>
      </c>
      <c r="F52" s="174">
        <f>E52*'Прайс-лист'!I3*(1-'Прайс-лист'!$E$3)</f>
        <v>584.79999999999995</v>
      </c>
      <c r="G52" s="143">
        <v>0</v>
      </c>
      <c r="H52" s="175">
        <f>F52*G52</f>
        <v>0</v>
      </c>
    </row>
    <row r="53" spans="2:8" ht="15.75" customHeight="1" outlineLevel="1">
      <c r="B53" s="108">
        <v>2397</v>
      </c>
      <c r="C53" s="635" t="s">
        <v>80</v>
      </c>
      <c r="D53" s="635"/>
      <c r="E53" s="203">
        <v>827.2</v>
      </c>
      <c r="F53" s="174">
        <f>E53*'Прайс-лист'!I3*(1-'Прайс-лист'!$E$3)</f>
        <v>827.2</v>
      </c>
      <c r="G53" s="143">
        <v>0</v>
      </c>
      <c r="H53" s="175">
        <f t="shared" si="1"/>
        <v>0</v>
      </c>
    </row>
    <row r="54" spans="2:8" ht="15.75" customHeight="1" outlineLevel="1">
      <c r="B54" s="3"/>
      <c r="C54" s="52"/>
      <c r="D54" s="52"/>
      <c r="E54" s="1"/>
      <c r="F54" s="1"/>
      <c r="G54" s="27" t="s">
        <v>12</v>
      </c>
      <c r="H54" s="176">
        <f>SUM(H26:H53)</f>
        <v>5788.8</v>
      </c>
    </row>
  </sheetData>
  <mergeCells count="64">
    <mergeCell ref="C49:D49"/>
    <mergeCell ref="C50:D50"/>
    <mergeCell ref="C51:D51"/>
    <mergeCell ref="C52:D52"/>
    <mergeCell ref="C53:D53"/>
    <mergeCell ref="C47:D47"/>
    <mergeCell ref="C46:D46"/>
    <mergeCell ref="C48:D48"/>
    <mergeCell ref="C40:D40"/>
    <mergeCell ref="C42:D42"/>
    <mergeCell ref="C43:D43"/>
    <mergeCell ref="C44:D44"/>
    <mergeCell ref="C45:D45"/>
    <mergeCell ref="C41:D41"/>
    <mergeCell ref="F12:G12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7:G7"/>
    <mergeCell ref="F8:G8"/>
    <mergeCell ref="F9:G9"/>
    <mergeCell ref="F10:G10"/>
    <mergeCell ref="F11:G11"/>
    <mergeCell ref="B2:H2"/>
    <mergeCell ref="B3:H3"/>
    <mergeCell ref="F4:G4"/>
    <mergeCell ref="F5:G5"/>
    <mergeCell ref="F6:G6"/>
    <mergeCell ref="C20:D20"/>
    <mergeCell ref="F19:G19"/>
    <mergeCell ref="F13:G13"/>
    <mergeCell ref="C13:D13"/>
    <mergeCell ref="C14:D14"/>
    <mergeCell ref="C15:D15"/>
    <mergeCell ref="C16:D16"/>
    <mergeCell ref="C17:D17"/>
    <mergeCell ref="F14:G14"/>
    <mergeCell ref="F15:G15"/>
    <mergeCell ref="F16:G16"/>
    <mergeCell ref="F17:G17"/>
    <mergeCell ref="F18:G18"/>
    <mergeCell ref="F20:G20"/>
    <mergeCell ref="Q2:R2"/>
    <mergeCell ref="C38:D38"/>
    <mergeCell ref="C39:D39"/>
    <mergeCell ref="C26:D26"/>
    <mergeCell ref="B37:H37"/>
    <mergeCell ref="B29:H29"/>
    <mergeCell ref="B27:H27"/>
    <mergeCell ref="F21:G21"/>
    <mergeCell ref="F23:G23"/>
    <mergeCell ref="C28:H28"/>
    <mergeCell ref="F22:G22"/>
    <mergeCell ref="C21:D21"/>
    <mergeCell ref="C22:D22"/>
    <mergeCell ref="C23:D23"/>
    <mergeCell ref="C18:D18"/>
    <mergeCell ref="C19:D19"/>
  </mergeCells>
  <dataValidations count="7">
    <dataValidation type="list" allowBlank="1" showInputMessage="1" showErrorMessage="1" sqref="D36">
      <formula1>$P$30:$P$32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3">
      <formula1>$M$30:$M$36</formula1>
    </dataValidation>
    <dataValidation type="list" allowBlank="1" showInputMessage="1" showErrorMessage="1" sqref="D34">
      <formula1>$N$30:$N$32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$O$30:$O$35</formula1>
    </dataValidation>
    <dataValidation type="list" allowBlank="1" showInputMessage="1" showErrorMessage="1" sqref="D30">
      <formula1>$J$30:$J$35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B2:R55"/>
  <sheetViews>
    <sheetView showGridLines="0" zoomScaleNormal="100" workbookViewId="0">
      <pane ySplit="2" topLeftCell="A3" activePane="bottomLeft" state="frozen"/>
      <selection pane="bottomLeft" activeCell="S45" sqref="S4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11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6" width="15.7109375" style="50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43" t="s">
        <v>104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119"/>
      <c r="F4" s="638">
        <v>420</v>
      </c>
      <c r="G4" s="638"/>
      <c r="H4" s="73"/>
    </row>
    <row r="5" spans="2:18" ht="15.75" hidden="1" customHeight="1" outlineLevel="1">
      <c r="B5" s="67"/>
      <c r="C5" s="635" t="s">
        <v>22</v>
      </c>
      <c r="D5" s="635"/>
      <c r="E5" s="119"/>
      <c r="F5" s="638">
        <v>310</v>
      </c>
      <c r="G5" s="638"/>
      <c r="H5" s="73"/>
    </row>
    <row r="6" spans="2:18" ht="15.75" hidden="1" customHeight="1" outlineLevel="1">
      <c r="B6" s="67"/>
      <c r="C6" s="635" t="s">
        <v>23</v>
      </c>
      <c r="D6" s="635"/>
      <c r="E6" s="119"/>
      <c r="F6" s="638">
        <v>195</v>
      </c>
      <c r="G6" s="638"/>
      <c r="H6" s="73"/>
    </row>
    <row r="7" spans="2:18" ht="15.75" hidden="1" customHeight="1" outlineLevel="1">
      <c r="B7" s="67"/>
      <c r="C7" s="635" t="s">
        <v>24</v>
      </c>
      <c r="D7" s="635"/>
      <c r="E7" s="119"/>
      <c r="F7" s="638">
        <v>101</v>
      </c>
      <c r="G7" s="638"/>
      <c r="H7" s="73"/>
    </row>
    <row r="8" spans="2:18" ht="15.75" hidden="1" customHeight="1" outlineLevel="1">
      <c r="B8" s="67"/>
      <c r="C8" s="635" t="s">
        <v>25</v>
      </c>
      <c r="D8" s="635"/>
      <c r="E8" s="119"/>
      <c r="F8" s="638">
        <v>46</v>
      </c>
      <c r="G8" s="638"/>
      <c r="H8" s="73"/>
    </row>
    <row r="9" spans="2:18" ht="15.75" hidden="1" customHeight="1" outlineLevel="1">
      <c r="B9" s="67"/>
      <c r="C9" s="635" t="s">
        <v>41</v>
      </c>
      <c r="D9" s="635"/>
      <c r="E9" s="119"/>
      <c r="F9" s="638">
        <v>145</v>
      </c>
      <c r="G9" s="638"/>
      <c r="H9" s="73"/>
    </row>
    <row r="10" spans="2:18" ht="15.75" hidden="1" customHeight="1" outlineLevel="1">
      <c r="B10" s="67"/>
      <c r="C10" s="635" t="s">
        <v>26</v>
      </c>
      <c r="D10" s="635"/>
      <c r="E10" s="119"/>
      <c r="F10" s="638">
        <v>700</v>
      </c>
      <c r="G10" s="638"/>
      <c r="H10" s="73"/>
    </row>
    <row r="11" spans="2:18" ht="15.75" hidden="1" customHeight="1" outlineLevel="1">
      <c r="B11" s="67"/>
      <c r="C11" s="635" t="s">
        <v>27</v>
      </c>
      <c r="D11" s="635"/>
      <c r="E11" s="119"/>
      <c r="F11" s="638">
        <v>6</v>
      </c>
      <c r="G11" s="638"/>
      <c r="H11" s="73"/>
    </row>
    <row r="12" spans="2:18" ht="15.75" hidden="1" customHeight="1" outlineLevel="1">
      <c r="B12" s="67"/>
      <c r="C12" s="635" t="s">
        <v>28</v>
      </c>
      <c r="D12" s="635"/>
      <c r="E12" s="119"/>
      <c r="F12" s="638">
        <v>3</v>
      </c>
      <c r="G12" s="638"/>
      <c r="H12" s="73"/>
    </row>
    <row r="13" spans="2:18" ht="15.75" hidden="1" customHeight="1" outlineLevel="1">
      <c r="B13" s="67"/>
      <c r="C13" s="635" t="s">
        <v>29</v>
      </c>
      <c r="D13" s="635"/>
      <c r="E13" s="119"/>
      <c r="F13" s="638">
        <v>40</v>
      </c>
      <c r="G13" s="638"/>
      <c r="H13" s="73"/>
    </row>
    <row r="14" spans="2:18" ht="15.75" hidden="1" customHeight="1" outlineLevel="1">
      <c r="B14" s="67"/>
      <c r="C14" s="635" t="s">
        <v>30</v>
      </c>
      <c r="D14" s="635"/>
      <c r="E14" s="119"/>
      <c r="F14" s="638">
        <v>50</v>
      </c>
      <c r="G14" s="638"/>
      <c r="H14" s="73"/>
    </row>
    <row r="15" spans="2:18" ht="15.75" hidden="1" customHeight="1" outlineLevel="1">
      <c r="B15" s="67"/>
      <c r="C15" s="635" t="s">
        <v>31</v>
      </c>
      <c r="D15" s="635"/>
      <c r="E15" s="119"/>
      <c r="F15" s="638">
        <v>115</v>
      </c>
      <c r="G15" s="638"/>
      <c r="H15" s="73"/>
    </row>
    <row r="16" spans="2:18" ht="15.75" hidden="1" customHeight="1" outlineLevel="1">
      <c r="B16" s="67"/>
      <c r="C16" s="635" t="s">
        <v>32</v>
      </c>
      <c r="D16" s="635"/>
      <c r="E16" s="119"/>
      <c r="F16" s="638" t="s">
        <v>57</v>
      </c>
      <c r="G16" s="638"/>
      <c r="H16" s="73"/>
    </row>
    <row r="17" spans="2:16" ht="15.75" hidden="1" customHeight="1" outlineLevel="1">
      <c r="B17" s="67"/>
      <c r="C17" s="635" t="s">
        <v>33</v>
      </c>
      <c r="D17" s="635"/>
      <c r="E17" s="119"/>
      <c r="F17" s="638" t="s">
        <v>58</v>
      </c>
      <c r="G17" s="638"/>
      <c r="H17" s="73"/>
    </row>
    <row r="18" spans="2:16" ht="15.75" hidden="1" customHeight="1" outlineLevel="1">
      <c r="B18" s="67"/>
      <c r="C18" s="635" t="s">
        <v>35</v>
      </c>
      <c r="D18" s="635"/>
      <c r="E18" s="119"/>
      <c r="F18" s="638" t="s">
        <v>36</v>
      </c>
      <c r="G18" s="638"/>
      <c r="H18" s="73"/>
    </row>
    <row r="19" spans="2:16" ht="15.75" hidden="1" customHeight="1" outlineLevel="1">
      <c r="B19" s="67"/>
      <c r="C19" s="635" t="s">
        <v>42</v>
      </c>
      <c r="D19" s="635"/>
      <c r="E19" s="119"/>
      <c r="F19" s="638" t="s">
        <v>54</v>
      </c>
      <c r="G19" s="638"/>
      <c r="H19" s="73"/>
    </row>
    <row r="20" spans="2:16" ht="15.75" hidden="1" customHeight="1" outlineLevel="1">
      <c r="B20" s="67"/>
      <c r="C20" s="637" t="s">
        <v>205</v>
      </c>
      <c r="D20" s="637"/>
      <c r="E20" s="119"/>
      <c r="F20" s="638" t="s">
        <v>62</v>
      </c>
      <c r="G20" s="638"/>
      <c r="H20" s="73"/>
    </row>
    <row r="21" spans="2:16" ht="15.75" hidden="1" customHeight="1" outlineLevel="1">
      <c r="B21" s="67"/>
      <c r="C21" s="637" t="s">
        <v>206</v>
      </c>
      <c r="D21" s="637"/>
      <c r="E21" s="119"/>
      <c r="F21" s="638" t="s">
        <v>209</v>
      </c>
      <c r="G21" s="638"/>
      <c r="H21" s="73"/>
    </row>
    <row r="22" spans="2:16" ht="15.75" hidden="1" customHeight="1" outlineLevel="1">
      <c r="B22" s="67"/>
      <c r="C22" s="637" t="s">
        <v>208</v>
      </c>
      <c r="D22" s="637"/>
      <c r="E22" s="119"/>
      <c r="F22" s="638" t="s">
        <v>210</v>
      </c>
      <c r="G22" s="638"/>
      <c r="H22" s="73"/>
    </row>
    <row r="23" spans="2:16" ht="15.75" hidden="1" customHeight="1" outlineLevel="1">
      <c r="B23" s="67"/>
      <c r="C23" s="637" t="s">
        <v>40</v>
      </c>
      <c r="D23" s="637"/>
      <c r="E23" s="119"/>
      <c r="F23" s="638">
        <v>209</v>
      </c>
      <c r="G23" s="638"/>
      <c r="H23" s="73"/>
    </row>
    <row r="24" spans="2:16" ht="15.75" customHeight="1" collapsed="1">
      <c r="B24" s="69"/>
      <c r="C24" s="70"/>
      <c r="D24" s="70"/>
      <c r="E24" s="120"/>
      <c r="F24" s="70"/>
      <c r="G24" s="70"/>
      <c r="H24" s="71"/>
    </row>
    <row r="25" spans="2:16" ht="15.75" customHeight="1" outlineLevel="1">
      <c r="B25" s="64" t="s">
        <v>44</v>
      </c>
      <c r="C25" s="222" t="s">
        <v>49</v>
      </c>
      <c r="D25" s="111"/>
      <c r="E25" s="65" t="s">
        <v>2</v>
      </c>
      <c r="F25" s="111" t="s">
        <v>2</v>
      </c>
      <c r="G25" s="111" t="s">
        <v>45</v>
      </c>
      <c r="H25" s="65" t="s">
        <v>46</v>
      </c>
    </row>
    <row r="26" spans="2:16" ht="15.75" customHeight="1" outlineLevel="1">
      <c r="B26" s="108">
        <v>1142</v>
      </c>
      <c r="C26" s="110" t="s">
        <v>175</v>
      </c>
      <c r="D26" s="110"/>
      <c r="E26" s="177">
        <v>4812</v>
      </c>
      <c r="F26" s="174">
        <f>E26*'Прайс-лист'!I3*(1-'Прайс-лист'!$E$3)</f>
        <v>4812</v>
      </c>
      <c r="G26" s="108"/>
      <c r="H26" s="175">
        <f>F26</f>
        <v>4812</v>
      </c>
    </row>
    <row r="27" spans="2:16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6" ht="301.5" hidden="1" customHeight="1" outlineLevel="2">
      <c r="B28" s="108"/>
      <c r="C28" s="640" t="s">
        <v>2273</v>
      </c>
      <c r="D28" s="640"/>
      <c r="E28" s="640"/>
      <c r="F28" s="640"/>
      <c r="G28" s="640"/>
      <c r="H28" s="640"/>
    </row>
    <row r="29" spans="2:16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6" ht="15.75" customHeight="1" outlineLevel="1">
      <c r="B30" s="480">
        <v>2475</v>
      </c>
      <c r="C30" s="476" t="s">
        <v>6</v>
      </c>
      <c r="D30" s="104" t="s">
        <v>928</v>
      </c>
      <c r="E30" s="174">
        <v>327.2</v>
      </c>
      <c r="F30" s="174">
        <f>E30*'Прайс-лист'!I3*(1-'Прайс-лист'!$E$3)</f>
        <v>327.2</v>
      </c>
      <c r="G30" s="143">
        <v>0</v>
      </c>
      <c r="H30" s="175">
        <f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2212</v>
      </c>
      <c r="P30" s="246" t="s">
        <v>928</v>
      </c>
    </row>
    <row r="31" spans="2:16" ht="15.75" customHeight="1" outlineLevel="1">
      <c r="B31" s="66"/>
      <c r="C31" s="472" t="s">
        <v>929</v>
      </c>
      <c r="D31" s="103" t="s">
        <v>928</v>
      </c>
      <c r="E31" s="174">
        <v>20</v>
      </c>
      <c r="F31" s="174">
        <f>E31*'Прайс-лист'!I3*(1-'Прайс-лист'!$E$3)</f>
        <v>20</v>
      </c>
      <c r="G31" s="143">
        <v>0</v>
      </c>
      <c r="H31" s="175">
        <f t="shared" ref="H31:H36" si="0">F31*G31</f>
        <v>0</v>
      </c>
      <c r="J31" s="248" t="s">
        <v>1942</v>
      </c>
      <c r="K31" s="246" t="s">
        <v>1945</v>
      </c>
      <c r="L31" s="246" t="s">
        <v>1945</v>
      </c>
      <c r="M31" s="246" t="s">
        <v>1945</v>
      </c>
      <c r="N31" s="489" t="s">
        <v>2202</v>
      </c>
      <c r="O31" s="489" t="s">
        <v>2206</v>
      </c>
      <c r="P31" s="251" t="s">
        <v>2179</v>
      </c>
    </row>
    <row r="32" spans="2:16" ht="15.75" customHeight="1" outlineLevel="1">
      <c r="B32" s="480">
        <v>2126</v>
      </c>
      <c r="C32" s="472" t="s">
        <v>934</v>
      </c>
      <c r="D32" s="103" t="s">
        <v>928</v>
      </c>
      <c r="E32" s="174">
        <v>128</v>
      </c>
      <c r="F32" s="174">
        <f>E32*'Прайс-лист'!I3*(1-'Прайс-лист'!$E$3)</f>
        <v>128</v>
      </c>
      <c r="G32" s="143">
        <v>0</v>
      </c>
      <c r="H32" s="174">
        <f>F32*G32</f>
        <v>0</v>
      </c>
      <c r="J32" s="248" t="s">
        <v>2155</v>
      </c>
      <c r="K32" s="254" t="s">
        <v>1959</v>
      </c>
      <c r="L32" s="248" t="s">
        <v>1942</v>
      </c>
      <c r="M32" s="248" t="s">
        <v>1942</v>
      </c>
      <c r="N32" s="489" t="s">
        <v>2203</v>
      </c>
      <c r="O32" s="489" t="s">
        <v>2207</v>
      </c>
      <c r="P32" s="246" t="s">
        <v>2178</v>
      </c>
    </row>
    <row r="33" spans="2:16" ht="15.75" customHeight="1" outlineLevel="1">
      <c r="B33" s="480">
        <v>1147</v>
      </c>
      <c r="C33" s="472" t="s">
        <v>932</v>
      </c>
      <c r="D33" s="103" t="s">
        <v>928</v>
      </c>
      <c r="E33" s="174">
        <v>1944.8</v>
      </c>
      <c r="F33" s="174">
        <f>E33*'Прайс-лист'!I3*(1-'Прайс-лист'!$E$3)</f>
        <v>1944.8</v>
      </c>
      <c r="G33" s="143">
        <v>0</v>
      </c>
      <c r="H33" s="175">
        <f>F33*G33</f>
        <v>0</v>
      </c>
      <c r="J33" s="248" t="s">
        <v>2154</v>
      </c>
      <c r="K33" s="247" t="s">
        <v>1944</v>
      </c>
      <c r="L33" s="247"/>
      <c r="M33" s="247" t="s">
        <v>1944</v>
      </c>
      <c r="N33" s="456"/>
      <c r="O33" s="489" t="s">
        <v>2208</v>
      </c>
      <c r="P33" s="250"/>
    </row>
    <row r="34" spans="2:16" ht="15.75" customHeight="1" outlineLevel="1">
      <c r="B34" s="480">
        <v>2004</v>
      </c>
      <c r="C34" s="472" t="s">
        <v>931</v>
      </c>
      <c r="D34" s="103" t="s">
        <v>928</v>
      </c>
      <c r="E34" s="174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/>
      <c r="M34" s="254" t="s">
        <v>1960</v>
      </c>
      <c r="N34" s="248"/>
      <c r="O34" s="489" t="s">
        <v>2209</v>
      </c>
      <c r="P34" s="248"/>
    </row>
    <row r="35" spans="2:16" ht="15.75" customHeight="1" outlineLevel="1">
      <c r="B35" s="480">
        <v>3052</v>
      </c>
      <c r="C35" s="472" t="s">
        <v>930</v>
      </c>
      <c r="D35" s="103" t="s">
        <v>928</v>
      </c>
      <c r="E35" s="174">
        <v>84.8</v>
      </c>
      <c r="F35" s="174">
        <f>E35*'Прайс-лист'!I3*(1-'Прайс-лист'!$E$3)</f>
        <v>84.8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/>
      <c r="M35" s="254" t="s">
        <v>1967</v>
      </c>
      <c r="N35" s="250"/>
      <c r="O35" s="489" t="s">
        <v>2210</v>
      </c>
      <c r="P35" s="251"/>
    </row>
    <row r="36" spans="2:16" ht="15.75" customHeight="1" outlineLevel="1">
      <c r="B36" s="477" t="s">
        <v>2173</v>
      </c>
      <c r="C36" s="478" t="s">
        <v>2177</v>
      </c>
      <c r="D36" s="103" t="s">
        <v>928</v>
      </c>
      <c r="E36" s="174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J36" s="251"/>
      <c r="K36" s="251" t="s">
        <v>1943</v>
      </c>
      <c r="L36" s="251"/>
      <c r="M36" s="251" t="s">
        <v>1943</v>
      </c>
      <c r="N36" s="250"/>
      <c r="O36" s="489"/>
      <c r="P36" s="251"/>
    </row>
    <row r="37" spans="2:16" ht="15.75" customHeight="1" outlineLevel="1">
      <c r="B37" s="108">
        <v>2142</v>
      </c>
      <c r="C37" s="635" t="s">
        <v>1902</v>
      </c>
      <c r="D37" s="635"/>
      <c r="E37" s="174">
        <v>20</v>
      </c>
      <c r="F37" s="174">
        <f>E37*'Прайс-лист'!I3*(1-'Прайс-лист'!$E$3)</f>
        <v>20</v>
      </c>
      <c r="G37" s="143">
        <v>0</v>
      </c>
      <c r="H37" s="175">
        <f>F37*G37</f>
        <v>0</v>
      </c>
    </row>
    <row r="38" spans="2:16" ht="15.75" customHeight="1" outlineLevel="1">
      <c r="B38" s="646" t="s">
        <v>7</v>
      </c>
      <c r="C38" s="646"/>
      <c r="D38" s="646"/>
      <c r="E38" s="646"/>
      <c r="F38" s="646"/>
      <c r="G38" s="646"/>
      <c r="H38" s="646"/>
    </row>
    <row r="39" spans="2:16" ht="15.75" customHeight="1" outlineLevel="1">
      <c r="B39" s="108">
        <v>4144</v>
      </c>
      <c r="C39" s="632" t="s">
        <v>2214</v>
      </c>
      <c r="D39" s="632"/>
      <c r="E39" s="211">
        <v>20.8</v>
      </c>
      <c r="F39" s="174">
        <f>E39*'Прайс-лист'!I3*(1-'Прайс-лист'!$E$3)</f>
        <v>20.8</v>
      </c>
      <c r="G39" s="143">
        <v>0</v>
      </c>
      <c r="H39" s="175">
        <f t="shared" ref="H39:H49" si="1">F39*G39</f>
        <v>0</v>
      </c>
    </row>
    <row r="40" spans="2:16" ht="15.75" customHeight="1" outlineLevel="1">
      <c r="B40" s="108">
        <v>2414</v>
      </c>
      <c r="C40" s="635" t="s">
        <v>1908</v>
      </c>
      <c r="D40" s="635"/>
      <c r="E40" s="211">
        <v>206.4</v>
      </c>
      <c r="F40" s="174">
        <f>E40*'Прайс-лист'!I3*(1-'Прайс-лист'!$E$3)</f>
        <v>206.4</v>
      </c>
      <c r="G40" s="143">
        <v>0</v>
      </c>
      <c r="H40" s="175">
        <f t="shared" si="1"/>
        <v>0</v>
      </c>
    </row>
    <row r="41" spans="2:16" ht="15.75" customHeight="1" outlineLevel="1">
      <c r="B41" s="134">
        <v>2328</v>
      </c>
      <c r="C41" s="635" t="s">
        <v>108</v>
      </c>
      <c r="D41" s="635"/>
      <c r="E41" s="203">
        <v>252</v>
      </c>
      <c r="F41" s="174">
        <f>E41*'Прайс-лист'!I3*(1-'Прайс-лист'!$E$3)</f>
        <v>252</v>
      </c>
      <c r="G41" s="143">
        <v>0</v>
      </c>
      <c r="H41" s="175">
        <f t="shared" si="1"/>
        <v>0</v>
      </c>
    </row>
    <row r="42" spans="2:16" ht="15.75" customHeight="1" outlineLevel="1">
      <c r="B42" s="134">
        <v>3053</v>
      </c>
      <c r="C42" s="635" t="s">
        <v>948</v>
      </c>
      <c r="D42" s="635"/>
      <c r="E42" s="174">
        <v>23.2</v>
      </c>
      <c r="F42" s="174">
        <f>E42*'Прайс-лист'!I3*(1-'Прайс-лист'!$E$3)</f>
        <v>23.2</v>
      </c>
      <c r="G42" s="135">
        <f>IF(G35*G41,1,0)</f>
        <v>0</v>
      </c>
      <c r="H42" s="175">
        <f t="shared" si="1"/>
        <v>0</v>
      </c>
    </row>
    <row r="43" spans="2:16" ht="15.75" customHeight="1" outlineLevel="1">
      <c r="B43" s="108">
        <v>2941</v>
      </c>
      <c r="C43" s="635" t="s">
        <v>9</v>
      </c>
      <c r="D43" s="635"/>
      <c r="E43" s="211">
        <v>125.6</v>
      </c>
      <c r="F43" s="174">
        <f>E43*'Прайс-лист'!I3*(1-'Прайс-лист'!$E$3)</f>
        <v>125.6</v>
      </c>
      <c r="G43" s="143">
        <v>0</v>
      </c>
      <c r="H43" s="175">
        <f t="shared" si="1"/>
        <v>0</v>
      </c>
    </row>
    <row r="44" spans="2:16" ht="15.75" customHeight="1" outlineLevel="1">
      <c r="B44" s="108">
        <v>2942</v>
      </c>
      <c r="C44" s="635" t="s">
        <v>75</v>
      </c>
      <c r="D44" s="635"/>
      <c r="E44" s="211">
        <v>156</v>
      </c>
      <c r="F44" s="174">
        <f>E44*'Прайс-лист'!I3*(1-'Прайс-лист'!$E$3)</f>
        <v>156</v>
      </c>
      <c r="G44" s="143">
        <v>0</v>
      </c>
      <c r="H44" s="175">
        <f t="shared" si="1"/>
        <v>0</v>
      </c>
    </row>
    <row r="45" spans="2:16" ht="15.75" customHeight="1" outlineLevel="1">
      <c r="B45" s="108">
        <v>2421</v>
      </c>
      <c r="C45" s="635" t="s">
        <v>52</v>
      </c>
      <c r="D45" s="635"/>
      <c r="E45" s="211">
        <v>417.6</v>
      </c>
      <c r="F45" s="174">
        <f>E45*'Прайс-лист'!I3*(1-'Прайс-лист'!$E$3)</f>
        <v>417.6</v>
      </c>
      <c r="G45" s="143">
        <v>0</v>
      </c>
      <c r="H45" s="175">
        <f t="shared" si="1"/>
        <v>0</v>
      </c>
    </row>
    <row r="46" spans="2:16" ht="15.75" customHeight="1" outlineLevel="1">
      <c r="B46" s="108">
        <v>2509</v>
      </c>
      <c r="C46" s="635" t="s">
        <v>78</v>
      </c>
      <c r="D46" s="635"/>
      <c r="E46" s="211">
        <v>639.20000000000005</v>
      </c>
      <c r="F46" s="174">
        <f>E46*'Прайс-лист'!I3*(1-'Прайс-лист'!$E$3)</f>
        <v>639.20000000000005</v>
      </c>
      <c r="G46" s="143">
        <v>0</v>
      </c>
      <c r="H46" s="175">
        <f t="shared" si="1"/>
        <v>0</v>
      </c>
    </row>
    <row r="47" spans="2:16" ht="15.75" customHeight="1" outlineLevel="1">
      <c r="B47" s="108">
        <v>2702</v>
      </c>
      <c r="C47" s="635" t="s">
        <v>91</v>
      </c>
      <c r="D47" s="635"/>
      <c r="E47" s="211">
        <v>526.4</v>
      </c>
      <c r="F47" s="174">
        <f>E47*'Прайс-лист'!I3*(1-'Прайс-лист'!$E$3)</f>
        <v>526.4</v>
      </c>
      <c r="G47" s="143">
        <v>0</v>
      </c>
      <c r="H47" s="175">
        <f t="shared" si="1"/>
        <v>0</v>
      </c>
    </row>
    <row r="48" spans="2:16" ht="15.75" customHeight="1" outlineLevel="1">
      <c r="B48" s="242">
        <v>2704</v>
      </c>
      <c r="C48" s="635" t="s">
        <v>90</v>
      </c>
      <c r="D48" s="635"/>
      <c r="E48" s="211">
        <v>471.2</v>
      </c>
      <c r="F48" s="174">
        <f>E48*'Прайс-лист'!I3*(1-'Прайс-лист'!$E$3)</f>
        <v>471.2</v>
      </c>
      <c r="G48" s="143">
        <v>0</v>
      </c>
      <c r="H48" s="175">
        <f>F48*G48</f>
        <v>0</v>
      </c>
    </row>
    <row r="49" spans="2:8" ht="15.75" customHeight="1" outlineLevel="1">
      <c r="B49" s="108">
        <v>2876</v>
      </c>
      <c r="C49" s="635" t="s">
        <v>11</v>
      </c>
      <c r="D49" s="635"/>
      <c r="E49" s="211">
        <v>372.8</v>
      </c>
      <c r="F49" s="174">
        <f>E49*'Прайс-лист'!I3*(1-'Прайс-лист'!$E$3)</f>
        <v>372.8</v>
      </c>
      <c r="G49" s="143">
        <v>0</v>
      </c>
      <c r="H49" s="175">
        <f t="shared" si="1"/>
        <v>0</v>
      </c>
    </row>
    <row r="50" spans="2:8" ht="15.75" customHeight="1" outlineLevel="1">
      <c r="B50" s="108">
        <v>287601</v>
      </c>
      <c r="C50" s="635" t="s">
        <v>933</v>
      </c>
      <c r="D50" s="635"/>
      <c r="E50" s="211">
        <v>372.8</v>
      </c>
      <c r="F50" s="174">
        <f>E50*'Прайс-лист'!I3*(1-'Прайс-лист'!$E$3)</f>
        <v>372.8</v>
      </c>
      <c r="G50" s="143">
        <v>0</v>
      </c>
      <c r="H50" s="175">
        <f>F50*G50</f>
        <v>0</v>
      </c>
    </row>
    <row r="51" spans="2:8" ht="15.75" customHeight="1" outlineLevel="1">
      <c r="B51" s="108">
        <v>2873</v>
      </c>
      <c r="C51" s="635" t="s">
        <v>105</v>
      </c>
      <c r="D51" s="635"/>
      <c r="E51" s="211">
        <v>76.8</v>
      </c>
      <c r="F51" s="174">
        <f>E51*'Прайс-лист'!I3*(1-'Прайс-лист'!$E$3)</f>
        <v>76.8</v>
      </c>
      <c r="G51" s="143">
        <v>0</v>
      </c>
      <c r="H51" s="175">
        <f>F51*G51</f>
        <v>0</v>
      </c>
    </row>
    <row r="52" spans="2:8" ht="15.75" customHeight="1" outlineLevel="1">
      <c r="B52" s="108">
        <v>2874</v>
      </c>
      <c r="C52" s="635" t="s">
        <v>106</v>
      </c>
      <c r="D52" s="635"/>
      <c r="E52" s="211">
        <v>72.8</v>
      </c>
      <c r="F52" s="174">
        <f>E52*'Прайс-лист'!I3*(1-'Прайс-лист'!$E$3)</f>
        <v>72.8</v>
      </c>
      <c r="G52" s="143">
        <v>0</v>
      </c>
      <c r="H52" s="175">
        <f>F52*G52</f>
        <v>0</v>
      </c>
    </row>
    <row r="53" spans="2:8" ht="15.75" customHeight="1" outlineLevel="1">
      <c r="B53" s="108">
        <v>2391</v>
      </c>
      <c r="C53" s="635" t="s">
        <v>70</v>
      </c>
      <c r="D53" s="635"/>
      <c r="E53" s="211">
        <v>472.8</v>
      </c>
      <c r="F53" s="174">
        <f>E53*'Прайс-лист'!I3*(1-'Прайс-лист'!$E$3)</f>
        <v>472.8</v>
      </c>
      <c r="G53" s="143">
        <v>0</v>
      </c>
      <c r="H53" s="175">
        <f>F53*G53</f>
        <v>0</v>
      </c>
    </row>
    <row r="54" spans="2:8" ht="15.75" customHeight="1" outlineLevel="1">
      <c r="B54" s="108">
        <v>2396</v>
      </c>
      <c r="C54" s="635" t="s">
        <v>71</v>
      </c>
      <c r="D54" s="635"/>
      <c r="E54" s="211">
        <v>634.4</v>
      </c>
      <c r="F54" s="174">
        <f>E54*'Прайс-лист'!I3*(1-'Прайс-лист'!$E$3)</f>
        <v>634.4</v>
      </c>
      <c r="G54" s="143">
        <v>0</v>
      </c>
      <c r="H54" s="175">
        <f>F54*G54</f>
        <v>0</v>
      </c>
    </row>
    <row r="55" spans="2:8" ht="15.75" customHeight="1" outlineLevel="1">
      <c r="B55" s="3"/>
      <c r="C55" s="52"/>
      <c r="D55" s="52"/>
      <c r="E55" s="117"/>
      <c r="F55" s="1"/>
      <c r="G55" s="27" t="s">
        <v>12</v>
      </c>
      <c r="H55" s="176">
        <f>SUM(H26:H54)</f>
        <v>4812</v>
      </c>
    </row>
  </sheetData>
  <mergeCells count="64">
    <mergeCell ref="C54:D54"/>
    <mergeCell ref="C48:D48"/>
    <mergeCell ref="C47:D47"/>
    <mergeCell ref="C49:D49"/>
    <mergeCell ref="C51:D51"/>
    <mergeCell ref="C52:D52"/>
    <mergeCell ref="C50:D50"/>
    <mergeCell ref="C19:D19"/>
    <mergeCell ref="C20:D20"/>
    <mergeCell ref="C21:D21"/>
    <mergeCell ref="C22:D22"/>
    <mergeCell ref="C53:D53"/>
    <mergeCell ref="C37:D37"/>
    <mergeCell ref="C23:D23"/>
    <mergeCell ref="B27:H27"/>
    <mergeCell ref="F19:G19"/>
    <mergeCell ref="C28:H28"/>
    <mergeCell ref="B29:H29"/>
    <mergeCell ref="C14:D14"/>
    <mergeCell ref="C15:D15"/>
    <mergeCell ref="C16:D16"/>
    <mergeCell ref="C17:D17"/>
    <mergeCell ref="C18:D18"/>
    <mergeCell ref="C9:D9"/>
    <mergeCell ref="C10:D10"/>
    <mergeCell ref="C11:D11"/>
    <mergeCell ref="C12:D12"/>
    <mergeCell ref="C13:D13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C8:D8"/>
    <mergeCell ref="Q2:R2"/>
    <mergeCell ref="C46:D46"/>
    <mergeCell ref="C39:D39"/>
    <mergeCell ref="C40:D40"/>
    <mergeCell ref="C43:D43"/>
    <mergeCell ref="C44:D44"/>
    <mergeCell ref="C45:D45"/>
    <mergeCell ref="C41:D41"/>
    <mergeCell ref="C42:D42"/>
    <mergeCell ref="F22:G22"/>
    <mergeCell ref="B38:H38"/>
    <mergeCell ref="F20:G20"/>
    <mergeCell ref="F21:G21"/>
    <mergeCell ref="F23:G23"/>
  </mergeCells>
  <dataValidations count="7"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4">
      <formula1>$N$30:$N$32</formula1>
    </dataValidation>
    <dataValidation type="list" allowBlank="1" showInputMessage="1" showErrorMessage="1" sqref="D33">
      <formula1>$M$30:$M$36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6">
      <formula1>$P$30:$P$32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B2:R52"/>
  <sheetViews>
    <sheetView showGridLines="0" zoomScaleNormal="100" workbookViewId="0">
      <pane ySplit="2" topLeftCell="A3" activePane="bottomLeft" state="frozen"/>
      <selection pane="bottomLeft" activeCell="F33" sqref="F3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11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6" width="15.7109375" style="50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43" t="s">
        <v>101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110" t="s">
        <v>21</v>
      </c>
      <c r="D4" s="110"/>
      <c r="E4" s="119"/>
      <c r="F4" s="638">
        <v>370</v>
      </c>
      <c r="G4" s="638"/>
      <c r="H4" s="73"/>
    </row>
    <row r="5" spans="2:18" ht="15.75" hidden="1" customHeight="1" outlineLevel="1">
      <c r="B5" s="67"/>
      <c r="C5" s="110" t="s">
        <v>22</v>
      </c>
      <c r="D5" s="110"/>
      <c r="E5" s="119"/>
      <c r="F5" s="638">
        <v>270</v>
      </c>
      <c r="G5" s="638"/>
      <c r="H5" s="73"/>
    </row>
    <row r="6" spans="2:18" ht="15.75" hidden="1" customHeight="1" outlineLevel="1">
      <c r="B6" s="67"/>
      <c r="C6" s="110" t="s">
        <v>23</v>
      </c>
      <c r="D6" s="110"/>
      <c r="E6" s="119"/>
      <c r="F6" s="638">
        <v>185</v>
      </c>
      <c r="G6" s="638"/>
      <c r="H6" s="73"/>
    </row>
    <row r="7" spans="2:18" ht="15.75" hidden="1" customHeight="1" outlineLevel="1">
      <c r="B7" s="67"/>
      <c r="C7" s="110" t="s">
        <v>24</v>
      </c>
      <c r="D7" s="110"/>
      <c r="E7" s="119"/>
      <c r="F7" s="638">
        <v>93</v>
      </c>
      <c r="G7" s="638"/>
      <c r="H7" s="73"/>
    </row>
    <row r="8" spans="2:18" ht="15.75" hidden="1" customHeight="1" outlineLevel="1">
      <c r="B8" s="67"/>
      <c r="C8" s="110" t="s">
        <v>25</v>
      </c>
      <c r="D8" s="110"/>
      <c r="E8" s="119"/>
      <c r="F8" s="638">
        <v>46</v>
      </c>
      <c r="G8" s="638"/>
      <c r="H8" s="73"/>
    </row>
    <row r="9" spans="2:18" ht="15.75" hidden="1" customHeight="1" outlineLevel="1">
      <c r="B9" s="67"/>
      <c r="C9" s="110" t="s">
        <v>41</v>
      </c>
      <c r="D9" s="110"/>
      <c r="E9" s="119"/>
      <c r="F9" s="638">
        <v>124</v>
      </c>
      <c r="G9" s="638"/>
      <c r="H9" s="73"/>
    </row>
    <row r="10" spans="2:18" ht="15.75" hidden="1" customHeight="1" outlineLevel="1">
      <c r="B10" s="67"/>
      <c r="C10" s="110" t="s">
        <v>26</v>
      </c>
      <c r="D10" s="110"/>
      <c r="E10" s="119"/>
      <c r="F10" s="638">
        <v>600</v>
      </c>
      <c r="G10" s="638"/>
      <c r="H10" s="73"/>
    </row>
    <row r="11" spans="2:18" ht="15.75" hidden="1" customHeight="1" outlineLevel="1">
      <c r="B11" s="67"/>
      <c r="C11" s="110" t="s">
        <v>27</v>
      </c>
      <c r="D11" s="110"/>
      <c r="E11" s="119"/>
      <c r="F11" s="638">
        <v>5</v>
      </c>
      <c r="G11" s="638"/>
      <c r="H11" s="73"/>
    </row>
    <row r="12" spans="2:18" ht="15.75" hidden="1" customHeight="1" outlineLevel="1">
      <c r="B12" s="67"/>
      <c r="C12" s="110" t="s">
        <v>28</v>
      </c>
      <c r="D12" s="110"/>
      <c r="E12" s="119"/>
      <c r="F12" s="638">
        <v>3</v>
      </c>
      <c r="G12" s="638"/>
      <c r="H12" s="73"/>
    </row>
    <row r="13" spans="2:18" ht="15.75" hidden="1" customHeight="1" outlineLevel="1">
      <c r="B13" s="67"/>
      <c r="C13" s="110" t="s">
        <v>29</v>
      </c>
      <c r="D13" s="110"/>
      <c r="E13" s="119"/>
      <c r="F13" s="638">
        <v>25</v>
      </c>
      <c r="G13" s="638"/>
      <c r="H13" s="73"/>
    </row>
    <row r="14" spans="2:18" ht="15.75" hidden="1" customHeight="1" outlineLevel="1">
      <c r="B14" s="67"/>
      <c r="C14" s="110" t="s">
        <v>30</v>
      </c>
      <c r="D14" s="110"/>
      <c r="E14" s="119"/>
      <c r="F14" s="638">
        <v>30</v>
      </c>
      <c r="G14" s="638"/>
      <c r="H14" s="73"/>
    </row>
    <row r="15" spans="2:18" ht="15.75" hidden="1" customHeight="1" outlineLevel="1">
      <c r="B15" s="67"/>
      <c r="C15" s="110" t="s">
        <v>31</v>
      </c>
      <c r="D15" s="110"/>
      <c r="E15" s="119"/>
      <c r="F15" s="638">
        <v>80</v>
      </c>
      <c r="G15" s="638"/>
      <c r="H15" s="73"/>
    </row>
    <row r="16" spans="2:18" ht="15.75" hidden="1" customHeight="1" outlineLevel="1">
      <c r="B16" s="67"/>
      <c r="C16" s="110" t="s">
        <v>32</v>
      </c>
      <c r="D16" s="110"/>
      <c r="E16" s="119"/>
      <c r="F16" s="638">
        <v>381</v>
      </c>
      <c r="G16" s="638"/>
      <c r="H16" s="73"/>
    </row>
    <row r="17" spans="2:16" ht="15.75" hidden="1" customHeight="1" outlineLevel="1">
      <c r="B17" s="67"/>
      <c r="C17" s="110" t="s">
        <v>33</v>
      </c>
      <c r="D17" s="110"/>
      <c r="E17" s="119"/>
      <c r="F17" s="638" t="s">
        <v>58</v>
      </c>
      <c r="G17" s="638"/>
      <c r="H17" s="73"/>
    </row>
    <row r="18" spans="2:16" ht="15.75" hidden="1" customHeight="1" outlineLevel="1">
      <c r="B18" s="67"/>
      <c r="C18" s="110" t="s">
        <v>35</v>
      </c>
      <c r="D18" s="110"/>
      <c r="E18" s="119"/>
      <c r="F18" s="638" t="s">
        <v>36</v>
      </c>
      <c r="G18" s="638"/>
      <c r="H18" s="73"/>
    </row>
    <row r="19" spans="2:16" ht="15.75" hidden="1" customHeight="1" outlineLevel="1">
      <c r="B19" s="67"/>
      <c r="C19" s="110" t="s">
        <v>42</v>
      </c>
      <c r="D19" s="110"/>
      <c r="E19" s="119"/>
      <c r="F19" s="638" t="s">
        <v>54</v>
      </c>
      <c r="G19" s="638"/>
      <c r="H19" s="73"/>
    </row>
    <row r="20" spans="2:16" ht="15.75" hidden="1" customHeight="1" outlineLevel="1">
      <c r="B20" s="67"/>
      <c r="C20" s="113" t="s">
        <v>205</v>
      </c>
      <c r="D20" s="113"/>
      <c r="E20" s="119"/>
      <c r="F20" s="638" t="s">
        <v>61</v>
      </c>
      <c r="G20" s="638"/>
      <c r="H20" s="73"/>
    </row>
    <row r="21" spans="2:16" ht="15.75" hidden="1" customHeight="1" outlineLevel="1">
      <c r="B21" s="67"/>
      <c r="C21" s="113" t="s">
        <v>206</v>
      </c>
      <c r="D21" s="113"/>
      <c r="E21" s="119"/>
      <c r="F21" s="638" t="s">
        <v>209</v>
      </c>
      <c r="G21" s="638"/>
      <c r="H21" s="73"/>
    </row>
    <row r="22" spans="2:16" ht="15.75" hidden="1" customHeight="1" outlineLevel="1">
      <c r="B22" s="67"/>
      <c r="C22" s="113" t="s">
        <v>208</v>
      </c>
      <c r="D22" s="113"/>
      <c r="E22" s="119"/>
      <c r="F22" s="638" t="s">
        <v>210</v>
      </c>
      <c r="G22" s="638"/>
      <c r="H22" s="73"/>
    </row>
    <row r="23" spans="2:16" ht="15.75" hidden="1" customHeight="1" outlineLevel="1">
      <c r="B23" s="67"/>
      <c r="C23" s="113" t="s">
        <v>40</v>
      </c>
      <c r="D23" s="113"/>
      <c r="E23" s="119"/>
      <c r="F23" s="638">
        <v>185</v>
      </c>
      <c r="G23" s="638"/>
      <c r="H23" s="73"/>
    </row>
    <row r="24" spans="2:16" ht="15.75" customHeight="1" collapsed="1">
      <c r="B24" s="69"/>
      <c r="C24" s="70"/>
      <c r="D24" s="70"/>
      <c r="E24" s="120"/>
      <c r="F24" s="70"/>
      <c r="G24" s="70"/>
      <c r="H24" s="71"/>
    </row>
    <row r="25" spans="2:16" ht="15.75" customHeight="1" outlineLevel="1">
      <c r="B25" s="64" t="s">
        <v>44</v>
      </c>
      <c r="C25" s="222" t="s">
        <v>49</v>
      </c>
      <c r="D25" s="111"/>
      <c r="E25" s="65" t="s">
        <v>2</v>
      </c>
      <c r="F25" s="111" t="s">
        <v>2</v>
      </c>
      <c r="G25" s="111" t="s">
        <v>45</v>
      </c>
      <c r="H25" s="65" t="s">
        <v>46</v>
      </c>
    </row>
    <row r="26" spans="2:16" ht="15.75" customHeight="1" outlineLevel="1">
      <c r="B26" s="108">
        <v>1132</v>
      </c>
      <c r="C26" s="110" t="s">
        <v>175</v>
      </c>
      <c r="D26" s="110"/>
      <c r="E26" s="177">
        <v>4320</v>
      </c>
      <c r="F26" s="174">
        <f>E26*'Прайс-лист'!I3*(1-'Прайс-лист'!$E$3)</f>
        <v>4320</v>
      </c>
      <c r="G26" s="108"/>
      <c r="H26" s="175">
        <f>F26</f>
        <v>4320</v>
      </c>
    </row>
    <row r="27" spans="2:16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6" ht="329.25" hidden="1" customHeight="1" outlineLevel="2">
      <c r="B28" s="108"/>
      <c r="C28" s="640" t="s">
        <v>2274</v>
      </c>
      <c r="D28" s="640"/>
      <c r="E28" s="640"/>
      <c r="F28" s="640"/>
      <c r="G28" s="640"/>
      <c r="H28" s="640"/>
    </row>
    <row r="29" spans="2:16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6" ht="15.75" customHeight="1" outlineLevel="1">
      <c r="B30" s="494">
        <v>2475</v>
      </c>
      <c r="C30" s="491" t="s">
        <v>6</v>
      </c>
      <c r="D30" s="104" t="s">
        <v>928</v>
      </c>
      <c r="E30" s="174">
        <v>327.2</v>
      </c>
      <c r="F30" s="174">
        <f>E30*'Прайс-лист'!I3*(1-'Прайс-лист'!$E$3)</f>
        <v>327.2</v>
      </c>
      <c r="G30" s="143">
        <v>0</v>
      </c>
      <c r="H30" s="175">
        <f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2212</v>
      </c>
      <c r="P30" s="246" t="s">
        <v>928</v>
      </c>
    </row>
    <row r="31" spans="2:16" ht="15.75" customHeight="1" outlineLevel="1">
      <c r="B31" s="66"/>
      <c r="C31" s="490" t="s">
        <v>929</v>
      </c>
      <c r="D31" s="103" t="s">
        <v>928</v>
      </c>
      <c r="E31" s="174">
        <v>20</v>
      </c>
      <c r="F31" s="174">
        <f>E31*'Прайс-лист'!I3*(1-'Прайс-лист'!$E$3)</f>
        <v>20</v>
      </c>
      <c r="G31" s="143">
        <v>0</v>
      </c>
      <c r="H31" s="175">
        <f t="shared" ref="H31:H36" si="0">F31*G31</f>
        <v>0</v>
      </c>
      <c r="J31" s="248" t="s">
        <v>1942</v>
      </c>
      <c r="K31" s="246" t="s">
        <v>1945</v>
      </c>
      <c r="L31" s="246" t="s">
        <v>1945</v>
      </c>
      <c r="M31" s="246" t="s">
        <v>1945</v>
      </c>
      <c r="N31" s="489" t="s">
        <v>2202</v>
      </c>
      <c r="O31" s="489" t="s">
        <v>2206</v>
      </c>
      <c r="P31" s="251" t="s">
        <v>2179</v>
      </c>
    </row>
    <row r="32" spans="2:16" ht="15.75" customHeight="1" outlineLevel="1">
      <c r="B32" s="494">
        <v>2121</v>
      </c>
      <c r="C32" s="490" t="s">
        <v>934</v>
      </c>
      <c r="D32" s="103" t="s">
        <v>928</v>
      </c>
      <c r="E32" s="174">
        <v>112.8</v>
      </c>
      <c r="F32" s="174">
        <f>E32*'Прайс-лист'!I3*(1-'Прайс-лист'!$E$3)</f>
        <v>112.8</v>
      </c>
      <c r="G32" s="143">
        <v>0</v>
      </c>
      <c r="H32" s="174">
        <f>F32*G32</f>
        <v>0</v>
      </c>
      <c r="J32" s="248" t="s">
        <v>2155</v>
      </c>
      <c r="K32" s="254" t="s">
        <v>1959</v>
      </c>
      <c r="L32" s="248" t="s">
        <v>1942</v>
      </c>
      <c r="M32" s="248" t="s">
        <v>1942</v>
      </c>
      <c r="N32" s="489" t="s">
        <v>2203</v>
      </c>
      <c r="O32" s="489" t="s">
        <v>2207</v>
      </c>
      <c r="P32" s="246" t="s">
        <v>2178</v>
      </c>
    </row>
    <row r="33" spans="2:16" ht="15.75" customHeight="1" outlineLevel="1">
      <c r="B33" s="494">
        <v>1137</v>
      </c>
      <c r="C33" s="490" t="s">
        <v>932</v>
      </c>
      <c r="D33" s="103" t="s">
        <v>928</v>
      </c>
      <c r="E33" s="174">
        <v>1343.2</v>
      </c>
      <c r="F33" s="174">
        <f>E33*'Прайс-лист'!I3*(1-'Прайс-лист'!$E$3)</f>
        <v>1343.2</v>
      </c>
      <c r="G33" s="143">
        <v>0</v>
      </c>
      <c r="H33" s="175">
        <f>F33*G33</f>
        <v>0</v>
      </c>
      <c r="J33" s="248" t="s">
        <v>2154</v>
      </c>
      <c r="K33" s="247" t="s">
        <v>1944</v>
      </c>
      <c r="L33" s="247"/>
      <c r="M33" s="247" t="s">
        <v>1944</v>
      </c>
      <c r="N33" s="456"/>
      <c r="O33" s="489" t="s">
        <v>2208</v>
      </c>
      <c r="P33" s="250"/>
    </row>
    <row r="34" spans="2:16" ht="15.75" customHeight="1" outlineLevel="1">
      <c r="B34" s="494">
        <v>2004</v>
      </c>
      <c r="C34" s="490" t="s">
        <v>931</v>
      </c>
      <c r="D34" s="103" t="s">
        <v>928</v>
      </c>
      <c r="E34" s="174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/>
      <c r="M34" s="254" t="s">
        <v>1960</v>
      </c>
      <c r="N34" s="248"/>
      <c r="O34" s="489" t="s">
        <v>2209</v>
      </c>
      <c r="P34" s="248"/>
    </row>
    <row r="35" spans="2:16" ht="15.75" customHeight="1" outlineLevel="1">
      <c r="B35" s="494">
        <v>3052</v>
      </c>
      <c r="C35" s="490" t="s">
        <v>930</v>
      </c>
      <c r="D35" s="103" t="s">
        <v>928</v>
      </c>
      <c r="E35" s="174">
        <v>84.8</v>
      </c>
      <c r="F35" s="174">
        <f>E35*'Прайс-лист'!I3*(1-'Прайс-лист'!$E$3)</f>
        <v>84.8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/>
      <c r="M35" s="254" t="s">
        <v>1967</v>
      </c>
      <c r="N35" s="250"/>
      <c r="O35" s="489" t="s">
        <v>2210</v>
      </c>
      <c r="P35" s="251"/>
    </row>
    <row r="36" spans="2:16" ht="15.75" customHeight="1" outlineLevel="1">
      <c r="B36" s="492" t="s">
        <v>2173</v>
      </c>
      <c r="C36" s="493" t="s">
        <v>2177</v>
      </c>
      <c r="D36" s="103" t="s">
        <v>928</v>
      </c>
      <c r="E36" s="174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J36" s="251"/>
      <c r="K36" s="251" t="s">
        <v>1943</v>
      </c>
      <c r="L36" s="251"/>
      <c r="M36" s="251" t="s">
        <v>1943</v>
      </c>
      <c r="N36" s="250"/>
      <c r="O36" s="489"/>
      <c r="P36" s="251"/>
    </row>
    <row r="37" spans="2:16" ht="15.75" customHeight="1" outlineLevel="1">
      <c r="B37" s="641" t="s">
        <v>7</v>
      </c>
      <c r="C37" s="641"/>
      <c r="D37" s="641"/>
      <c r="E37" s="641"/>
      <c r="F37" s="641"/>
      <c r="G37" s="641"/>
      <c r="H37" s="641"/>
    </row>
    <row r="38" spans="2:16" ht="15.75" customHeight="1" outlineLevel="1">
      <c r="B38" s="108">
        <v>4144</v>
      </c>
      <c r="C38" s="632" t="s">
        <v>2214</v>
      </c>
      <c r="D38" s="632"/>
      <c r="E38" s="174">
        <v>20.8</v>
      </c>
      <c r="F38" s="174">
        <f>E38*'Прайс-лист'!I3*(1-'Прайс-лист'!$E$3)</f>
        <v>20.8</v>
      </c>
      <c r="G38" s="143">
        <v>0</v>
      </c>
      <c r="H38" s="175">
        <f>F38*G38</f>
        <v>0</v>
      </c>
    </row>
    <row r="39" spans="2:16" ht="15.75" customHeight="1" outlineLevel="1">
      <c r="B39" s="108">
        <v>2414</v>
      </c>
      <c r="C39" s="635" t="s">
        <v>1908</v>
      </c>
      <c r="D39" s="635"/>
      <c r="E39" s="174">
        <v>206.4</v>
      </c>
      <c r="F39" s="174">
        <f>E39*'Прайс-лист'!I3*(1-'Прайс-лист'!$E$3)</f>
        <v>206.4</v>
      </c>
      <c r="G39" s="143">
        <v>0</v>
      </c>
      <c r="H39" s="175">
        <f t="shared" ref="H39:H47" si="1">F39*G39</f>
        <v>0</v>
      </c>
    </row>
    <row r="40" spans="2:16" ht="15.75" customHeight="1" outlineLevel="1">
      <c r="B40" s="108">
        <v>2909</v>
      </c>
      <c r="C40" s="635" t="s">
        <v>9</v>
      </c>
      <c r="D40" s="635"/>
      <c r="E40" s="174">
        <v>111.2</v>
      </c>
      <c r="F40" s="174">
        <f>E40*'Прайс-лист'!I3*(1-'Прайс-лист'!$E$3)</f>
        <v>111.2</v>
      </c>
      <c r="G40" s="143">
        <v>0</v>
      </c>
      <c r="H40" s="175">
        <f t="shared" si="1"/>
        <v>0</v>
      </c>
    </row>
    <row r="41" spans="2:16" ht="15.75" customHeight="1" outlineLevel="1">
      <c r="B41" s="108">
        <v>2910</v>
      </c>
      <c r="C41" s="635" t="s">
        <v>75</v>
      </c>
      <c r="D41" s="635"/>
      <c r="E41" s="174">
        <v>137.6</v>
      </c>
      <c r="F41" s="174">
        <f>E41*'Прайс-лист'!I3*(1-'Прайс-лист'!$E$3)</f>
        <v>137.6</v>
      </c>
      <c r="G41" s="143">
        <v>0</v>
      </c>
      <c r="H41" s="175">
        <f t="shared" si="1"/>
        <v>0</v>
      </c>
    </row>
    <row r="42" spans="2:16" ht="15.75" customHeight="1" outlineLevel="1">
      <c r="B42" s="108">
        <v>2421</v>
      </c>
      <c r="C42" s="635" t="s">
        <v>52</v>
      </c>
      <c r="D42" s="635"/>
      <c r="E42" s="174">
        <v>417.6</v>
      </c>
      <c r="F42" s="174">
        <f>E42*'Прайс-лист'!I3*(1-'Прайс-лист'!$E$3)</f>
        <v>417.6</v>
      </c>
      <c r="G42" s="143">
        <v>0</v>
      </c>
      <c r="H42" s="175">
        <f t="shared" si="1"/>
        <v>0</v>
      </c>
    </row>
    <row r="43" spans="2:16" ht="15.75" customHeight="1" outlineLevel="1">
      <c r="B43" s="108">
        <v>2508</v>
      </c>
      <c r="C43" s="635" t="s">
        <v>78</v>
      </c>
      <c r="D43" s="635"/>
      <c r="E43" s="174">
        <v>559.20000000000005</v>
      </c>
      <c r="F43" s="174">
        <f>E43*'Прайс-лист'!I3*(1-'Прайс-лист'!$E$3)</f>
        <v>559.20000000000005</v>
      </c>
      <c r="G43" s="143">
        <v>0</v>
      </c>
      <c r="H43" s="175">
        <f t="shared" si="1"/>
        <v>0</v>
      </c>
    </row>
    <row r="44" spans="2:16" ht="15.75" customHeight="1" outlineLevel="1">
      <c r="B44" s="108">
        <v>2702</v>
      </c>
      <c r="C44" s="635" t="s">
        <v>91</v>
      </c>
      <c r="D44" s="635"/>
      <c r="E44" s="174">
        <v>526.4</v>
      </c>
      <c r="F44" s="174">
        <f>E44*'Прайс-лист'!I3*(1-'Прайс-лист'!$E$3)</f>
        <v>526.4</v>
      </c>
      <c r="G44" s="143">
        <v>0</v>
      </c>
      <c r="H44" s="175">
        <f>F44*G44</f>
        <v>0</v>
      </c>
    </row>
    <row r="45" spans="2:16" ht="15.75" customHeight="1" outlineLevel="1">
      <c r="B45" s="242">
        <v>2704</v>
      </c>
      <c r="C45" s="635" t="s">
        <v>90</v>
      </c>
      <c r="D45" s="635"/>
      <c r="E45" s="174">
        <v>471.2</v>
      </c>
      <c r="F45" s="174">
        <f>E45*'Прайс-лист'!I3*(1-'Прайс-лист'!$E$3)</f>
        <v>471.2</v>
      </c>
      <c r="G45" s="143">
        <v>0</v>
      </c>
      <c r="H45" s="175">
        <f t="shared" si="1"/>
        <v>0</v>
      </c>
    </row>
    <row r="46" spans="2:16" ht="15.75" customHeight="1" outlineLevel="1">
      <c r="B46" s="108">
        <v>2872</v>
      </c>
      <c r="C46" s="635" t="s">
        <v>11</v>
      </c>
      <c r="D46" s="635"/>
      <c r="E46" s="174">
        <v>260.8</v>
      </c>
      <c r="F46" s="174">
        <f>E46*'Прайс-лист'!I3*(1-'Прайс-лист'!$E$3)</f>
        <v>260.8</v>
      </c>
      <c r="G46" s="143">
        <v>0</v>
      </c>
      <c r="H46" s="175">
        <f t="shared" si="1"/>
        <v>0</v>
      </c>
    </row>
    <row r="47" spans="2:16" ht="15.75" customHeight="1" outlineLevel="1">
      <c r="B47" s="108">
        <v>287201</v>
      </c>
      <c r="C47" s="635" t="s">
        <v>933</v>
      </c>
      <c r="D47" s="635"/>
      <c r="E47" s="174">
        <v>260.8</v>
      </c>
      <c r="F47" s="174">
        <f>E47*'Прайс-лист'!I3*(1-'Прайс-лист'!$E$3)</f>
        <v>260.8</v>
      </c>
      <c r="G47" s="143">
        <v>0</v>
      </c>
      <c r="H47" s="175">
        <f t="shared" si="1"/>
        <v>0</v>
      </c>
    </row>
    <row r="48" spans="2:16" ht="15.75" customHeight="1" outlineLevel="1">
      <c r="B48" s="108">
        <v>2873</v>
      </c>
      <c r="C48" s="635" t="s">
        <v>102</v>
      </c>
      <c r="D48" s="635"/>
      <c r="E48" s="174">
        <v>76.8</v>
      </c>
      <c r="F48" s="174">
        <f>E48*'Прайс-лист'!I3*(1-'Прайс-лист'!$E$3)</f>
        <v>76.8</v>
      </c>
      <c r="G48" s="143">
        <v>0</v>
      </c>
      <c r="H48" s="175">
        <f>F48*G48</f>
        <v>0</v>
      </c>
    </row>
    <row r="49" spans="2:8" ht="15.75" customHeight="1" outlineLevel="1">
      <c r="B49" s="108">
        <v>2874</v>
      </c>
      <c r="C49" s="635" t="s">
        <v>103</v>
      </c>
      <c r="D49" s="635"/>
      <c r="E49" s="174">
        <v>72.8</v>
      </c>
      <c r="F49" s="174">
        <f>E49*'Прайс-лист'!I3*(1-'Прайс-лист'!$E$3)</f>
        <v>72.8</v>
      </c>
      <c r="G49" s="143">
        <v>0</v>
      </c>
      <c r="H49" s="175">
        <f>F49*G49</f>
        <v>0</v>
      </c>
    </row>
    <row r="50" spans="2:8" ht="15.75" customHeight="1" outlineLevel="1">
      <c r="B50" s="108">
        <v>2391</v>
      </c>
      <c r="C50" s="635" t="s">
        <v>70</v>
      </c>
      <c r="D50" s="635"/>
      <c r="E50" s="211">
        <v>472.8</v>
      </c>
      <c r="F50" s="174">
        <f>E50*'Прайс-лист'!I3*(1-'Прайс-лист'!$E$3)</f>
        <v>472.8</v>
      </c>
      <c r="G50" s="143">
        <v>0</v>
      </c>
      <c r="H50" s="175">
        <f>F50*G50</f>
        <v>0</v>
      </c>
    </row>
    <row r="51" spans="2:8" ht="15.75" customHeight="1" outlineLevel="1">
      <c r="B51" s="108">
        <v>2396</v>
      </c>
      <c r="C51" s="635" t="s">
        <v>71</v>
      </c>
      <c r="D51" s="635"/>
      <c r="E51" s="211">
        <v>634.4</v>
      </c>
      <c r="F51" s="174">
        <f>E51*'Прайс-лист'!I3*(1-'Прайс-лист'!$E$3)</f>
        <v>634.4</v>
      </c>
      <c r="G51" s="143">
        <v>0</v>
      </c>
      <c r="H51" s="175">
        <f>F51*G51</f>
        <v>0</v>
      </c>
    </row>
    <row r="52" spans="2:8" ht="15.75" customHeight="1" outlineLevel="1">
      <c r="B52" s="3"/>
      <c r="C52" s="52"/>
      <c r="D52" s="52"/>
      <c r="E52" s="117"/>
      <c r="F52" s="1"/>
      <c r="G52" s="27" t="s">
        <v>12</v>
      </c>
      <c r="H52" s="176">
        <f>SUM(H26:H51)</f>
        <v>4320</v>
      </c>
    </row>
  </sheetData>
  <mergeCells count="41">
    <mergeCell ref="F12:G12"/>
    <mergeCell ref="F7:G7"/>
    <mergeCell ref="F8:G8"/>
    <mergeCell ref="F9:G9"/>
    <mergeCell ref="F10:G10"/>
    <mergeCell ref="F11:G11"/>
    <mergeCell ref="B2:H2"/>
    <mergeCell ref="B3:H3"/>
    <mergeCell ref="F4:G4"/>
    <mergeCell ref="F5:G5"/>
    <mergeCell ref="F6:G6"/>
    <mergeCell ref="F23:G23"/>
    <mergeCell ref="C28:H28"/>
    <mergeCell ref="B29:H29"/>
    <mergeCell ref="B27:H27"/>
    <mergeCell ref="F13:G13"/>
    <mergeCell ref="F22:G22"/>
    <mergeCell ref="F14:G14"/>
    <mergeCell ref="F15:G15"/>
    <mergeCell ref="F16:G16"/>
    <mergeCell ref="F17:G17"/>
    <mergeCell ref="F18:G18"/>
    <mergeCell ref="F19:G19"/>
    <mergeCell ref="F20:G20"/>
    <mergeCell ref="F21:G21"/>
    <mergeCell ref="Q2:R2"/>
    <mergeCell ref="C48:D48"/>
    <mergeCell ref="C49:D49"/>
    <mergeCell ref="C50:D50"/>
    <mergeCell ref="C51:D51"/>
    <mergeCell ref="C43:D43"/>
    <mergeCell ref="C45:D45"/>
    <mergeCell ref="C44:D44"/>
    <mergeCell ref="C46:D46"/>
    <mergeCell ref="C47:D47"/>
    <mergeCell ref="C38:D38"/>
    <mergeCell ref="C39:D39"/>
    <mergeCell ref="C40:D40"/>
    <mergeCell ref="C41:D41"/>
    <mergeCell ref="C42:D42"/>
    <mergeCell ref="B37:H37"/>
  </mergeCells>
  <dataValidations count="7">
    <dataValidation type="list" allowBlank="1" showInputMessage="1" showErrorMessage="1" sqref="D36">
      <formula1>$P$30:$P$32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3">
      <formula1>$M$30:$M$36</formula1>
    </dataValidation>
    <dataValidation type="list" allowBlank="1" showInputMessage="1" showErrorMessage="1" sqref="D34">
      <formula1>$N$30:$N$32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$O$30:$O$35</formula1>
    </dataValidation>
    <dataValidation type="list" allowBlank="1" showInputMessage="1" showErrorMessage="1" sqref="D30">
      <formula1>$J$30:$J$35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3" activePane="bottomLeft" state="frozen"/>
      <selection pane="bottomLeft" activeCell="F32" sqref="F3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8" customWidth="1"/>
    <col min="5" max="5" width="10.7109375" style="210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2" width="19.5703125" style="50" hidden="1" customWidth="1" outlineLevel="1"/>
    <col min="13" max="13" width="21.28515625" style="50" hidden="1" customWidth="1" outlineLevel="1"/>
    <col min="14" max="14" width="29" style="115" hidden="1" customWidth="1" outlineLevel="1"/>
    <col min="15" max="15" width="19.5703125" style="115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43" t="s">
        <v>935</v>
      </c>
      <c r="C2" s="643"/>
      <c r="D2" s="643"/>
      <c r="E2" s="643"/>
      <c r="F2" s="643"/>
      <c r="G2" s="643"/>
      <c r="H2" s="643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7" ht="15.75" hidden="1" customHeight="1" outlineLevel="1">
      <c r="B4" s="67"/>
      <c r="C4" s="635" t="s">
        <v>21</v>
      </c>
      <c r="D4" s="635"/>
      <c r="E4" s="205"/>
      <c r="F4" s="638">
        <v>330</v>
      </c>
      <c r="G4" s="638"/>
      <c r="H4" s="73"/>
    </row>
    <row r="5" spans="2:17" ht="15.75" hidden="1" customHeight="1" outlineLevel="1">
      <c r="B5" s="67"/>
      <c r="C5" s="635" t="s">
        <v>22</v>
      </c>
      <c r="D5" s="635"/>
      <c r="E5" s="205"/>
      <c r="F5" s="638">
        <v>218</v>
      </c>
      <c r="G5" s="638"/>
      <c r="H5" s="73"/>
    </row>
    <row r="6" spans="2:17" ht="15.75" hidden="1" customHeight="1" outlineLevel="1">
      <c r="B6" s="67"/>
      <c r="C6" s="635" t="s">
        <v>23</v>
      </c>
      <c r="D6" s="635"/>
      <c r="E6" s="205"/>
      <c r="F6" s="638">
        <v>169</v>
      </c>
      <c r="G6" s="638"/>
      <c r="H6" s="73"/>
    </row>
    <row r="7" spans="2:17" ht="15.75" hidden="1" customHeight="1" outlineLevel="1">
      <c r="B7" s="67"/>
      <c r="C7" s="635" t="s">
        <v>24</v>
      </c>
      <c r="D7" s="635"/>
      <c r="E7" s="205"/>
      <c r="F7" s="638">
        <v>78</v>
      </c>
      <c r="G7" s="638"/>
      <c r="H7" s="73"/>
    </row>
    <row r="8" spans="2:17" ht="15.75" hidden="1" customHeight="1" outlineLevel="1">
      <c r="B8" s="67"/>
      <c r="C8" s="635" t="s">
        <v>25</v>
      </c>
      <c r="D8" s="635"/>
      <c r="E8" s="205"/>
      <c r="F8" s="638">
        <v>43</v>
      </c>
      <c r="G8" s="638"/>
      <c r="H8" s="73"/>
    </row>
    <row r="9" spans="2:17" ht="15.75" hidden="1" customHeight="1" outlineLevel="1">
      <c r="B9" s="67"/>
      <c r="C9" s="635" t="s">
        <v>41</v>
      </c>
      <c r="D9" s="635"/>
      <c r="E9" s="205"/>
      <c r="F9" s="638">
        <v>84.9</v>
      </c>
      <c r="G9" s="638"/>
      <c r="H9" s="73"/>
    </row>
    <row r="10" spans="2:17" ht="15.75" hidden="1" customHeight="1" outlineLevel="1">
      <c r="B10" s="67"/>
      <c r="C10" s="635" t="s">
        <v>26</v>
      </c>
      <c r="D10" s="635"/>
      <c r="E10" s="205"/>
      <c r="F10" s="638">
        <v>580</v>
      </c>
      <c r="G10" s="638"/>
      <c r="H10" s="73"/>
    </row>
    <row r="11" spans="2:17" ht="15.75" hidden="1" customHeight="1" outlineLevel="1">
      <c r="B11" s="67"/>
      <c r="C11" s="635" t="s">
        <v>27</v>
      </c>
      <c r="D11" s="635"/>
      <c r="E11" s="205"/>
      <c r="F11" s="638">
        <v>4</v>
      </c>
      <c r="G11" s="638"/>
      <c r="H11" s="73"/>
    </row>
    <row r="12" spans="2:17" ht="15.75" hidden="1" customHeight="1" outlineLevel="1">
      <c r="B12" s="67"/>
      <c r="C12" s="635" t="s">
        <v>28</v>
      </c>
      <c r="D12" s="635"/>
      <c r="E12" s="205"/>
      <c r="F12" s="638">
        <v>3</v>
      </c>
      <c r="G12" s="638"/>
      <c r="H12" s="73"/>
    </row>
    <row r="13" spans="2:17" ht="15.75" hidden="1" customHeight="1" outlineLevel="1">
      <c r="B13" s="67"/>
      <c r="C13" s="635" t="s">
        <v>29</v>
      </c>
      <c r="D13" s="635"/>
      <c r="E13" s="205"/>
      <c r="F13" s="638">
        <v>20</v>
      </c>
      <c r="G13" s="638"/>
      <c r="H13" s="73"/>
    </row>
    <row r="14" spans="2:17" ht="15.75" hidden="1" customHeight="1" outlineLevel="1">
      <c r="B14" s="67"/>
      <c r="C14" s="635" t="s">
        <v>30</v>
      </c>
      <c r="D14" s="635"/>
      <c r="E14" s="205"/>
      <c r="F14" s="638">
        <v>25</v>
      </c>
      <c r="G14" s="638"/>
      <c r="H14" s="73"/>
    </row>
    <row r="15" spans="2:17" ht="15.75" hidden="1" customHeight="1" outlineLevel="1">
      <c r="B15" s="67"/>
      <c r="C15" s="635" t="s">
        <v>31</v>
      </c>
      <c r="D15" s="635"/>
      <c r="E15" s="205"/>
      <c r="F15" s="638">
        <v>60</v>
      </c>
      <c r="G15" s="638"/>
      <c r="H15" s="73"/>
    </row>
    <row r="16" spans="2:17" ht="15.75" hidden="1" customHeight="1" outlineLevel="1">
      <c r="B16" s="67"/>
      <c r="C16" s="635" t="s">
        <v>32</v>
      </c>
      <c r="D16" s="635"/>
      <c r="E16" s="205"/>
      <c r="F16" s="638">
        <v>381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205"/>
      <c r="F17" s="638" t="s">
        <v>53</v>
      </c>
      <c r="G17" s="638"/>
      <c r="H17" s="73"/>
    </row>
    <row r="18" spans="2:15" ht="15.75" hidden="1" customHeight="1" outlineLevel="1">
      <c r="B18" s="67"/>
      <c r="C18" s="635" t="s">
        <v>35</v>
      </c>
      <c r="D18" s="635"/>
      <c r="E18" s="205"/>
      <c r="F18" s="638" t="s">
        <v>36</v>
      </c>
      <c r="G18" s="638"/>
      <c r="H18" s="73"/>
    </row>
    <row r="19" spans="2:15" ht="15.75" hidden="1" customHeight="1" outlineLevel="1">
      <c r="B19" s="67"/>
      <c r="C19" s="635" t="s">
        <v>42</v>
      </c>
      <c r="D19" s="635"/>
      <c r="E19" s="205"/>
      <c r="F19" s="638" t="s">
        <v>54</v>
      </c>
      <c r="G19" s="638"/>
      <c r="H19" s="73"/>
    </row>
    <row r="20" spans="2:15" ht="15.75" hidden="1" customHeight="1" outlineLevel="1">
      <c r="B20" s="67"/>
      <c r="C20" s="637" t="s">
        <v>205</v>
      </c>
      <c r="D20" s="637"/>
      <c r="E20" s="205"/>
      <c r="F20" s="638" t="s">
        <v>60</v>
      </c>
      <c r="G20" s="638"/>
      <c r="H20" s="73"/>
    </row>
    <row r="21" spans="2:15" ht="15.75" hidden="1" customHeight="1" outlineLevel="1">
      <c r="B21" s="67"/>
      <c r="C21" s="637" t="s">
        <v>206</v>
      </c>
      <c r="D21" s="637"/>
      <c r="E21" s="205"/>
      <c r="F21" s="638" t="s">
        <v>937</v>
      </c>
      <c r="G21" s="638"/>
      <c r="H21" s="73"/>
    </row>
    <row r="22" spans="2:15" ht="15.75" hidden="1" customHeight="1" outlineLevel="1">
      <c r="B22" s="67"/>
      <c r="C22" s="637" t="s">
        <v>208</v>
      </c>
      <c r="D22" s="637"/>
      <c r="E22" s="205"/>
      <c r="F22" s="638" t="s">
        <v>938</v>
      </c>
      <c r="G22" s="638"/>
      <c r="H22" s="73"/>
    </row>
    <row r="23" spans="2:15" ht="15.75" hidden="1" customHeight="1" outlineLevel="1">
      <c r="B23" s="67"/>
      <c r="C23" s="637" t="s">
        <v>40</v>
      </c>
      <c r="D23" s="637"/>
      <c r="E23" s="205"/>
      <c r="F23" s="638">
        <v>126.4</v>
      </c>
      <c r="G23" s="638"/>
      <c r="H23" s="73"/>
    </row>
    <row r="24" spans="2:15" ht="15.75" customHeight="1" collapsed="1">
      <c r="B24" s="69"/>
      <c r="C24" s="70"/>
      <c r="D24" s="71"/>
      <c r="E24" s="206"/>
      <c r="F24" s="70"/>
      <c r="G24" s="70"/>
      <c r="H24" s="71"/>
    </row>
    <row r="25" spans="2:15" ht="15.75" customHeight="1" outlineLevel="1">
      <c r="B25" s="64" t="s">
        <v>44</v>
      </c>
      <c r="C25" s="222" t="s">
        <v>49</v>
      </c>
      <c r="D25" s="65"/>
      <c r="E25" s="207"/>
      <c r="F25" s="111" t="s">
        <v>2</v>
      </c>
      <c r="G25" s="111" t="s">
        <v>45</v>
      </c>
      <c r="H25" s="65" t="s">
        <v>46</v>
      </c>
    </row>
    <row r="26" spans="2:15" ht="15.75" customHeight="1" outlineLevel="1">
      <c r="B26" s="108">
        <v>1032</v>
      </c>
      <c r="C26" s="635" t="s">
        <v>175</v>
      </c>
      <c r="D26" s="635"/>
      <c r="E26" s="208">
        <v>3086.4</v>
      </c>
      <c r="F26" s="174">
        <f>E26*'Прайс-лист'!I3*(1-'Прайс-лист'!$E$3)</f>
        <v>3086.4</v>
      </c>
      <c r="G26" s="108"/>
      <c r="H26" s="175">
        <f>F26</f>
        <v>3086.4</v>
      </c>
    </row>
    <row r="27" spans="2:15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5" ht="324.75" hidden="1" customHeight="1" outlineLevel="2">
      <c r="B28" s="108"/>
      <c r="C28" s="640" t="s">
        <v>2275</v>
      </c>
      <c r="D28" s="640"/>
      <c r="E28" s="640"/>
      <c r="F28" s="640"/>
      <c r="G28" s="640"/>
      <c r="H28" s="640"/>
    </row>
    <row r="29" spans="2:15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5" ht="15.75" customHeight="1" outlineLevel="1">
      <c r="B30" s="494">
        <v>2472</v>
      </c>
      <c r="C30" s="491" t="s">
        <v>6</v>
      </c>
      <c r="D30" s="104" t="s">
        <v>928</v>
      </c>
      <c r="E30" s="496">
        <v>128</v>
      </c>
      <c r="F30" s="174">
        <f>E30*'Прайс-лист'!I3*(1-'Прайс-лист'!$E$3)</f>
        <v>128</v>
      </c>
      <c r="G30" s="143">
        <v>0</v>
      </c>
      <c r="H30" s="175">
        <f t="shared" ref="H30:H35" si="0"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2212</v>
      </c>
      <c r="O30" s="246" t="s">
        <v>928</v>
      </c>
    </row>
    <row r="31" spans="2:15" ht="15.75" customHeight="1" outlineLevel="1">
      <c r="B31" s="66"/>
      <c r="C31" s="490" t="s">
        <v>929</v>
      </c>
      <c r="D31" s="103" t="s">
        <v>928</v>
      </c>
      <c r="E31" s="496">
        <v>20</v>
      </c>
      <c r="F31" s="174">
        <f>E31*'Прайс-лист'!I3*(1-'Прайс-лист'!$E$3)</f>
        <v>20</v>
      </c>
      <c r="G31" s="143">
        <v>0</v>
      </c>
      <c r="H31" s="175">
        <f t="shared" si="0"/>
        <v>0</v>
      </c>
      <c r="J31" s="248" t="s">
        <v>1942</v>
      </c>
      <c r="K31" s="246" t="s">
        <v>1945</v>
      </c>
      <c r="L31" s="246" t="s">
        <v>1945</v>
      </c>
      <c r="M31" s="489" t="s">
        <v>2202</v>
      </c>
      <c r="N31" s="489" t="s">
        <v>2206</v>
      </c>
      <c r="O31" s="251" t="s">
        <v>2179</v>
      </c>
    </row>
    <row r="32" spans="2:15" ht="15.75" customHeight="1" outlineLevel="1">
      <c r="B32" s="494">
        <v>1037</v>
      </c>
      <c r="C32" s="490" t="s">
        <v>932</v>
      </c>
      <c r="D32" s="103" t="s">
        <v>928</v>
      </c>
      <c r="E32" s="496">
        <v>1062.4000000000001</v>
      </c>
      <c r="F32" s="174">
        <f>E32*'Прайс-лист'!I3*(1-'Прайс-лист'!$E$3)</f>
        <v>1062.4000000000001</v>
      </c>
      <c r="G32" s="143">
        <v>0</v>
      </c>
      <c r="H32" s="175">
        <f t="shared" si="0"/>
        <v>0</v>
      </c>
      <c r="J32" s="248" t="s">
        <v>2155</v>
      </c>
      <c r="K32" s="254" t="s">
        <v>1959</v>
      </c>
      <c r="L32" s="248" t="s">
        <v>1942</v>
      </c>
      <c r="M32" s="489" t="s">
        <v>2203</v>
      </c>
      <c r="N32" s="489" t="s">
        <v>2207</v>
      </c>
      <c r="O32" s="246" t="s">
        <v>2178</v>
      </c>
    </row>
    <row r="33" spans="2:15" ht="15.75" customHeight="1" outlineLevel="1">
      <c r="B33" s="494">
        <v>2004</v>
      </c>
      <c r="C33" s="490" t="s">
        <v>931</v>
      </c>
      <c r="D33" s="103" t="s">
        <v>928</v>
      </c>
      <c r="E33" s="496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48" t="s">
        <v>2154</v>
      </c>
      <c r="K33" s="247" t="s">
        <v>1944</v>
      </c>
      <c r="L33" s="247" t="s">
        <v>1944</v>
      </c>
      <c r="M33" s="456"/>
      <c r="N33" s="489" t="s">
        <v>2208</v>
      </c>
      <c r="O33" s="250"/>
    </row>
    <row r="34" spans="2:15" ht="15.75" customHeight="1" outlineLevel="1">
      <c r="B34" s="494">
        <v>3076</v>
      </c>
      <c r="C34" s="490" t="s">
        <v>930</v>
      </c>
      <c r="D34" s="103" t="s">
        <v>928</v>
      </c>
      <c r="E34" s="496">
        <v>42.4</v>
      </c>
      <c r="F34" s="174">
        <f>E34*'Прайс-лист'!I3*(1-'Прайс-лист'!$E$3)</f>
        <v>42.4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 t="s">
        <v>1960</v>
      </c>
      <c r="M34" s="248"/>
      <c r="N34" s="489" t="s">
        <v>2209</v>
      </c>
      <c r="O34" s="248"/>
    </row>
    <row r="35" spans="2:15" ht="15.75" customHeight="1" outlineLevel="1">
      <c r="B35" s="492" t="s">
        <v>2173</v>
      </c>
      <c r="C35" s="493" t="s">
        <v>2177</v>
      </c>
      <c r="D35" s="103" t="s">
        <v>928</v>
      </c>
      <c r="E35" s="496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 t="s">
        <v>1967</v>
      </c>
      <c r="M35" s="250"/>
      <c r="N35" s="489" t="s">
        <v>2210</v>
      </c>
      <c r="O35" s="251"/>
    </row>
    <row r="36" spans="2:15" ht="15.75" customHeight="1" outlineLevel="1">
      <c r="B36" s="641" t="s">
        <v>7</v>
      </c>
      <c r="C36" s="641"/>
      <c r="D36" s="641"/>
      <c r="E36" s="641"/>
      <c r="F36" s="641"/>
      <c r="G36" s="641"/>
      <c r="H36" s="641"/>
      <c r="J36" s="251"/>
      <c r="K36" s="251" t="s">
        <v>1943</v>
      </c>
      <c r="L36" s="251" t="s">
        <v>1943</v>
      </c>
      <c r="M36" s="250"/>
      <c r="N36" s="489"/>
      <c r="O36" s="251"/>
    </row>
    <row r="37" spans="2:15" ht="15.75" customHeight="1" outlineLevel="1">
      <c r="B37" s="108">
        <v>4144</v>
      </c>
      <c r="C37" s="632" t="s">
        <v>2214</v>
      </c>
      <c r="D37" s="632"/>
      <c r="E37" s="181">
        <v>20.8</v>
      </c>
      <c r="F37" s="174">
        <f>E37*'Прайс-лист'!I3*(1-'Прайс-лист'!$E$3)</f>
        <v>20.8</v>
      </c>
      <c r="G37" s="143">
        <v>0</v>
      </c>
      <c r="H37" s="175">
        <f>F37*G37</f>
        <v>0</v>
      </c>
      <c r="N37" s="254"/>
      <c r="O37" s="254"/>
    </row>
    <row r="38" spans="2:15" ht="15.75" customHeight="1" outlineLevel="1">
      <c r="B38" s="108">
        <v>2401</v>
      </c>
      <c r="C38" s="635" t="s">
        <v>51</v>
      </c>
      <c r="D38" s="635"/>
      <c r="E38" s="498">
        <v>125.6</v>
      </c>
      <c r="F38" s="174">
        <f>E38*'Прайс-лист'!I3*(1-'Прайс-лист'!$E$3)</f>
        <v>125.6</v>
      </c>
      <c r="G38" s="143">
        <v>0</v>
      </c>
      <c r="H38" s="175">
        <f t="shared" ref="H38:H47" si="1">F38*G38</f>
        <v>0</v>
      </c>
      <c r="N38" s="50"/>
      <c r="O38" s="50"/>
    </row>
    <row r="39" spans="2:15" ht="15.75" customHeight="1" outlineLevel="1">
      <c r="B39" s="108">
        <v>2313</v>
      </c>
      <c r="C39" s="635" t="s">
        <v>939</v>
      </c>
      <c r="D39" s="635"/>
      <c r="E39" s="181">
        <v>193.6</v>
      </c>
      <c r="F39" s="174">
        <f>E39*'Прайс-лист'!I3*(1-'Прайс-лист'!$E$3)</f>
        <v>193.6</v>
      </c>
      <c r="G39" s="143">
        <v>0</v>
      </c>
      <c r="H39" s="175">
        <f t="shared" si="1"/>
        <v>0</v>
      </c>
    </row>
    <row r="40" spans="2:15" ht="15.75" customHeight="1" outlineLevel="1">
      <c r="B40" s="108">
        <v>2907</v>
      </c>
      <c r="C40" s="635" t="s">
        <v>9</v>
      </c>
      <c r="D40" s="635"/>
      <c r="E40" s="181">
        <v>96</v>
      </c>
      <c r="F40" s="174">
        <f>E40*'Прайс-лист'!I3*(1-'Прайс-лист'!$E$3)</f>
        <v>96</v>
      </c>
      <c r="G40" s="143">
        <v>0</v>
      </c>
      <c r="H40" s="175">
        <f t="shared" si="1"/>
        <v>0</v>
      </c>
    </row>
    <row r="41" spans="2:15" ht="15.75" customHeight="1" outlineLevel="1">
      <c r="B41" s="108">
        <v>2908</v>
      </c>
      <c r="C41" s="635" t="s">
        <v>75</v>
      </c>
      <c r="D41" s="635"/>
      <c r="E41" s="181">
        <v>116.8</v>
      </c>
      <c r="F41" s="174">
        <f>E41*'Прайс-лист'!I3*(1-'Прайс-лист'!$E$3)</f>
        <v>116.8</v>
      </c>
      <c r="G41" s="143">
        <v>0</v>
      </c>
      <c r="H41" s="175">
        <f t="shared" si="1"/>
        <v>0</v>
      </c>
    </row>
    <row r="42" spans="2:15" ht="15.75" customHeight="1" outlineLevel="1">
      <c r="B42" s="108">
        <v>2420</v>
      </c>
      <c r="C42" s="635" t="s">
        <v>52</v>
      </c>
      <c r="D42" s="635"/>
      <c r="E42" s="181">
        <v>375.2</v>
      </c>
      <c r="F42" s="174">
        <f>E42*'Прайс-лист'!I3*(1-'Прайс-лист'!$E$3)</f>
        <v>375.2</v>
      </c>
      <c r="G42" s="143">
        <v>0</v>
      </c>
      <c r="H42" s="175">
        <f t="shared" si="1"/>
        <v>0</v>
      </c>
    </row>
    <row r="43" spans="2:15" ht="15.75" customHeight="1" outlineLevel="1">
      <c r="B43" s="108">
        <v>2895</v>
      </c>
      <c r="C43" s="635" t="s">
        <v>11</v>
      </c>
      <c r="D43" s="635"/>
      <c r="E43" s="181">
        <v>193.6</v>
      </c>
      <c r="F43" s="174">
        <f>E43*'Прайс-лист'!I3*(1-'Прайс-лист'!$E$3)</f>
        <v>193.6</v>
      </c>
      <c r="G43" s="143">
        <v>0</v>
      </c>
      <c r="H43" s="175">
        <f t="shared" si="1"/>
        <v>0</v>
      </c>
    </row>
    <row r="44" spans="2:15" ht="15.75" customHeight="1" outlineLevel="1">
      <c r="B44" s="214">
        <v>289501</v>
      </c>
      <c r="C44" s="635" t="s">
        <v>933</v>
      </c>
      <c r="D44" s="635"/>
      <c r="E44" s="181">
        <v>193.6</v>
      </c>
      <c r="F44" s="174">
        <f>E44*'Прайс-лист'!I3*(1-'Прайс-лист'!$E$3)</f>
        <v>193.6</v>
      </c>
      <c r="G44" s="143">
        <v>0</v>
      </c>
      <c r="H44" s="175">
        <f t="shared" si="1"/>
        <v>0</v>
      </c>
    </row>
    <row r="45" spans="2:15" ht="15.75" customHeight="1" outlineLevel="1">
      <c r="B45" s="494">
        <v>289450</v>
      </c>
      <c r="C45" s="635" t="s">
        <v>2215</v>
      </c>
      <c r="D45" s="635"/>
      <c r="E45" s="181">
        <v>88</v>
      </c>
      <c r="F45" s="174">
        <f>E45*'Прайс-лист'!I3*(1-'Прайс-лист'!$E$3)</f>
        <v>88</v>
      </c>
      <c r="G45" s="143">
        <v>0</v>
      </c>
      <c r="H45" s="175">
        <f>F45*G45</f>
        <v>0</v>
      </c>
    </row>
    <row r="46" spans="2:15" ht="15.75" customHeight="1" outlineLevel="1">
      <c r="B46" s="66">
        <v>2390</v>
      </c>
      <c r="C46" s="632" t="s">
        <v>16</v>
      </c>
      <c r="D46" s="632"/>
      <c r="E46" s="181">
        <v>358.4</v>
      </c>
      <c r="F46" s="174">
        <f>E46*'Прайс-лист'!I3*(1-'Прайс-лист'!$E$3)</f>
        <v>358.4</v>
      </c>
      <c r="G46" s="143">
        <v>0</v>
      </c>
      <c r="H46" s="175">
        <f t="shared" si="1"/>
        <v>0</v>
      </c>
    </row>
    <row r="47" spans="2:15" ht="15.75" customHeight="1" outlineLevel="1">
      <c r="B47" s="66">
        <v>2395</v>
      </c>
      <c r="C47" s="632" t="s">
        <v>17</v>
      </c>
      <c r="D47" s="632"/>
      <c r="E47" s="181">
        <v>504</v>
      </c>
      <c r="F47" s="174">
        <f>E47*'Прайс-лист'!I3*(1-'Прайс-лист'!$E$3)</f>
        <v>504</v>
      </c>
      <c r="G47" s="143">
        <v>0</v>
      </c>
      <c r="H47" s="175">
        <f t="shared" si="1"/>
        <v>0</v>
      </c>
      <c r="N47" s="254"/>
      <c r="O47" s="254"/>
    </row>
    <row r="48" spans="2:15" ht="15.75" customHeight="1" outlineLevel="1">
      <c r="B48" s="3"/>
      <c r="C48" s="52"/>
      <c r="D48" s="1"/>
      <c r="E48" s="209"/>
      <c r="F48" s="1"/>
      <c r="G48" s="27" t="s">
        <v>12</v>
      </c>
      <c r="H48" s="176">
        <f>SUM(H26:H47)</f>
        <v>3086.4</v>
      </c>
      <c r="N48" s="251"/>
      <c r="O48" s="251"/>
    </row>
  </sheetData>
  <mergeCells count="59">
    <mergeCell ref="C45:D45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F19:G19"/>
    <mergeCell ref="F8:G8"/>
    <mergeCell ref="F9:G9"/>
    <mergeCell ref="F10:G10"/>
    <mergeCell ref="C28:H28"/>
    <mergeCell ref="C46:D46"/>
    <mergeCell ref="C40:D40"/>
    <mergeCell ref="F23:G23"/>
    <mergeCell ref="C26:D26"/>
    <mergeCell ref="C21:D21"/>
    <mergeCell ref="C22:D22"/>
    <mergeCell ref="C23:D23"/>
    <mergeCell ref="F21:G21"/>
    <mergeCell ref="F22:G22"/>
    <mergeCell ref="C37:D37"/>
    <mergeCell ref="C38:D38"/>
    <mergeCell ref="C41:D41"/>
    <mergeCell ref="C42:D42"/>
    <mergeCell ref="C43:D43"/>
    <mergeCell ref="C44:D44"/>
    <mergeCell ref="B29:H29"/>
    <mergeCell ref="F11:G11"/>
    <mergeCell ref="F12:G12"/>
    <mergeCell ref="F13:G13"/>
    <mergeCell ref="C8:D8"/>
    <mergeCell ref="B27:H27"/>
    <mergeCell ref="F14:G14"/>
    <mergeCell ref="F15:G15"/>
    <mergeCell ref="F20:G20"/>
    <mergeCell ref="F16:G16"/>
    <mergeCell ref="F17:G17"/>
    <mergeCell ref="F18:G18"/>
    <mergeCell ref="P2:Q2"/>
    <mergeCell ref="C47:D47"/>
    <mergeCell ref="C20:D20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39:D39"/>
    <mergeCell ref="B36:H36"/>
  </mergeCells>
  <dataValidations count="6">
    <dataValidation type="list" allowBlank="1" showInputMessage="1" showErrorMessage="1" sqref="D34">
      <formula1>$N$30:$N$35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2">
      <formula1>$L$30:$L$36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$K$30:$K$36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B2:Q48"/>
  <sheetViews>
    <sheetView showGridLines="0" zoomScaleNormal="100" workbookViewId="0">
      <pane ySplit="2" topLeftCell="A3" activePane="bottomLeft" state="frozen"/>
      <selection pane="bottomLeft" activeCell="S50" sqref="S5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8" customWidth="1"/>
    <col min="5" max="5" width="10.7109375" style="11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5" width="15.7109375" style="50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43" t="s">
        <v>936</v>
      </c>
      <c r="C2" s="643"/>
      <c r="D2" s="643"/>
      <c r="E2" s="643"/>
      <c r="F2" s="643"/>
      <c r="G2" s="643"/>
      <c r="H2" s="643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7" ht="15.75" hidden="1" customHeight="1" outlineLevel="1">
      <c r="B4" s="67"/>
      <c r="C4" s="110" t="s">
        <v>21</v>
      </c>
      <c r="D4" s="73"/>
      <c r="E4" s="119"/>
      <c r="F4" s="638">
        <v>300</v>
      </c>
      <c r="G4" s="638"/>
      <c r="H4" s="73"/>
    </row>
    <row r="5" spans="2:17" ht="15.75" hidden="1" customHeight="1" outlineLevel="1">
      <c r="B5" s="67"/>
      <c r="C5" s="110" t="s">
        <v>22</v>
      </c>
      <c r="D5" s="73"/>
      <c r="E5" s="119"/>
      <c r="F5" s="638">
        <v>200</v>
      </c>
      <c r="G5" s="638"/>
      <c r="H5" s="73"/>
    </row>
    <row r="6" spans="2:17" ht="15.75" hidden="1" customHeight="1" outlineLevel="1">
      <c r="B6" s="67"/>
      <c r="C6" s="110" t="s">
        <v>23</v>
      </c>
      <c r="D6" s="73"/>
      <c r="E6" s="119"/>
      <c r="F6" s="638">
        <v>167</v>
      </c>
      <c r="G6" s="638"/>
      <c r="H6" s="73"/>
    </row>
    <row r="7" spans="2:17" ht="15.75" hidden="1" customHeight="1" outlineLevel="1">
      <c r="B7" s="67"/>
      <c r="C7" s="110" t="s">
        <v>24</v>
      </c>
      <c r="D7" s="73"/>
      <c r="E7" s="119"/>
      <c r="F7" s="638">
        <v>78</v>
      </c>
      <c r="G7" s="638"/>
      <c r="H7" s="73"/>
    </row>
    <row r="8" spans="2:17" ht="15.75" hidden="1" customHeight="1" outlineLevel="1">
      <c r="B8" s="67"/>
      <c r="C8" s="110" t="s">
        <v>25</v>
      </c>
      <c r="D8" s="73"/>
      <c r="E8" s="119"/>
      <c r="F8" s="638">
        <v>43</v>
      </c>
      <c r="G8" s="638"/>
      <c r="H8" s="73"/>
    </row>
    <row r="9" spans="2:17" ht="15.75" hidden="1" customHeight="1" outlineLevel="1">
      <c r="B9" s="67"/>
      <c r="C9" s="110" t="s">
        <v>41</v>
      </c>
      <c r="D9" s="73"/>
      <c r="E9" s="119"/>
      <c r="F9" s="638">
        <v>77.400000000000006</v>
      </c>
      <c r="G9" s="638"/>
      <c r="H9" s="73"/>
    </row>
    <row r="10" spans="2:17" ht="15.75" hidden="1" customHeight="1" outlineLevel="1">
      <c r="B10" s="67"/>
      <c r="C10" s="110" t="s">
        <v>26</v>
      </c>
      <c r="D10" s="73"/>
      <c r="E10" s="119"/>
      <c r="F10" s="638">
        <v>520</v>
      </c>
      <c r="G10" s="638"/>
      <c r="H10" s="73"/>
    </row>
    <row r="11" spans="2:17" ht="15.75" hidden="1" customHeight="1" outlineLevel="1">
      <c r="B11" s="67"/>
      <c r="C11" s="110" t="s">
        <v>27</v>
      </c>
      <c r="D11" s="73"/>
      <c r="E11" s="119"/>
      <c r="F11" s="638">
        <v>4</v>
      </c>
      <c r="G11" s="638"/>
      <c r="H11" s="73"/>
    </row>
    <row r="12" spans="2:17" ht="15.75" hidden="1" customHeight="1" outlineLevel="1">
      <c r="B12" s="67"/>
      <c r="C12" s="110" t="s">
        <v>28</v>
      </c>
      <c r="D12" s="73"/>
      <c r="E12" s="119"/>
      <c r="F12" s="638">
        <v>3</v>
      </c>
      <c r="G12" s="638"/>
      <c r="H12" s="73"/>
    </row>
    <row r="13" spans="2:17" ht="15.75" hidden="1" customHeight="1" outlineLevel="1">
      <c r="B13" s="67"/>
      <c r="C13" s="110" t="s">
        <v>29</v>
      </c>
      <c r="D13" s="73"/>
      <c r="E13" s="119"/>
      <c r="F13" s="638">
        <v>15</v>
      </c>
      <c r="G13" s="638"/>
      <c r="H13" s="73"/>
    </row>
    <row r="14" spans="2:17" ht="15.75" hidden="1" customHeight="1" outlineLevel="1">
      <c r="B14" s="67"/>
      <c r="C14" s="110" t="s">
        <v>30</v>
      </c>
      <c r="D14" s="73"/>
      <c r="E14" s="119"/>
      <c r="F14" s="638">
        <v>20</v>
      </c>
      <c r="G14" s="638"/>
      <c r="H14" s="73"/>
    </row>
    <row r="15" spans="2:17" ht="15.75" hidden="1" customHeight="1" outlineLevel="1">
      <c r="B15" s="67"/>
      <c r="C15" s="110" t="s">
        <v>31</v>
      </c>
      <c r="D15" s="73"/>
      <c r="E15" s="119"/>
      <c r="F15" s="638">
        <v>50</v>
      </c>
      <c r="G15" s="638"/>
      <c r="H15" s="73"/>
    </row>
    <row r="16" spans="2:17" ht="15.75" hidden="1" customHeight="1" outlineLevel="1">
      <c r="B16" s="67"/>
      <c r="C16" s="110" t="s">
        <v>32</v>
      </c>
      <c r="D16" s="73"/>
      <c r="E16" s="119"/>
      <c r="F16" s="638">
        <v>381</v>
      </c>
      <c r="G16" s="638"/>
      <c r="H16" s="73"/>
    </row>
    <row r="17" spans="2:15" ht="15.75" hidden="1" customHeight="1" outlineLevel="1">
      <c r="B17" s="67"/>
      <c r="C17" s="110" t="s">
        <v>33</v>
      </c>
      <c r="D17" s="73"/>
      <c r="E17" s="119"/>
      <c r="F17" s="638" t="s">
        <v>53</v>
      </c>
      <c r="G17" s="638"/>
      <c r="H17" s="73"/>
    </row>
    <row r="18" spans="2:15" ht="15.75" hidden="1" customHeight="1" outlineLevel="1">
      <c r="B18" s="67"/>
      <c r="C18" s="110" t="s">
        <v>35</v>
      </c>
      <c r="D18" s="73"/>
      <c r="E18" s="119"/>
      <c r="F18" s="638" t="s">
        <v>36</v>
      </c>
      <c r="G18" s="638"/>
      <c r="H18" s="73"/>
    </row>
    <row r="19" spans="2:15" ht="15.75" hidden="1" customHeight="1" outlineLevel="1">
      <c r="B19" s="67"/>
      <c r="C19" s="110" t="s">
        <v>42</v>
      </c>
      <c r="D19" s="73"/>
      <c r="E19" s="119"/>
      <c r="F19" s="638" t="s">
        <v>54</v>
      </c>
      <c r="G19" s="638"/>
      <c r="H19" s="73"/>
    </row>
    <row r="20" spans="2:15" ht="15.75" hidden="1" customHeight="1" outlineLevel="1">
      <c r="B20" s="67"/>
      <c r="C20" s="113" t="s">
        <v>205</v>
      </c>
      <c r="D20" s="73"/>
      <c r="E20" s="119"/>
      <c r="F20" s="638" t="s">
        <v>55</v>
      </c>
      <c r="G20" s="638"/>
      <c r="H20" s="73"/>
    </row>
    <row r="21" spans="2:15" ht="15.75" hidden="1" customHeight="1" outlineLevel="1">
      <c r="B21" s="67"/>
      <c r="C21" s="113" t="s">
        <v>206</v>
      </c>
      <c r="D21" s="73"/>
      <c r="E21" s="119"/>
      <c r="F21" s="638" t="s">
        <v>937</v>
      </c>
      <c r="G21" s="638"/>
      <c r="H21" s="73"/>
    </row>
    <row r="22" spans="2:15" ht="15.75" hidden="1" customHeight="1" outlineLevel="1">
      <c r="B22" s="67"/>
      <c r="C22" s="113" t="s">
        <v>208</v>
      </c>
      <c r="D22" s="73"/>
      <c r="E22" s="119"/>
      <c r="F22" s="638" t="s">
        <v>938</v>
      </c>
      <c r="G22" s="638"/>
      <c r="H22" s="73"/>
    </row>
    <row r="23" spans="2:15" ht="15.75" hidden="1" customHeight="1" outlineLevel="1">
      <c r="B23" s="67"/>
      <c r="C23" s="113" t="s">
        <v>40</v>
      </c>
      <c r="D23" s="73"/>
      <c r="E23" s="119"/>
      <c r="F23" s="638">
        <v>118.5</v>
      </c>
      <c r="G23" s="638"/>
      <c r="H23" s="73"/>
    </row>
    <row r="24" spans="2:15" ht="15.75" customHeight="1" collapsed="1">
      <c r="B24" s="69"/>
      <c r="C24" s="70"/>
      <c r="D24" s="71"/>
      <c r="E24" s="120"/>
      <c r="F24" s="70"/>
      <c r="G24" s="70"/>
      <c r="H24" s="71"/>
    </row>
    <row r="25" spans="2:15" ht="15.75" customHeight="1" outlineLevel="1">
      <c r="B25" s="64" t="s">
        <v>44</v>
      </c>
      <c r="C25" s="222" t="s">
        <v>49</v>
      </c>
      <c r="D25" s="65"/>
      <c r="E25" s="216"/>
      <c r="F25" s="111" t="s">
        <v>2</v>
      </c>
      <c r="G25" s="111" t="s">
        <v>45</v>
      </c>
      <c r="H25" s="65" t="s">
        <v>46</v>
      </c>
    </row>
    <row r="26" spans="2:15" ht="15.75" customHeight="1" outlineLevel="1">
      <c r="B26" s="108">
        <v>1022</v>
      </c>
      <c r="C26" s="635" t="s">
        <v>175</v>
      </c>
      <c r="D26" s="635"/>
      <c r="E26" s="171">
        <v>2944</v>
      </c>
      <c r="F26" s="174">
        <f>E26*'Прайс-лист'!I3*(1-'Прайс-лист'!$E$3)</f>
        <v>2944</v>
      </c>
      <c r="G26" s="108"/>
      <c r="H26" s="175">
        <f>F26</f>
        <v>2944</v>
      </c>
    </row>
    <row r="27" spans="2:15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5" ht="327" hidden="1" customHeight="1" outlineLevel="2">
      <c r="B28" s="108"/>
      <c r="C28" s="640" t="s">
        <v>2276</v>
      </c>
      <c r="D28" s="640"/>
      <c r="E28" s="640"/>
      <c r="F28" s="640"/>
      <c r="G28" s="640"/>
      <c r="H28" s="640"/>
    </row>
    <row r="29" spans="2:15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  <c r="N29" s="115"/>
      <c r="O29" s="115"/>
    </row>
    <row r="30" spans="2:15" ht="15.75" customHeight="1" outlineLevel="1">
      <c r="B30" s="494">
        <v>2472</v>
      </c>
      <c r="C30" s="491" t="s">
        <v>6</v>
      </c>
      <c r="D30" s="104" t="s">
        <v>928</v>
      </c>
      <c r="E30" s="496">
        <v>128</v>
      </c>
      <c r="F30" s="174">
        <f>E30*'Прайс-лист'!I3*(1-'Прайс-лист'!$E$3)</f>
        <v>128</v>
      </c>
      <c r="G30" s="143">
        <v>0</v>
      </c>
      <c r="H30" s="175">
        <f t="shared" ref="H30:H35" si="0"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2212</v>
      </c>
      <c r="O30" s="246" t="s">
        <v>928</v>
      </c>
    </row>
    <row r="31" spans="2:15" ht="15.75" customHeight="1" outlineLevel="1">
      <c r="B31" s="66"/>
      <c r="C31" s="490" t="s">
        <v>929</v>
      </c>
      <c r="D31" s="103" t="s">
        <v>928</v>
      </c>
      <c r="E31" s="496">
        <v>20</v>
      </c>
      <c r="F31" s="174">
        <f>E31*'Прайс-лист'!I3*(1-'Прайс-лист'!$E$3)</f>
        <v>20</v>
      </c>
      <c r="G31" s="143">
        <v>0</v>
      </c>
      <c r="H31" s="175">
        <f t="shared" si="0"/>
        <v>0</v>
      </c>
      <c r="J31" s="248" t="s">
        <v>1942</v>
      </c>
      <c r="K31" s="246" t="s">
        <v>1945</v>
      </c>
      <c r="L31" s="246" t="s">
        <v>1945</v>
      </c>
      <c r="M31" s="489" t="s">
        <v>2202</v>
      </c>
      <c r="N31" s="489" t="s">
        <v>2206</v>
      </c>
      <c r="O31" s="251" t="s">
        <v>2179</v>
      </c>
    </row>
    <row r="32" spans="2:15" ht="15.75" customHeight="1" outlineLevel="1">
      <c r="B32" s="494">
        <v>1027</v>
      </c>
      <c r="C32" s="490" t="s">
        <v>932</v>
      </c>
      <c r="D32" s="103" t="s">
        <v>928</v>
      </c>
      <c r="E32" s="496">
        <v>930.4</v>
      </c>
      <c r="F32" s="174">
        <f>E32*'Прайс-лист'!I3*(1-'Прайс-лист'!$E$3)</f>
        <v>930.4</v>
      </c>
      <c r="G32" s="143">
        <v>0</v>
      </c>
      <c r="H32" s="175">
        <f t="shared" si="0"/>
        <v>0</v>
      </c>
      <c r="J32" s="248" t="s">
        <v>2155</v>
      </c>
      <c r="K32" s="254" t="s">
        <v>1959</v>
      </c>
      <c r="L32" s="248" t="s">
        <v>1942</v>
      </c>
      <c r="M32" s="489" t="s">
        <v>2203</v>
      </c>
      <c r="N32" s="489" t="s">
        <v>2207</v>
      </c>
      <c r="O32" s="246" t="s">
        <v>2178</v>
      </c>
    </row>
    <row r="33" spans="2:15" ht="15.75" customHeight="1" outlineLevel="1">
      <c r="B33" s="494">
        <v>2004</v>
      </c>
      <c r="C33" s="490" t="s">
        <v>931</v>
      </c>
      <c r="D33" s="103" t="s">
        <v>928</v>
      </c>
      <c r="E33" s="496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48" t="s">
        <v>2154</v>
      </c>
      <c r="K33" s="247" t="s">
        <v>1944</v>
      </c>
      <c r="L33" s="247" t="s">
        <v>1944</v>
      </c>
      <c r="M33" s="456"/>
      <c r="N33" s="489" t="s">
        <v>2208</v>
      </c>
      <c r="O33" s="250"/>
    </row>
    <row r="34" spans="2:15" ht="15.75" customHeight="1" outlineLevel="1">
      <c r="B34" s="494">
        <v>3076</v>
      </c>
      <c r="C34" s="490" t="s">
        <v>930</v>
      </c>
      <c r="D34" s="103" t="s">
        <v>928</v>
      </c>
      <c r="E34" s="496">
        <v>42.4</v>
      </c>
      <c r="F34" s="174">
        <f>E34*'Прайс-лист'!I3*(1-'Прайс-лист'!$E$3)</f>
        <v>42.4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 t="s">
        <v>1960</v>
      </c>
      <c r="M34" s="248"/>
      <c r="N34" s="489" t="s">
        <v>2209</v>
      </c>
      <c r="O34" s="248"/>
    </row>
    <row r="35" spans="2:15" ht="15.75" customHeight="1" outlineLevel="1">
      <c r="B35" s="492" t="s">
        <v>2173</v>
      </c>
      <c r="C35" s="493" t="s">
        <v>2177</v>
      </c>
      <c r="D35" s="103" t="s">
        <v>928</v>
      </c>
      <c r="E35" s="496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 t="s">
        <v>1967</v>
      </c>
      <c r="M35" s="250"/>
      <c r="N35" s="489" t="s">
        <v>2210</v>
      </c>
      <c r="O35" s="251"/>
    </row>
    <row r="36" spans="2:15" ht="15.75" customHeight="1" outlineLevel="1">
      <c r="B36" s="641" t="s">
        <v>7</v>
      </c>
      <c r="C36" s="641"/>
      <c r="D36" s="641"/>
      <c r="E36" s="641"/>
      <c r="F36" s="641"/>
      <c r="G36" s="641"/>
      <c r="H36" s="641"/>
      <c r="J36" s="251"/>
      <c r="K36" s="251" t="s">
        <v>1943</v>
      </c>
      <c r="L36" s="251" t="s">
        <v>1943</v>
      </c>
      <c r="M36" s="250"/>
      <c r="N36" s="489"/>
      <c r="O36" s="251"/>
    </row>
    <row r="37" spans="2:15" ht="15.75" customHeight="1" outlineLevel="1">
      <c r="B37" s="108">
        <v>4144</v>
      </c>
      <c r="C37" s="632" t="s">
        <v>2214</v>
      </c>
      <c r="D37" s="632"/>
      <c r="E37" s="173">
        <v>20.8</v>
      </c>
      <c r="F37" s="174">
        <f>E37*'Прайс-лист'!I3*(1-'Прайс-лист'!$E$3)</f>
        <v>20.8</v>
      </c>
      <c r="G37" s="143">
        <v>0</v>
      </c>
      <c r="H37" s="175">
        <f>F37*G37</f>
        <v>0</v>
      </c>
    </row>
    <row r="38" spans="2:15" ht="15.75" customHeight="1" outlineLevel="1">
      <c r="B38" s="108">
        <v>2401</v>
      </c>
      <c r="C38" s="635" t="s">
        <v>51</v>
      </c>
      <c r="D38" s="635"/>
      <c r="E38" s="498">
        <v>125.6</v>
      </c>
      <c r="F38" s="174">
        <f>E38*'Прайс-лист'!I3*(1-'Прайс-лист'!$E$3)</f>
        <v>125.6</v>
      </c>
      <c r="G38" s="143">
        <v>0</v>
      </c>
      <c r="H38" s="175">
        <f t="shared" ref="H38:H45" si="1">F38*G38</f>
        <v>0</v>
      </c>
    </row>
    <row r="39" spans="2:15" ht="15.75" customHeight="1" outlineLevel="1">
      <c r="B39" s="108">
        <v>2313</v>
      </c>
      <c r="C39" s="635" t="s">
        <v>939</v>
      </c>
      <c r="D39" s="635"/>
      <c r="E39" s="173">
        <v>193.6</v>
      </c>
      <c r="F39" s="174">
        <f>E39*'Прайс-лист'!I3*(1-'Прайс-лист'!$E$3)</f>
        <v>193.6</v>
      </c>
      <c r="G39" s="143">
        <v>0</v>
      </c>
      <c r="H39" s="175">
        <f>F39*G39</f>
        <v>0</v>
      </c>
    </row>
    <row r="40" spans="2:15" ht="15.75" customHeight="1" outlineLevel="1">
      <c r="B40" s="108">
        <v>2905</v>
      </c>
      <c r="C40" s="635" t="s">
        <v>9</v>
      </c>
      <c r="D40" s="635"/>
      <c r="E40" s="173">
        <v>84.8</v>
      </c>
      <c r="F40" s="174">
        <f>E40*'Прайс-лист'!I3*(1-'Прайс-лист'!$E$3)</f>
        <v>84.8</v>
      </c>
      <c r="G40" s="143">
        <v>0</v>
      </c>
      <c r="H40" s="175">
        <f t="shared" si="1"/>
        <v>0</v>
      </c>
    </row>
    <row r="41" spans="2:15" ht="15.75" customHeight="1" outlineLevel="1">
      <c r="B41" s="108">
        <v>2906</v>
      </c>
      <c r="C41" s="635" t="s">
        <v>75</v>
      </c>
      <c r="D41" s="635"/>
      <c r="E41" s="173">
        <v>107.2</v>
      </c>
      <c r="F41" s="174">
        <f>E41*'Прайс-лист'!I3*(1-'Прайс-лист'!$E$3)</f>
        <v>107.2</v>
      </c>
      <c r="G41" s="143">
        <v>0</v>
      </c>
      <c r="H41" s="175">
        <f t="shared" si="1"/>
        <v>0</v>
      </c>
    </row>
    <row r="42" spans="2:15" ht="15.75" customHeight="1" outlineLevel="1">
      <c r="B42" s="108">
        <v>2420</v>
      </c>
      <c r="C42" s="635" t="s">
        <v>52</v>
      </c>
      <c r="D42" s="635"/>
      <c r="E42" s="173">
        <v>375.2</v>
      </c>
      <c r="F42" s="174">
        <f>E42*'Прайс-лист'!I3*(1-'Прайс-лист'!$E$3)</f>
        <v>375.2</v>
      </c>
      <c r="G42" s="143">
        <v>0</v>
      </c>
      <c r="H42" s="175">
        <f t="shared" si="1"/>
        <v>0</v>
      </c>
    </row>
    <row r="43" spans="2:15" ht="15.75" customHeight="1" outlineLevel="1">
      <c r="B43" s="108">
        <v>2894</v>
      </c>
      <c r="C43" s="635" t="s">
        <v>11</v>
      </c>
      <c r="D43" s="635"/>
      <c r="E43" s="173">
        <v>174.4</v>
      </c>
      <c r="F43" s="174">
        <f>E43*'Прайс-лист'!I3*(1-'Прайс-лист'!$E$3)</f>
        <v>174.4</v>
      </c>
      <c r="G43" s="143">
        <v>0</v>
      </c>
      <c r="H43" s="175">
        <f t="shared" si="1"/>
        <v>0</v>
      </c>
    </row>
    <row r="44" spans="2:15" ht="15.75" customHeight="1" outlineLevel="1">
      <c r="B44" s="214">
        <v>289401</v>
      </c>
      <c r="C44" s="635" t="s">
        <v>933</v>
      </c>
      <c r="D44" s="635"/>
      <c r="E44" s="173">
        <v>174.4</v>
      </c>
      <c r="F44" s="174">
        <f>E44*'Прайс-лист'!I3*(1-'Прайс-лист'!$E$3)</f>
        <v>174.4</v>
      </c>
      <c r="G44" s="143">
        <v>0</v>
      </c>
      <c r="H44" s="175">
        <f t="shared" si="1"/>
        <v>0</v>
      </c>
    </row>
    <row r="45" spans="2:15" ht="15.75" customHeight="1" outlineLevel="1">
      <c r="B45" s="494">
        <v>289450</v>
      </c>
      <c r="C45" s="635" t="s">
        <v>2215</v>
      </c>
      <c r="D45" s="635"/>
      <c r="E45" s="181">
        <v>88</v>
      </c>
      <c r="F45" s="174">
        <f>E45*'Прайс-лист'!I3*(1-'Прайс-лист'!$E$3)</f>
        <v>88</v>
      </c>
      <c r="G45" s="143">
        <v>0</v>
      </c>
      <c r="H45" s="175">
        <f t="shared" si="1"/>
        <v>0</v>
      </c>
    </row>
    <row r="46" spans="2:15" ht="15.75" customHeight="1" outlineLevel="1">
      <c r="B46" s="66">
        <v>2390</v>
      </c>
      <c r="C46" s="632" t="s">
        <v>16</v>
      </c>
      <c r="D46" s="632"/>
      <c r="E46" s="173">
        <v>358.4</v>
      </c>
      <c r="F46" s="174">
        <f>E46*'Прайс-лист'!I3*(1-'Прайс-лист'!$E$3)</f>
        <v>358.4</v>
      </c>
      <c r="G46" s="143">
        <v>0</v>
      </c>
      <c r="H46" s="175">
        <f>F46*G46</f>
        <v>0</v>
      </c>
    </row>
    <row r="47" spans="2:15" ht="15.75" customHeight="1" outlineLevel="1">
      <c r="B47" s="66">
        <v>2395</v>
      </c>
      <c r="C47" s="632" t="s">
        <v>17</v>
      </c>
      <c r="D47" s="632"/>
      <c r="E47" s="173">
        <v>504</v>
      </c>
      <c r="F47" s="174">
        <f>E47*'Прайс-лист'!I3*(1-'Прайс-лист'!$E$3)</f>
        <v>504</v>
      </c>
      <c r="G47" s="143">
        <v>0</v>
      </c>
      <c r="H47" s="175">
        <f>F47*G47</f>
        <v>0</v>
      </c>
    </row>
    <row r="48" spans="2:15" ht="15.75" customHeight="1" outlineLevel="1">
      <c r="B48" s="3"/>
      <c r="C48" s="52"/>
      <c r="D48" s="1"/>
      <c r="E48" s="117"/>
      <c r="F48" s="1"/>
      <c r="G48" s="27" t="s">
        <v>12</v>
      </c>
      <c r="H48" s="176">
        <f>SUM(H26:H47)</f>
        <v>2944</v>
      </c>
    </row>
  </sheetData>
  <mergeCells count="39">
    <mergeCell ref="F7:G7"/>
    <mergeCell ref="B2:H2"/>
    <mergeCell ref="B3:H3"/>
    <mergeCell ref="F4:G4"/>
    <mergeCell ref="F5:G5"/>
    <mergeCell ref="F6:G6"/>
    <mergeCell ref="F19:G19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22:G22"/>
    <mergeCell ref="F23:G23"/>
    <mergeCell ref="C28:H28"/>
    <mergeCell ref="C26:D26"/>
    <mergeCell ref="B27:H27"/>
    <mergeCell ref="P2:Q2"/>
    <mergeCell ref="C46:D46"/>
    <mergeCell ref="B29:H29"/>
    <mergeCell ref="C47:D47"/>
    <mergeCell ref="C37:D37"/>
    <mergeCell ref="C38:D38"/>
    <mergeCell ref="C39:D39"/>
    <mergeCell ref="C40:D40"/>
    <mergeCell ref="C41:D41"/>
    <mergeCell ref="C42:D42"/>
    <mergeCell ref="C43:D43"/>
    <mergeCell ref="C44:D44"/>
    <mergeCell ref="B36:H36"/>
    <mergeCell ref="C45:D45"/>
    <mergeCell ref="F20:G20"/>
    <mergeCell ref="F21:G21"/>
  </mergeCells>
  <dataValidations count="6">
    <dataValidation type="list" allowBlank="1" showInputMessage="1" showErrorMessage="1" sqref="D31">
      <formula1>$K$30:$K$36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$L$30:$L$36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$N$30:$N$35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B2:R54"/>
  <sheetViews>
    <sheetView showGridLines="0" workbookViewId="0">
      <pane ySplit="2" topLeftCell="A3" activePane="bottomLeft" state="frozen"/>
      <selection pane="bottomLeft" activeCell="S45" sqref="S4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8.57031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6" width="15.7109375" style="50" hidden="1" customWidth="1" outlineLevel="1"/>
    <col min="17" max="17" width="9.140625" style="50" collapsed="1"/>
    <col min="18" max="16384" width="9.140625" style="50"/>
  </cols>
  <sheetData>
    <row r="2" spans="2:18" ht="15.75" customHeight="1">
      <c r="B2" s="643" t="s">
        <v>97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73"/>
      <c r="F4" s="647">
        <v>520</v>
      </c>
      <c r="G4" s="647"/>
      <c r="H4" s="73"/>
    </row>
    <row r="5" spans="2:18" ht="15.75" hidden="1" customHeight="1" outlineLevel="1">
      <c r="B5" s="67"/>
      <c r="C5" s="635" t="s">
        <v>22</v>
      </c>
      <c r="D5" s="635"/>
      <c r="E5" s="73"/>
      <c r="F5" s="647">
        <v>385</v>
      </c>
      <c r="G5" s="647"/>
      <c r="H5" s="73"/>
    </row>
    <row r="6" spans="2:18" ht="15.75" hidden="1" customHeight="1" outlineLevel="1">
      <c r="B6" s="67"/>
      <c r="C6" s="635" t="s">
        <v>23</v>
      </c>
      <c r="D6" s="635"/>
      <c r="E6" s="73"/>
      <c r="F6" s="647">
        <v>220</v>
      </c>
      <c r="G6" s="647"/>
      <c r="H6" s="73"/>
    </row>
    <row r="7" spans="2:18" ht="15.75" hidden="1" customHeight="1" outlineLevel="1">
      <c r="B7" s="67"/>
      <c r="C7" s="635" t="s">
        <v>24</v>
      </c>
      <c r="D7" s="635"/>
      <c r="E7" s="73"/>
      <c r="F7" s="647">
        <v>115</v>
      </c>
      <c r="G7" s="647"/>
      <c r="H7" s="73"/>
    </row>
    <row r="8" spans="2:18" ht="15.75" hidden="1" customHeight="1" outlineLevel="1">
      <c r="B8" s="67"/>
      <c r="C8" s="635" t="s">
        <v>25</v>
      </c>
      <c r="D8" s="635"/>
      <c r="E8" s="73"/>
      <c r="F8" s="647">
        <v>50</v>
      </c>
      <c r="G8" s="647"/>
      <c r="H8" s="73"/>
    </row>
    <row r="9" spans="2:18" ht="15.75" hidden="1" customHeight="1" outlineLevel="1">
      <c r="B9" s="67"/>
      <c r="C9" s="635" t="s">
        <v>41</v>
      </c>
      <c r="D9" s="635"/>
      <c r="E9" s="73"/>
      <c r="F9" s="647">
        <v>255</v>
      </c>
      <c r="G9" s="647"/>
      <c r="H9" s="73"/>
    </row>
    <row r="10" spans="2:18" ht="15.75" hidden="1" customHeight="1" outlineLevel="1">
      <c r="B10" s="67"/>
      <c r="C10" s="635" t="s">
        <v>26</v>
      </c>
      <c r="D10" s="635"/>
      <c r="E10" s="73"/>
      <c r="F10" s="647">
        <v>1000</v>
      </c>
      <c r="G10" s="647"/>
      <c r="H10" s="73"/>
    </row>
    <row r="11" spans="2:18" ht="15.75" hidden="1" customHeight="1" outlineLevel="1">
      <c r="B11" s="67"/>
      <c r="C11" s="635" t="s">
        <v>27</v>
      </c>
      <c r="D11" s="635"/>
      <c r="E11" s="73"/>
      <c r="F11" s="647">
        <v>9</v>
      </c>
      <c r="G11" s="647"/>
      <c r="H11" s="73"/>
    </row>
    <row r="12" spans="2:18" ht="15.75" hidden="1" customHeight="1" outlineLevel="1">
      <c r="B12" s="67"/>
      <c r="C12" s="635" t="s">
        <v>28</v>
      </c>
      <c r="D12" s="635"/>
      <c r="E12" s="73"/>
      <c r="F12" s="647">
        <v>5</v>
      </c>
      <c r="G12" s="647"/>
      <c r="H12" s="73"/>
    </row>
    <row r="13" spans="2:18" ht="15.75" hidden="1" customHeight="1" outlineLevel="1">
      <c r="B13" s="67"/>
      <c r="C13" s="635" t="s">
        <v>29</v>
      </c>
      <c r="D13" s="635"/>
      <c r="E13" s="73"/>
      <c r="F13" s="647">
        <v>70</v>
      </c>
      <c r="G13" s="647"/>
      <c r="H13" s="73"/>
    </row>
    <row r="14" spans="2:18" ht="15.75" hidden="1" customHeight="1" outlineLevel="1">
      <c r="B14" s="67"/>
      <c r="C14" s="635" t="s">
        <v>30</v>
      </c>
      <c r="D14" s="635"/>
      <c r="E14" s="73"/>
      <c r="F14" s="647">
        <v>100</v>
      </c>
      <c r="G14" s="647"/>
      <c r="H14" s="73"/>
    </row>
    <row r="15" spans="2:18" ht="15.75" hidden="1" customHeight="1" outlineLevel="1">
      <c r="B15" s="67"/>
      <c r="C15" s="635" t="s">
        <v>31</v>
      </c>
      <c r="D15" s="635"/>
      <c r="E15" s="73"/>
      <c r="F15" s="647">
        <v>175</v>
      </c>
      <c r="G15" s="647"/>
      <c r="H15" s="73"/>
    </row>
    <row r="16" spans="2:18" ht="15.75" hidden="1" customHeight="1" outlineLevel="1">
      <c r="B16" s="67"/>
      <c r="C16" s="635" t="s">
        <v>32</v>
      </c>
      <c r="D16" s="635"/>
      <c r="E16" s="73"/>
      <c r="F16" s="647">
        <v>508</v>
      </c>
      <c r="G16" s="647"/>
      <c r="H16" s="73"/>
    </row>
    <row r="17" spans="2:16" ht="15.75" hidden="1" customHeight="1" outlineLevel="1">
      <c r="B17" s="67"/>
      <c r="C17" s="635" t="s">
        <v>33</v>
      </c>
      <c r="D17" s="635"/>
      <c r="E17" s="73"/>
      <c r="F17" s="647" t="s">
        <v>59</v>
      </c>
      <c r="G17" s="647"/>
      <c r="H17" s="73"/>
    </row>
    <row r="18" spans="2:16" ht="15.75" hidden="1" customHeight="1" outlineLevel="1">
      <c r="B18" s="67"/>
      <c r="C18" s="635" t="s">
        <v>35</v>
      </c>
      <c r="D18" s="635"/>
      <c r="E18" s="73"/>
      <c r="F18" s="647" t="s">
        <v>36</v>
      </c>
      <c r="G18" s="647"/>
      <c r="H18" s="73"/>
    </row>
    <row r="19" spans="2:16" ht="15.75" hidden="1" customHeight="1" outlineLevel="1">
      <c r="B19" s="67"/>
      <c r="C19" s="635" t="s">
        <v>42</v>
      </c>
      <c r="D19" s="635"/>
      <c r="E19" s="73"/>
      <c r="F19" s="647" t="s">
        <v>54</v>
      </c>
      <c r="G19" s="647"/>
      <c r="H19" s="73"/>
    </row>
    <row r="20" spans="2:16" ht="15.75" hidden="1" customHeight="1" outlineLevel="1">
      <c r="B20" s="67"/>
      <c r="C20" s="637" t="s">
        <v>205</v>
      </c>
      <c r="D20" s="637"/>
      <c r="E20" s="73"/>
      <c r="F20" s="647" t="s">
        <v>64</v>
      </c>
      <c r="G20" s="647"/>
      <c r="H20" s="73"/>
    </row>
    <row r="21" spans="2:16" ht="15.75" hidden="1" customHeight="1" outlineLevel="1">
      <c r="B21" s="67"/>
      <c r="C21" s="637" t="s">
        <v>206</v>
      </c>
      <c r="D21" s="637"/>
      <c r="E21" s="73"/>
      <c r="F21" s="647" t="s">
        <v>207</v>
      </c>
      <c r="G21" s="647"/>
      <c r="H21" s="73"/>
    </row>
    <row r="22" spans="2:16" ht="15.75" hidden="1" customHeight="1" outlineLevel="1">
      <c r="B22" s="67"/>
      <c r="C22" s="637" t="s">
        <v>40</v>
      </c>
      <c r="D22" s="637"/>
      <c r="E22" s="73"/>
      <c r="F22" s="647">
        <v>320</v>
      </c>
      <c r="G22" s="647"/>
      <c r="H22" s="73"/>
    </row>
    <row r="23" spans="2:16" ht="15.75" customHeight="1" collapsed="1">
      <c r="B23" s="69"/>
      <c r="C23" s="70"/>
      <c r="D23" s="70"/>
      <c r="E23" s="497"/>
      <c r="F23" s="70"/>
      <c r="G23" s="70"/>
      <c r="H23" s="71"/>
    </row>
    <row r="24" spans="2:16" ht="15.75" customHeight="1" outlineLevel="1">
      <c r="B24" s="64" t="s">
        <v>44</v>
      </c>
      <c r="C24" s="222" t="s">
        <v>49</v>
      </c>
      <c r="D24" s="111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6" ht="15.75" customHeight="1" outlineLevel="1">
      <c r="B25" s="108">
        <v>1121</v>
      </c>
      <c r="C25" s="635" t="s">
        <v>174</v>
      </c>
      <c r="D25" s="635"/>
      <c r="E25" s="498">
        <v>6440</v>
      </c>
      <c r="F25" s="174">
        <f>E25*'Прайс-лист'!I3*(1-'Прайс-лист'!$E$3)</f>
        <v>6440</v>
      </c>
      <c r="G25" s="108"/>
      <c r="H25" s="175">
        <f>F25</f>
        <v>6440</v>
      </c>
    </row>
    <row r="26" spans="2:16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6" ht="324" hidden="1" customHeight="1" outlineLevel="2">
      <c r="B27" s="108"/>
      <c r="C27" s="640" t="s">
        <v>2311</v>
      </c>
      <c r="D27" s="640"/>
      <c r="E27" s="640"/>
      <c r="F27" s="640"/>
      <c r="G27" s="640"/>
      <c r="H27" s="640"/>
    </row>
    <row r="28" spans="2:16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6" ht="15.75" customHeight="1" outlineLevel="1">
      <c r="B29" s="494">
        <v>2474</v>
      </c>
      <c r="C29" s="491" t="s">
        <v>6</v>
      </c>
      <c r="D29" s="104" t="s">
        <v>928</v>
      </c>
      <c r="E29" s="499">
        <v>236.8</v>
      </c>
      <c r="F29" s="174">
        <f>E29*'Прайс-лист'!I3*(1-'Прайс-лист'!$E$3)</f>
        <v>236.8</v>
      </c>
      <c r="G29" s="143">
        <v>0</v>
      </c>
      <c r="H29" s="175">
        <f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</row>
    <row r="30" spans="2:16" ht="15.75" customHeight="1" outlineLevel="1">
      <c r="B30" s="66"/>
      <c r="C30" s="490" t="s">
        <v>929</v>
      </c>
      <c r="D30" s="103" t="s">
        <v>928</v>
      </c>
      <c r="E30" s="499">
        <v>20</v>
      </c>
      <c r="F30" s="174">
        <f>E30*'Прайс-лист'!I3*(1-'Прайс-лист'!$E$3)</f>
        <v>20</v>
      </c>
      <c r="G30" s="143">
        <v>0</v>
      </c>
      <c r="H30" s="175">
        <f t="shared" ref="H30:H35" si="0">F30*G30</f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51" t="s">
        <v>2179</v>
      </c>
    </row>
    <row r="31" spans="2:16" ht="15.75" customHeight="1" outlineLevel="1">
      <c r="B31" s="494">
        <v>2127</v>
      </c>
      <c r="C31" s="490" t="s">
        <v>934</v>
      </c>
      <c r="D31" s="103" t="s">
        <v>928</v>
      </c>
      <c r="E31" s="499">
        <v>158.4</v>
      </c>
      <c r="F31" s="174">
        <f>E31*'Прайс-лист'!I3*(1-'Прайс-лист'!$E$3)</f>
        <v>158.4</v>
      </c>
      <c r="G31" s="143">
        <v>0</v>
      </c>
      <c r="H31" s="174">
        <f>F31*G31</f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6" t="s">
        <v>2178</v>
      </c>
    </row>
    <row r="32" spans="2:16" ht="15.75" customHeight="1" outlineLevel="1">
      <c r="B32" s="494">
        <v>1126</v>
      </c>
      <c r="C32" s="490" t="s">
        <v>932</v>
      </c>
      <c r="D32" s="103" t="s">
        <v>928</v>
      </c>
      <c r="E32" s="499">
        <v>2402.4</v>
      </c>
      <c r="F32" s="174">
        <f>E32*'Прайс-лист'!I3*(1-'Прайс-лист'!$E$3)</f>
        <v>2402.4</v>
      </c>
      <c r="G32" s="143">
        <v>0</v>
      </c>
      <c r="H32" s="175">
        <f>F32*G32</f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50"/>
    </row>
    <row r="33" spans="2:16" ht="15.75" customHeight="1" outlineLevel="1">
      <c r="B33" s="494">
        <v>2004</v>
      </c>
      <c r="C33" s="490" t="s">
        <v>931</v>
      </c>
      <c r="D33" s="103" t="s">
        <v>928</v>
      </c>
      <c r="E33" s="499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48"/>
    </row>
    <row r="34" spans="2:16" ht="15.75" customHeight="1" outlineLevel="1">
      <c r="B34" s="494">
        <v>3051</v>
      </c>
      <c r="C34" s="490" t="s">
        <v>930</v>
      </c>
      <c r="D34" s="103" t="s">
        <v>928</v>
      </c>
      <c r="E34" s="499">
        <v>24.8</v>
      </c>
      <c r="F34" s="174">
        <f>E34*'Прайс-лист'!I3*(1-'Прайс-лист'!$E$3)</f>
        <v>24.8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P34" s="251"/>
    </row>
    <row r="35" spans="2:16" ht="15.75" customHeight="1" outlineLevel="1">
      <c r="B35" s="492" t="s">
        <v>2173</v>
      </c>
      <c r="C35" s="493" t="s">
        <v>2177</v>
      </c>
      <c r="D35" s="103" t="s">
        <v>928</v>
      </c>
      <c r="E35" s="500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/>
      <c r="K35" s="251" t="s">
        <v>1943</v>
      </c>
      <c r="L35" s="251"/>
      <c r="M35" s="251" t="s">
        <v>1943</v>
      </c>
      <c r="N35" s="250"/>
      <c r="O35" s="489"/>
      <c r="P35" s="251"/>
    </row>
    <row r="36" spans="2:16" ht="15.75" customHeight="1" outlineLevel="1">
      <c r="B36" s="641" t="s">
        <v>7</v>
      </c>
      <c r="C36" s="641"/>
      <c r="D36" s="641"/>
      <c r="E36" s="641"/>
      <c r="F36" s="641"/>
      <c r="G36" s="641"/>
      <c r="H36" s="641"/>
    </row>
    <row r="37" spans="2:16" ht="15.75" customHeight="1" outlineLevel="1">
      <c r="B37" s="492">
        <v>4144</v>
      </c>
      <c r="C37" s="632" t="s">
        <v>2214</v>
      </c>
      <c r="D37" s="632"/>
      <c r="E37" s="501">
        <v>20.8</v>
      </c>
      <c r="F37" s="174">
        <f>E37*'Прайс-лист'!I3*(1-'Прайс-лист'!$E$3)</f>
        <v>20.8</v>
      </c>
      <c r="G37" s="143">
        <v>0</v>
      </c>
      <c r="H37" s="175">
        <f>F37*G37</f>
        <v>0</v>
      </c>
    </row>
    <row r="38" spans="2:16" ht="15.75" customHeight="1" outlineLevel="1">
      <c r="B38" s="108">
        <v>2425</v>
      </c>
      <c r="C38" s="635" t="s">
        <v>51</v>
      </c>
      <c r="D38" s="635"/>
      <c r="E38" s="498">
        <v>369.6</v>
      </c>
      <c r="F38" s="174">
        <f>E38*'Прайс-лист'!I3*(1-'Прайс-лист'!$E$3)</f>
        <v>369.6</v>
      </c>
      <c r="G38" s="143">
        <v>0</v>
      </c>
      <c r="H38" s="175">
        <f t="shared" ref="H38:H53" si="1">F38*G38</f>
        <v>0</v>
      </c>
    </row>
    <row r="39" spans="2:16" ht="15.75" customHeight="1" outlineLevel="1">
      <c r="B39" s="108">
        <v>2335</v>
      </c>
      <c r="C39" s="635" t="s">
        <v>68</v>
      </c>
      <c r="D39" s="635"/>
      <c r="E39" s="498">
        <v>110.4</v>
      </c>
      <c r="F39" s="174">
        <f>E39*'Прайс-лист'!I3*(1-'Прайс-лист'!$E$3)</f>
        <v>110.4</v>
      </c>
      <c r="G39" s="143">
        <v>0</v>
      </c>
      <c r="H39" s="175">
        <f t="shared" si="1"/>
        <v>0</v>
      </c>
    </row>
    <row r="40" spans="2:16" ht="15.75" customHeight="1" outlineLevel="1">
      <c r="B40" s="108">
        <v>2217</v>
      </c>
      <c r="C40" s="635" t="s">
        <v>94</v>
      </c>
      <c r="D40" s="635"/>
      <c r="E40" s="498">
        <v>140</v>
      </c>
      <c r="F40" s="174">
        <f>E40*'Прайс-лист'!I3*(1-'Прайс-лист'!$E$3)</f>
        <v>140</v>
      </c>
      <c r="G40" s="143">
        <v>0</v>
      </c>
      <c r="H40" s="175">
        <f t="shared" si="1"/>
        <v>0</v>
      </c>
    </row>
    <row r="41" spans="2:16" ht="15.75" customHeight="1" outlineLevel="1">
      <c r="B41" s="108">
        <v>2939</v>
      </c>
      <c r="C41" s="635" t="s">
        <v>9</v>
      </c>
      <c r="D41" s="635"/>
      <c r="E41" s="498">
        <v>155.19999999999999</v>
      </c>
      <c r="F41" s="174">
        <f>E41*'Прайс-лист'!I3*(1-'Прайс-лист'!$E$3)</f>
        <v>155.19999999999999</v>
      </c>
      <c r="G41" s="143">
        <v>0</v>
      </c>
      <c r="H41" s="175">
        <f t="shared" si="1"/>
        <v>0</v>
      </c>
    </row>
    <row r="42" spans="2:16" ht="15.75" customHeight="1" outlineLevel="1">
      <c r="B42" s="108">
        <v>2940</v>
      </c>
      <c r="C42" s="635" t="s">
        <v>75</v>
      </c>
      <c r="D42" s="635"/>
      <c r="E42" s="498">
        <v>190.4</v>
      </c>
      <c r="F42" s="174">
        <f>E42*'Прайс-лист'!I3*(1-'Прайс-лист'!$E$3)</f>
        <v>190.4</v>
      </c>
      <c r="G42" s="143">
        <v>0</v>
      </c>
      <c r="H42" s="175">
        <f t="shared" si="1"/>
        <v>0</v>
      </c>
    </row>
    <row r="43" spans="2:16" ht="15.75" customHeight="1" outlineLevel="1">
      <c r="B43" s="108">
        <v>2422</v>
      </c>
      <c r="C43" s="635" t="s">
        <v>52</v>
      </c>
      <c r="D43" s="635"/>
      <c r="E43" s="498">
        <v>455.2</v>
      </c>
      <c r="F43" s="174">
        <f>E43*'Прайс-лист'!I3*(1-'Прайс-лист'!$E$3)</f>
        <v>455.2</v>
      </c>
      <c r="G43" s="143">
        <v>0</v>
      </c>
      <c r="H43" s="175">
        <f t="shared" si="1"/>
        <v>0</v>
      </c>
    </row>
    <row r="44" spans="2:16" ht="15.75" customHeight="1" outlineLevel="1">
      <c r="B44" s="108">
        <v>250701</v>
      </c>
      <c r="C44" s="635" t="s">
        <v>82</v>
      </c>
      <c r="D44" s="635"/>
      <c r="E44" s="498">
        <v>840</v>
      </c>
      <c r="F44" s="174">
        <f>E44*'Прайс-лист'!I3*(1-'Прайс-лист'!$E$3)</f>
        <v>840</v>
      </c>
      <c r="G44" s="143">
        <v>0</v>
      </c>
      <c r="H44" s="175">
        <f t="shared" si="1"/>
        <v>0</v>
      </c>
    </row>
    <row r="45" spans="2:16" ht="15.75" customHeight="1" outlineLevel="1">
      <c r="B45" s="108">
        <v>2701</v>
      </c>
      <c r="C45" s="635" t="s">
        <v>90</v>
      </c>
      <c r="D45" s="635"/>
      <c r="E45" s="498">
        <v>471.2</v>
      </c>
      <c r="F45" s="174">
        <f>E45*'Прайс-лист'!I3*(1-'Прайс-лист'!$E$3)</f>
        <v>471.2</v>
      </c>
      <c r="G45" s="143">
        <v>0</v>
      </c>
      <c r="H45" s="175">
        <f t="shared" si="1"/>
        <v>0</v>
      </c>
    </row>
    <row r="46" spans="2:16" ht="15.75" customHeight="1" outlineLevel="1">
      <c r="B46" s="108">
        <v>2702</v>
      </c>
      <c r="C46" s="635" t="s">
        <v>91</v>
      </c>
      <c r="D46" s="635"/>
      <c r="E46" s="498">
        <v>526.4</v>
      </c>
      <c r="F46" s="174">
        <f>E46*'Прайс-лист'!I3*(1-'Прайс-лист'!$E$3)</f>
        <v>526.4</v>
      </c>
      <c r="G46" s="143">
        <v>0</v>
      </c>
      <c r="H46" s="175">
        <f t="shared" si="1"/>
        <v>0</v>
      </c>
    </row>
    <row r="47" spans="2:16" ht="15.75" customHeight="1" outlineLevel="1">
      <c r="B47" s="108">
        <v>2603</v>
      </c>
      <c r="C47" s="635" t="s">
        <v>98</v>
      </c>
      <c r="D47" s="635"/>
      <c r="E47" s="498">
        <v>900</v>
      </c>
      <c r="F47" s="174">
        <f>E47*'Прайс-лист'!I3*(1-'Прайс-лист'!$E$3)</f>
        <v>900</v>
      </c>
      <c r="G47" s="143">
        <v>0</v>
      </c>
      <c r="H47" s="175">
        <f t="shared" si="1"/>
        <v>0</v>
      </c>
    </row>
    <row r="48" spans="2:16" ht="15.75" customHeight="1" outlineLevel="1">
      <c r="B48" s="108">
        <v>2601</v>
      </c>
      <c r="C48" s="635" t="s">
        <v>99</v>
      </c>
      <c r="D48" s="635"/>
      <c r="E48" s="498">
        <v>90.4</v>
      </c>
      <c r="F48" s="174">
        <f>E48*'Прайс-лист'!I3*(1-'Прайс-лист'!$E$3)</f>
        <v>90.4</v>
      </c>
      <c r="G48" s="143">
        <v>0</v>
      </c>
      <c r="H48" s="175">
        <f t="shared" si="1"/>
        <v>0</v>
      </c>
    </row>
    <row r="49" spans="2:8" ht="15.75" customHeight="1" outlineLevel="1">
      <c r="B49" s="108">
        <v>2863</v>
      </c>
      <c r="C49" s="635" t="s">
        <v>11</v>
      </c>
      <c r="D49" s="635"/>
      <c r="E49" s="498">
        <v>400.8</v>
      </c>
      <c r="F49" s="174">
        <f>E49*'Прайс-лист'!I3*(1-'Прайс-лист'!$E$3)</f>
        <v>400.8</v>
      </c>
      <c r="G49" s="143">
        <v>0</v>
      </c>
      <c r="H49" s="175">
        <f t="shared" si="1"/>
        <v>0</v>
      </c>
    </row>
    <row r="50" spans="2:8" ht="15.75" customHeight="1" outlineLevel="1">
      <c r="B50" s="108">
        <v>286301</v>
      </c>
      <c r="C50" s="635" t="s">
        <v>933</v>
      </c>
      <c r="D50" s="635"/>
      <c r="E50" s="498">
        <v>400.8</v>
      </c>
      <c r="F50" s="174">
        <f>E50*'Прайс-лист'!I3*(1-'Прайс-лист'!$E$3)</f>
        <v>400.8</v>
      </c>
      <c r="G50" s="143">
        <v>0</v>
      </c>
      <c r="H50" s="175">
        <f t="shared" si="1"/>
        <v>0</v>
      </c>
    </row>
    <row r="51" spans="2:8" ht="15.75" customHeight="1" outlineLevel="1">
      <c r="B51" s="108">
        <v>2868</v>
      </c>
      <c r="C51" s="635" t="s">
        <v>96</v>
      </c>
      <c r="D51" s="635"/>
      <c r="E51" s="498">
        <v>90.4</v>
      </c>
      <c r="F51" s="174">
        <f>E51*'Прайс-лист'!I3*(1-'Прайс-лист'!$E$3)</f>
        <v>90.4</v>
      </c>
      <c r="G51" s="143">
        <v>0</v>
      </c>
      <c r="H51" s="175">
        <f t="shared" si="1"/>
        <v>0</v>
      </c>
    </row>
    <row r="52" spans="2:8" ht="15.75" customHeight="1" outlineLevel="1">
      <c r="B52" s="108">
        <v>2392</v>
      </c>
      <c r="C52" s="635" t="s">
        <v>79</v>
      </c>
      <c r="D52" s="635"/>
      <c r="E52" s="498">
        <v>584.79999999999995</v>
      </c>
      <c r="F52" s="174">
        <f>E52*'Прайс-лист'!I3*(1-'Прайс-лист'!$E$3)</f>
        <v>584.79999999999995</v>
      </c>
      <c r="G52" s="143">
        <v>0</v>
      </c>
      <c r="H52" s="175">
        <f t="shared" si="1"/>
        <v>0</v>
      </c>
    </row>
    <row r="53" spans="2:8" ht="15.75" customHeight="1" outlineLevel="1">
      <c r="B53" s="108">
        <v>2397</v>
      </c>
      <c r="C53" s="635" t="s">
        <v>80</v>
      </c>
      <c r="D53" s="635"/>
      <c r="E53" s="498">
        <v>827.2</v>
      </c>
      <c r="F53" s="174">
        <f>E53*'Прайс-лист'!I3*(1-'Прайс-лист'!$E$3)</f>
        <v>827.2</v>
      </c>
      <c r="G53" s="143">
        <v>0</v>
      </c>
      <c r="H53" s="175">
        <f t="shared" si="1"/>
        <v>0</v>
      </c>
    </row>
    <row r="54" spans="2:8" ht="15.75" customHeight="1" outlineLevel="1">
      <c r="B54" s="3"/>
      <c r="C54" s="52"/>
      <c r="D54" s="52"/>
      <c r="E54" s="1"/>
      <c r="F54" s="1"/>
      <c r="G54" s="27" t="s">
        <v>12</v>
      </c>
      <c r="H54" s="176">
        <f>SUM(H25:H53)</f>
        <v>6440</v>
      </c>
    </row>
  </sheetData>
  <mergeCells count="63">
    <mergeCell ref="C49:D49"/>
    <mergeCell ref="C46:D46"/>
    <mergeCell ref="C52:D52"/>
    <mergeCell ref="C53:D53"/>
    <mergeCell ref="C25:D25"/>
    <mergeCell ref="C50:D50"/>
    <mergeCell ref="C51:D51"/>
    <mergeCell ref="C27:H27"/>
    <mergeCell ref="C38:D38"/>
    <mergeCell ref="C39:D39"/>
    <mergeCell ref="C40:D40"/>
    <mergeCell ref="C41:D41"/>
    <mergeCell ref="B28:H28"/>
    <mergeCell ref="B36:H36"/>
    <mergeCell ref="C37:D37"/>
    <mergeCell ref="C47:D47"/>
    <mergeCell ref="C48:D48"/>
    <mergeCell ref="F18:G18"/>
    <mergeCell ref="C42:D42"/>
    <mergeCell ref="C43:D43"/>
    <mergeCell ref="C44:D44"/>
    <mergeCell ref="C45:D45"/>
    <mergeCell ref="B26:H26"/>
    <mergeCell ref="F20:G20"/>
    <mergeCell ref="F22:G22"/>
    <mergeCell ref="F21:G21"/>
    <mergeCell ref="C20:D20"/>
    <mergeCell ref="B3:H3"/>
    <mergeCell ref="F4:G4"/>
    <mergeCell ref="F5:G5"/>
    <mergeCell ref="F6:G6"/>
    <mergeCell ref="F7:G7"/>
    <mergeCell ref="C4:D4"/>
    <mergeCell ref="C5:D5"/>
    <mergeCell ref="C6:D6"/>
    <mergeCell ref="C7:D7"/>
    <mergeCell ref="C13:D13"/>
    <mergeCell ref="F19:G19"/>
    <mergeCell ref="C16:D16"/>
    <mergeCell ref="C17:D17"/>
    <mergeCell ref="C19:D19"/>
    <mergeCell ref="F14:G14"/>
    <mergeCell ref="C14:D14"/>
    <mergeCell ref="C15:D15"/>
    <mergeCell ref="F15:G15"/>
    <mergeCell ref="F16:G16"/>
    <mergeCell ref="F17:G17"/>
    <mergeCell ref="Q2:R2"/>
    <mergeCell ref="C21:D21"/>
    <mergeCell ref="C22:D22"/>
    <mergeCell ref="B2:H2"/>
    <mergeCell ref="F8:G8"/>
    <mergeCell ref="F9:G9"/>
    <mergeCell ref="F10:G10"/>
    <mergeCell ref="F11:G11"/>
    <mergeCell ref="F12:G12"/>
    <mergeCell ref="C8:D8"/>
    <mergeCell ref="C9:D9"/>
    <mergeCell ref="C10:D10"/>
    <mergeCell ref="C11:D11"/>
    <mergeCell ref="C12:D12"/>
    <mergeCell ref="C18:D18"/>
    <mergeCell ref="F13:G13"/>
  </mergeCells>
  <dataValidations count="7">
    <dataValidation type="list" allowBlank="1" showInputMessage="1" showErrorMessage="1" sqref="D35">
      <formula1>$P$29:$P$31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3">
      <formula1>$N$29:$N$31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$O$29:$O$34</formula1>
    </dataValidation>
    <dataValidation type="list" allowBlank="1" showInputMessage="1" showErrorMessage="1" sqref="D29">
      <formula1>$J$29:$J$34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2:R52"/>
  <sheetViews>
    <sheetView showGridLines="0" workbookViewId="0">
      <pane ySplit="2" topLeftCell="A3" activePane="bottomLeft" state="frozen"/>
      <selection pane="bottomLeft" activeCell="F32" sqref="F32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8" customWidth="1"/>
    <col min="8" max="8" width="15.7109375" style="17" customWidth="1"/>
    <col min="9" max="9" width="9.140625" style="17"/>
    <col min="10" max="16" width="15.7109375" style="17" hidden="1" customWidth="1" outlineLevel="1"/>
    <col min="17" max="17" width="9.140625" style="17" collapsed="1"/>
    <col min="18" max="16384" width="9.140625" style="17"/>
  </cols>
  <sheetData>
    <row r="2" spans="2:18" ht="15.75" customHeight="1">
      <c r="B2" s="649" t="s">
        <v>95</v>
      </c>
      <c r="C2" s="649"/>
      <c r="D2" s="649"/>
      <c r="E2" s="649"/>
      <c r="F2" s="649"/>
      <c r="G2" s="649"/>
      <c r="H2" s="649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68"/>
      <c r="F4" s="648">
        <v>470</v>
      </c>
      <c r="G4" s="648"/>
      <c r="H4" s="68"/>
    </row>
    <row r="5" spans="2:18" ht="15.75" hidden="1" customHeight="1" outlineLevel="1">
      <c r="B5" s="67"/>
      <c r="C5" s="635" t="s">
        <v>22</v>
      </c>
      <c r="D5" s="635"/>
      <c r="E5" s="68"/>
      <c r="F5" s="648">
        <v>340</v>
      </c>
      <c r="G5" s="648"/>
      <c r="H5" s="68"/>
    </row>
    <row r="6" spans="2:18" ht="15.75" hidden="1" customHeight="1" outlineLevel="1">
      <c r="B6" s="67"/>
      <c r="C6" s="635" t="s">
        <v>23</v>
      </c>
      <c r="D6" s="635"/>
      <c r="E6" s="68"/>
      <c r="F6" s="648">
        <v>210</v>
      </c>
      <c r="G6" s="648"/>
      <c r="H6" s="68"/>
    </row>
    <row r="7" spans="2:18" ht="15.75" hidden="1" customHeight="1" outlineLevel="1">
      <c r="B7" s="67"/>
      <c r="C7" s="635" t="s">
        <v>24</v>
      </c>
      <c r="D7" s="635"/>
      <c r="E7" s="68"/>
      <c r="F7" s="648">
        <v>110</v>
      </c>
      <c r="G7" s="648"/>
      <c r="H7" s="68"/>
    </row>
    <row r="8" spans="2:18" ht="15.75" hidden="1" customHeight="1" outlineLevel="1">
      <c r="B8" s="67"/>
      <c r="C8" s="635" t="s">
        <v>25</v>
      </c>
      <c r="D8" s="635"/>
      <c r="E8" s="68"/>
      <c r="F8" s="648">
        <v>50</v>
      </c>
      <c r="G8" s="648"/>
      <c r="H8" s="68"/>
    </row>
    <row r="9" spans="2:18" ht="15.75" hidden="1" customHeight="1" outlineLevel="1">
      <c r="B9" s="67"/>
      <c r="C9" s="635" t="s">
        <v>41</v>
      </c>
      <c r="D9" s="635"/>
      <c r="E9" s="68"/>
      <c r="F9" s="648">
        <v>200</v>
      </c>
      <c r="G9" s="648"/>
      <c r="H9" s="68"/>
    </row>
    <row r="10" spans="2:18" ht="15.75" hidden="1" customHeight="1" outlineLevel="1">
      <c r="B10" s="67"/>
      <c r="C10" s="635" t="s">
        <v>26</v>
      </c>
      <c r="D10" s="635"/>
      <c r="E10" s="68"/>
      <c r="F10" s="648">
        <v>900</v>
      </c>
      <c r="G10" s="648"/>
      <c r="H10" s="68"/>
    </row>
    <row r="11" spans="2:18" ht="15.75" hidden="1" customHeight="1" outlineLevel="1">
      <c r="B11" s="67"/>
      <c r="C11" s="635" t="s">
        <v>27</v>
      </c>
      <c r="D11" s="635"/>
      <c r="E11" s="68"/>
      <c r="F11" s="648">
        <v>8</v>
      </c>
      <c r="G11" s="648"/>
      <c r="H11" s="68"/>
    </row>
    <row r="12" spans="2:18" ht="15.75" hidden="1" customHeight="1" outlineLevel="1">
      <c r="B12" s="67"/>
      <c r="C12" s="635" t="s">
        <v>28</v>
      </c>
      <c r="D12" s="635"/>
      <c r="E12" s="68"/>
      <c r="F12" s="648">
        <v>5</v>
      </c>
      <c r="G12" s="648"/>
      <c r="H12" s="68"/>
    </row>
    <row r="13" spans="2:18" ht="15.75" hidden="1" customHeight="1" outlineLevel="1">
      <c r="B13" s="67"/>
      <c r="C13" s="635" t="s">
        <v>29</v>
      </c>
      <c r="D13" s="635"/>
      <c r="E13" s="68"/>
      <c r="F13" s="648">
        <v>50</v>
      </c>
      <c r="G13" s="648"/>
      <c r="H13" s="68"/>
    </row>
    <row r="14" spans="2:18" ht="15.75" hidden="1" customHeight="1" outlineLevel="1">
      <c r="B14" s="67"/>
      <c r="C14" s="635" t="s">
        <v>30</v>
      </c>
      <c r="D14" s="635"/>
      <c r="E14" s="68"/>
      <c r="F14" s="648">
        <v>70</v>
      </c>
      <c r="G14" s="648"/>
      <c r="H14" s="68"/>
    </row>
    <row r="15" spans="2:18" ht="15.75" hidden="1" customHeight="1" outlineLevel="1">
      <c r="B15" s="67"/>
      <c r="C15" s="635" t="s">
        <v>31</v>
      </c>
      <c r="D15" s="635"/>
      <c r="E15" s="68"/>
      <c r="F15" s="648">
        <v>150</v>
      </c>
      <c r="G15" s="648"/>
      <c r="H15" s="68"/>
    </row>
    <row r="16" spans="2:18" ht="15.75" hidden="1" customHeight="1" outlineLevel="1">
      <c r="B16" s="67"/>
      <c r="C16" s="635" t="s">
        <v>32</v>
      </c>
      <c r="D16" s="635"/>
      <c r="E16" s="68"/>
      <c r="F16" s="648">
        <v>508</v>
      </c>
      <c r="G16" s="648"/>
      <c r="H16" s="68"/>
    </row>
    <row r="17" spans="2:16" ht="15.75" hidden="1" customHeight="1" outlineLevel="1">
      <c r="B17" s="67"/>
      <c r="C17" s="635" t="s">
        <v>33</v>
      </c>
      <c r="D17" s="635"/>
      <c r="E17" s="68"/>
      <c r="F17" s="648" t="s">
        <v>58</v>
      </c>
      <c r="G17" s="648"/>
      <c r="H17" s="68"/>
    </row>
    <row r="18" spans="2:16" ht="15.75" hidden="1" customHeight="1" outlineLevel="1">
      <c r="B18" s="67"/>
      <c r="C18" s="635" t="s">
        <v>35</v>
      </c>
      <c r="D18" s="635"/>
      <c r="E18" s="68"/>
      <c r="F18" s="648" t="s">
        <v>36</v>
      </c>
      <c r="G18" s="648"/>
      <c r="H18" s="68"/>
    </row>
    <row r="19" spans="2:16" ht="15.75" hidden="1" customHeight="1" outlineLevel="1">
      <c r="B19" s="67"/>
      <c r="C19" s="635" t="s">
        <v>42</v>
      </c>
      <c r="D19" s="635"/>
      <c r="E19" s="68"/>
      <c r="F19" s="648" t="s">
        <v>54</v>
      </c>
      <c r="G19" s="648"/>
      <c r="H19" s="68"/>
    </row>
    <row r="20" spans="2:16" ht="15.75" hidden="1" customHeight="1" outlineLevel="1">
      <c r="B20" s="67"/>
      <c r="C20" s="650" t="s">
        <v>205</v>
      </c>
      <c r="D20" s="650"/>
      <c r="E20" s="68"/>
      <c r="F20" s="648" t="s">
        <v>63</v>
      </c>
      <c r="G20" s="648"/>
      <c r="H20" s="68"/>
    </row>
    <row r="21" spans="2:16" ht="15.75" hidden="1" customHeight="1" outlineLevel="1">
      <c r="B21" s="67"/>
      <c r="C21" s="650" t="s">
        <v>206</v>
      </c>
      <c r="D21" s="650"/>
      <c r="E21" s="68"/>
      <c r="F21" s="648" t="s">
        <v>207</v>
      </c>
      <c r="G21" s="648"/>
      <c r="H21" s="68"/>
    </row>
    <row r="22" spans="2:16" ht="15.75" hidden="1" customHeight="1" outlineLevel="1">
      <c r="B22" s="67"/>
      <c r="C22" s="637" t="s">
        <v>40</v>
      </c>
      <c r="D22" s="637"/>
      <c r="E22" s="68"/>
      <c r="F22" s="648">
        <v>256</v>
      </c>
      <c r="G22" s="648"/>
      <c r="H22" s="68"/>
    </row>
    <row r="23" spans="2:16" ht="15.75" customHeight="1" collapsed="1">
      <c r="B23" s="40"/>
      <c r="C23" s="42"/>
      <c r="D23" s="42"/>
      <c r="E23" s="41"/>
      <c r="F23" s="42"/>
      <c r="G23" s="42"/>
      <c r="H23" s="41"/>
    </row>
    <row r="24" spans="2:16" ht="15.75" customHeight="1" outlineLevel="1">
      <c r="B24" s="64" t="s">
        <v>44</v>
      </c>
      <c r="C24" s="222" t="s">
        <v>49</v>
      </c>
      <c r="D24" s="111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6" ht="15.75" customHeight="1" outlineLevel="1">
      <c r="B25" s="114">
        <v>1151</v>
      </c>
      <c r="C25" s="651" t="s">
        <v>174</v>
      </c>
      <c r="D25" s="651"/>
      <c r="E25" s="203">
        <v>5234.3999999999996</v>
      </c>
      <c r="F25" s="174">
        <f>E25*'Прайс-лист'!I3*(1-'Прайс-лист'!$E$3)</f>
        <v>5234.3999999999996</v>
      </c>
      <c r="G25" s="114"/>
      <c r="H25" s="203">
        <f>F25</f>
        <v>5234.3999999999996</v>
      </c>
    </row>
    <row r="26" spans="2:16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6" ht="315.75" hidden="1" customHeight="1" outlineLevel="2">
      <c r="B27" s="114"/>
      <c r="C27" s="640" t="s">
        <v>2277</v>
      </c>
      <c r="D27" s="640"/>
      <c r="E27" s="640"/>
      <c r="F27" s="640"/>
      <c r="G27" s="640"/>
      <c r="H27" s="640"/>
    </row>
    <row r="28" spans="2:16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6" ht="15.75" customHeight="1" outlineLevel="1">
      <c r="B29" s="494">
        <v>2474</v>
      </c>
      <c r="C29" s="491" t="s">
        <v>6</v>
      </c>
      <c r="D29" s="104" t="s">
        <v>928</v>
      </c>
      <c r="E29" s="174">
        <v>236.8</v>
      </c>
      <c r="F29" s="174">
        <f>E29*'Прайс-лист'!I3*(1-'Прайс-лист'!$E$3)</f>
        <v>236.8</v>
      </c>
      <c r="G29" s="143">
        <v>0</v>
      </c>
      <c r="H29" s="175">
        <f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</row>
    <row r="30" spans="2:16" ht="15.75" customHeight="1" outlineLevel="1">
      <c r="B30" s="66"/>
      <c r="C30" s="490" t="s">
        <v>929</v>
      </c>
      <c r="D30" s="103" t="s">
        <v>928</v>
      </c>
      <c r="E30" s="174">
        <v>20</v>
      </c>
      <c r="F30" s="174">
        <f>E30*'Прайс-лист'!I3*(1-'Прайс-лист'!$E$3)</f>
        <v>20</v>
      </c>
      <c r="G30" s="143">
        <v>0</v>
      </c>
      <c r="H30" s="175">
        <f t="shared" ref="H30:H35" si="0">F30*G30</f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51" t="s">
        <v>2179</v>
      </c>
    </row>
    <row r="31" spans="2:16" ht="15.75" customHeight="1" outlineLevel="1">
      <c r="B31" s="494">
        <v>2120</v>
      </c>
      <c r="C31" s="490" t="s">
        <v>934</v>
      </c>
      <c r="D31" s="103" t="s">
        <v>928</v>
      </c>
      <c r="E31" s="174">
        <v>135.19999999999999</v>
      </c>
      <c r="F31" s="174">
        <f>E31*'Прайс-лист'!I3*(1-'Прайс-лист'!$E$3)</f>
        <v>135.19999999999999</v>
      </c>
      <c r="G31" s="143">
        <v>0</v>
      </c>
      <c r="H31" s="174">
        <f>F31*G31</f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6" t="s">
        <v>2178</v>
      </c>
    </row>
    <row r="32" spans="2:16" ht="15.75" customHeight="1" outlineLevel="1">
      <c r="B32" s="494">
        <v>1156</v>
      </c>
      <c r="C32" s="490" t="s">
        <v>932</v>
      </c>
      <c r="D32" s="103" t="s">
        <v>928</v>
      </c>
      <c r="E32" s="174">
        <v>2220.8000000000002</v>
      </c>
      <c r="F32" s="174">
        <f>E32*'Прайс-лист'!I3*(1-'Прайс-лист'!$E$3)</f>
        <v>2220.8000000000002</v>
      </c>
      <c r="G32" s="143">
        <v>0</v>
      </c>
      <c r="H32" s="175">
        <f>F32*G32</f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50"/>
    </row>
    <row r="33" spans="2:16" ht="15.75" customHeight="1" outlineLevel="1">
      <c r="B33" s="494">
        <v>2004</v>
      </c>
      <c r="C33" s="490" t="s">
        <v>931</v>
      </c>
      <c r="D33" s="103" t="s">
        <v>928</v>
      </c>
      <c r="E33" s="174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48"/>
    </row>
    <row r="34" spans="2:16" ht="15.75" customHeight="1" outlineLevel="1">
      <c r="B34" s="494">
        <v>3051</v>
      </c>
      <c r="C34" s="490" t="s">
        <v>930</v>
      </c>
      <c r="D34" s="103" t="s">
        <v>928</v>
      </c>
      <c r="E34" s="174">
        <v>24.8</v>
      </c>
      <c r="F34" s="174">
        <f>E34*'Прайс-лист'!I3*(1-'Прайс-лист'!$E$3)</f>
        <v>24.8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P34" s="251"/>
    </row>
    <row r="35" spans="2:16" ht="15.75" customHeight="1" outlineLevel="1">
      <c r="B35" s="492" t="s">
        <v>2173</v>
      </c>
      <c r="C35" s="493" t="s">
        <v>2177</v>
      </c>
      <c r="D35" s="103" t="s">
        <v>928</v>
      </c>
      <c r="E35" s="174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/>
      <c r="K35" s="251" t="s">
        <v>1943</v>
      </c>
      <c r="L35" s="251"/>
      <c r="M35" s="251" t="s">
        <v>1943</v>
      </c>
      <c r="N35" s="250"/>
      <c r="O35" s="489"/>
      <c r="P35" s="251"/>
    </row>
    <row r="36" spans="2:16" ht="15.75" customHeight="1" outlineLevel="1">
      <c r="B36" s="646" t="s">
        <v>7</v>
      </c>
      <c r="C36" s="646"/>
      <c r="D36" s="646"/>
      <c r="E36" s="646"/>
      <c r="F36" s="646"/>
      <c r="G36" s="646"/>
      <c r="H36" s="646"/>
    </row>
    <row r="37" spans="2:16" ht="15.75" customHeight="1" outlineLevel="1">
      <c r="B37" s="494">
        <v>4144</v>
      </c>
      <c r="C37" s="632" t="s">
        <v>2214</v>
      </c>
      <c r="D37" s="632"/>
      <c r="E37" s="203">
        <v>20.8</v>
      </c>
      <c r="F37" s="174">
        <f>E37*'Прайс-лист'!I3*(1-'Прайс-лист'!$E$3)</f>
        <v>20.8</v>
      </c>
      <c r="G37" s="143">
        <v>0</v>
      </c>
      <c r="H37" s="175">
        <f>F37*G37</f>
        <v>0</v>
      </c>
    </row>
    <row r="38" spans="2:16" ht="15.75" customHeight="1" outlineLevel="1">
      <c r="B38" s="108">
        <v>2413</v>
      </c>
      <c r="C38" s="635" t="s">
        <v>1908</v>
      </c>
      <c r="D38" s="635"/>
      <c r="E38" s="203">
        <v>323.2</v>
      </c>
      <c r="F38" s="174">
        <f>E38*'Прайс-лист'!I3*(1-'Прайс-лист'!$E$3)</f>
        <v>323.2</v>
      </c>
      <c r="G38" s="168">
        <v>0</v>
      </c>
      <c r="H38" s="203">
        <f t="shared" ref="H38:H51" si="1">F38*G38</f>
        <v>0</v>
      </c>
    </row>
    <row r="39" spans="2:16" ht="15.75" customHeight="1" outlineLevel="1">
      <c r="B39" s="108">
        <v>2338</v>
      </c>
      <c r="C39" s="635" t="s">
        <v>68</v>
      </c>
      <c r="D39" s="635"/>
      <c r="E39" s="203">
        <v>80</v>
      </c>
      <c r="F39" s="174">
        <f>E39*'Прайс-лист'!I3*(1-'Прайс-лист'!$E$3)</f>
        <v>80</v>
      </c>
      <c r="G39" s="168">
        <v>0</v>
      </c>
      <c r="H39" s="203">
        <f t="shared" si="1"/>
        <v>0</v>
      </c>
    </row>
    <row r="40" spans="2:16" ht="15.75" customHeight="1" outlineLevel="1">
      <c r="B40" s="108">
        <v>2217</v>
      </c>
      <c r="C40" s="635" t="s">
        <v>94</v>
      </c>
      <c r="D40" s="635"/>
      <c r="E40" s="203">
        <v>140</v>
      </c>
      <c r="F40" s="174">
        <f>E40*'Прайс-лист'!I3*(1-'Прайс-лист'!$E$3)</f>
        <v>140</v>
      </c>
      <c r="G40" s="168">
        <v>0</v>
      </c>
      <c r="H40" s="203">
        <f t="shared" si="1"/>
        <v>0</v>
      </c>
    </row>
    <row r="41" spans="2:16" ht="15.75" customHeight="1" outlineLevel="1">
      <c r="B41" s="108">
        <v>2911</v>
      </c>
      <c r="C41" s="635" t="s">
        <v>9</v>
      </c>
      <c r="D41" s="635"/>
      <c r="E41" s="203">
        <v>141.6</v>
      </c>
      <c r="F41" s="174">
        <f>E41*'Прайс-лист'!I3*(1-'Прайс-лист'!$E$3)</f>
        <v>141.6</v>
      </c>
      <c r="G41" s="168">
        <v>0</v>
      </c>
      <c r="H41" s="203">
        <f t="shared" si="1"/>
        <v>0</v>
      </c>
    </row>
    <row r="42" spans="2:16" ht="15.75" customHeight="1" outlineLevel="1">
      <c r="B42" s="108">
        <v>2912</v>
      </c>
      <c r="C42" s="635" t="s">
        <v>75</v>
      </c>
      <c r="D42" s="635"/>
      <c r="E42" s="203">
        <v>180.8</v>
      </c>
      <c r="F42" s="174">
        <f>E42*'Прайс-лист'!I3*(1-'Прайс-лист'!$E$3)</f>
        <v>180.8</v>
      </c>
      <c r="G42" s="168">
        <v>0</v>
      </c>
      <c r="H42" s="203">
        <f t="shared" si="1"/>
        <v>0</v>
      </c>
    </row>
    <row r="43" spans="2:16" ht="15.75" customHeight="1" outlineLevel="1">
      <c r="B43" s="108">
        <v>2422</v>
      </c>
      <c r="C43" s="635" t="s">
        <v>52</v>
      </c>
      <c r="D43" s="635"/>
      <c r="E43" s="203">
        <v>455.2</v>
      </c>
      <c r="F43" s="174">
        <f>E43*'Прайс-лист'!I3*(1-'Прайс-лист'!$E$3)</f>
        <v>455.2</v>
      </c>
      <c r="G43" s="168">
        <v>0</v>
      </c>
      <c r="H43" s="203">
        <f t="shared" si="1"/>
        <v>0</v>
      </c>
    </row>
    <row r="44" spans="2:16" ht="15.75" customHeight="1" outlineLevel="1">
      <c r="B44" s="108">
        <v>2513</v>
      </c>
      <c r="C44" s="635" t="s">
        <v>78</v>
      </c>
      <c r="D44" s="635"/>
      <c r="E44" s="203">
        <v>738.4</v>
      </c>
      <c r="F44" s="174">
        <f>E44*'Прайс-лист'!I3*(1-'Прайс-лист'!$E$3)</f>
        <v>738.4</v>
      </c>
      <c r="G44" s="168">
        <v>0</v>
      </c>
      <c r="H44" s="203">
        <f t="shared" si="1"/>
        <v>0</v>
      </c>
    </row>
    <row r="45" spans="2:16" ht="15.75" customHeight="1" outlineLevel="1">
      <c r="B45" s="108">
        <v>2701</v>
      </c>
      <c r="C45" s="635" t="s">
        <v>90</v>
      </c>
      <c r="D45" s="635"/>
      <c r="E45" s="203">
        <v>471.2</v>
      </c>
      <c r="F45" s="174">
        <f>E45*'Прайс-лист'!I3*(1-'Прайс-лист'!$E$3)</f>
        <v>471.2</v>
      </c>
      <c r="G45" s="168">
        <v>0</v>
      </c>
      <c r="H45" s="203">
        <f t="shared" si="1"/>
        <v>0</v>
      </c>
    </row>
    <row r="46" spans="2:16" ht="15.75" customHeight="1" outlineLevel="1">
      <c r="B46" s="108">
        <v>2702</v>
      </c>
      <c r="C46" s="635" t="s">
        <v>91</v>
      </c>
      <c r="D46" s="635"/>
      <c r="E46" s="203">
        <v>526.4</v>
      </c>
      <c r="F46" s="174">
        <f>E46*'Прайс-лист'!I3*(1-'Прайс-лист'!$E$3)</f>
        <v>526.4</v>
      </c>
      <c r="G46" s="168">
        <v>0</v>
      </c>
      <c r="H46" s="203">
        <f t="shared" si="1"/>
        <v>0</v>
      </c>
    </row>
    <row r="47" spans="2:16" ht="15.75" customHeight="1" outlineLevel="1">
      <c r="B47" s="108">
        <v>2881</v>
      </c>
      <c r="C47" s="635" t="s">
        <v>11</v>
      </c>
      <c r="D47" s="635"/>
      <c r="E47" s="203">
        <v>400.8</v>
      </c>
      <c r="F47" s="174">
        <f>E47*'Прайс-лист'!I3*(1-'Прайс-лист'!$E$3)</f>
        <v>400.8</v>
      </c>
      <c r="G47" s="168">
        <v>0</v>
      </c>
      <c r="H47" s="203">
        <f t="shared" si="1"/>
        <v>0</v>
      </c>
    </row>
    <row r="48" spans="2:16" ht="15.75" customHeight="1" outlineLevel="1">
      <c r="B48" s="108">
        <v>288101</v>
      </c>
      <c r="C48" s="635" t="s">
        <v>933</v>
      </c>
      <c r="D48" s="635"/>
      <c r="E48" s="203">
        <v>400.8</v>
      </c>
      <c r="F48" s="174">
        <f>E48*'Прайс-лист'!I3*(1-'Прайс-лист'!$E$3)</f>
        <v>400.8</v>
      </c>
      <c r="G48" s="168">
        <v>0</v>
      </c>
      <c r="H48" s="203">
        <f t="shared" si="1"/>
        <v>0</v>
      </c>
    </row>
    <row r="49" spans="2:8" ht="15.75" customHeight="1" outlineLevel="1">
      <c r="B49" s="108">
        <v>2868</v>
      </c>
      <c r="C49" s="635" t="s">
        <v>96</v>
      </c>
      <c r="D49" s="635"/>
      <c r="E49" s="203">
        <v>90.4</v>
      </c>
      <c r="F49" s="174">
        <f>E49*'Прайс-лист'!I3*(1-'Прайс-лист'!$E$3)</f>
        <v>90.4</v>
      </c>
      <c r="G49" s="168">
        <v>0</v>
      </c>
      <c r="H49" s="203">
        <f t="shared" si="1"/>
        <v>0</v>
      </c>
    </row>
    <row r="50" spans="2:8" ht="15.75" customHeight="1" outlineLevel="1">
      <c r="B50" s="108">
        <v>2392</v>
      </c>
      <c r="C50" s="635" t="s">
        <v>79</v>
      </c>
      <c r="D50" s="635"/>
      <c r="E50" s="203">
        <v>584.79999999999995</v>
      </c>
      <c r="F50" s="174">
        <f>E50*'Прайс-лист'!I3*(1-'Прайс-лист'!$E$3)</f>
        <v>584.79999999999995</v>
      </c>
      <c r="G50" s="168">
        <v>0</v>
      </c>
      <c r="H50" s="203">
        <f t="shared" si="1"/>
        <v>0</v>
      </c>
    </row>
    <row r="51" spans="2:8" ht="15.75" customHeight="1" outlineLevel="1">
      <c r="B51" s="108">
        <v>2397</v>
      </c>
      <c r="C51" s="635" t="s">
        <v>80</v>
      </c>
      <c r="D51" s="635"/>
      <c r="E51" s="203">
        <v>827.2</v>
      </c>
      <c r="F51" s="174">
        <f>E51*'Прайс-лист'!I3*(1-'Прайс-лист'!$E$3)</f>
        <v>827.2</v>
      </c>
      <c r="G51" s="168">
        <v>0</v>
      </c>
      <c r="H51" s="203">
        <f t="shared" si="1"/>
        <v>0</v>
      </c>
    </row>
    <row r="52" spans="2:8" ht="15.75" customHeight="1" outlineLevel="1">
      <c r="B52" s="57"/>
      <c r="C52" s="55"/>
      <c r="D52" s="55"/>
      <c r="E52" s="2"/>
      <c r="F52" s="2"/>
      <c r="G52" s="27" t="s">
        <v>12</v>
      </c>
      <c r="H52" s="204">
        <f>SUM(H25:H51)</f>
        <v>5234.3999999999996</v>
      </c>
    </row>
  </sheetData>
  <mergeCells count="61">
    <mergeCell ref="F8:G8"/>
    <mergeCell ref="F9:G9"/>
    <mergeCell ref="F10:G10"/>
    <mergeCell ref="F11:G11"/>
    <mergeCell ref="F12:G12"/>
    <mergeCell ref="F4:G4"/>
    <mergeCell ref="F5:G5"/>
    <mergeCell ref="F6:G6"/>
    <mergeCell ref="F7:G7"/>
    <mergeCell ref="C5:D5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C25:D25"/>
    <mergeCell ref="C4:D4"/>
    <mergeCell ref="B3:H3"/>
    <mergeCell ref="C10:D10"/>
    <mergeCell ref="B26:H26"/>
    <mergeCell ref="C16:D16"/>
    <mergeCell ref="C17:D17"/>
    <mergeCell ref="C11:D11"/>
    <mergeCell ref="C12:D12"/>
    <mergeCell ref="C13:D13"/>
    <mergeCell ref="C14:D14"/>
    <mergeCell ref="F22:G22"/>
    <mergeCell ref="F13:G13"/>
    <mergeCell ref="F14:G14"/>
    <mergeCell ref="F20:G20"/>
    <mergeCell ref="C50:D50"/>
    <mergeCell ref="C51:D51"/>
    <mergeCell ref="C42:D42"/>
    <mergeCell ref="C43:D43"/>
    <mergeCell ref="C44:D44"/>
    <mergeCell ref="C45:D45"/>
    <mergeCell ref="C46:D46"/>
    <mergeCell ref="Q2:R2"/>
    <mergeCell ref="C15:D15"/>
    <mergeCell ref="C47:D47"/>
    <mergeCell ref="C48:D48"/>
    <mergeCell ref="C49:D49"/>
    <mergeCell ref="B36:H36"/>
    <mergeCell ref="C37:D37"/>
    <mergeCell ref="B28:H28"/>
    <mergeCell ref="C38:D38"/>
    <mergeCell ref="C39:D39"/>
    <mergeCell ref="C40:D40"/>
    <mergeCell ref="C41:D41"/>
    <mergeCell ref="C6:D6"/>
    <mergeCell ref="C7:D7"/>
    <mergeCell ref="C8:D8"/>
    <mergeCell ref="C9:D9"/>
  </mergeCells>
  <dataValidations count="7"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5">
      <formula1>$P$29:$P$31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2:R53"/>
  <sheetViews>
    <sheetView showGridLines="0" workbookViewId="0">
      <pane ySplit="2" topLeftCell="A3" activePane="bottomLeft" state="frozen"/>
      <selection pane="bottomLeft" activeCell="G33" sqref="G33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11.140625" style="39" hidden="1" customWidth="1"/>
    <col min="6" max="6" width="15.7109375" style="39" customWidth="1"/>
    <col min="7" max="7" width="10.7109375" style="39" customWidth="1"/>
    <col min="8" max="8" width="15.7109375" style="39" customWidth="1"/>
    <col min="9" max="9" width="9.140625" style="39"/>
    <col min="10" max="16" width="15.7109375" style="39" hidden="1" customWidth="1" outlineLevel="1"/>
    <col min="17" max="17" width="9.140625" style="39" collapsed="1"/>
    <col min="18" max="16384" width="9.140625" style="39"/>
  </cols>
  <sheetData>
    <row r="2" spans="2:18" ht="15.75" customHeight="1">
      <c r="B2" s="643" t="s">
        <v>92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68"/>
      <c r="F4" s="647">
        <v>420</v>
      </c>
      <c r="G4" s="647"/>
      <c r="H4" s="68"/>
    </row>
    <row r="5" spans="2:18" ht="15.75" hidden="1" customHeight="1" outlineLevel="1">
      <c r="B5" s="67"/>
      <c r="C5" s="635" t="s">
        <v>22</v>
      </c>
      <c r="D5" s="635"/>
      <c r="E5" s="68"/>
      <c r="F5" s="647">
        <v>310</v>
      </c>
      <c r="G5" s="647"/>
      <c r="H5" s="68"/>
    </row>
    <row r="6" spans="2:18" ht="15.75" hidden="1" customHeight="1" outlineLevel="1">
      <c r="B6" s="67"/>
      <c r="C6" s="635" t="s">
        <v>23</v>
      </c>
      <c r="D6" s="635"/>
      <c r="E6" s="68"/>
      <c r="F6" s="647">
        <v>195</v>
      </c>
      <c r="G6" s="647"/>
      <c r="H6" s="68"/>
    </row>
    <row r="7" spans="2:18" ht="15.75" hidden="1" customHeight="1" outlineLevel="1">
      <c r="B7" s="67"/>
      <c r="C7" s="635" t="s">
        <v>24</v>
      </c>
      <c r="D7" s="635"/>
      <c r="E7" s="68"/>
      <c r="F7" s="647">
        <v>101</v>
      </c>
      <c r="G7" s="647"/>
      <c r="H7" s="68"/>
    </row>
    <row r="8" spans="2:18" ht="15.75" hidden="1" customHeight="1" outlineLevel="1">
      <c r="B8" s="67"/>
      <c r="C8" s="635" t="s">
        <v>25</v>
      </c>
      <c r="D8" s="635"/>
      <c r="E8" s="68"/>
      <c r="F8" s="647">
        <v>46</v>
      </c>
      <c r="G8" s="647"/>
      <c r="H8" s="68"/>
    </row>
    <row r="9" spans="2:18" ht="15.75" hidden="1" customHeight="1" outlineLevel="1">
      <c r="B9" s="67"/>
      <c r="C9" s="635" t="s">
        <v>41</v>
      </c>
      <c r="D9" s="635"/>
      <c r="E9" s="68"/>
      <c r="F9" s="647">
        <v>145</v>
      </c>
      <c r="G9" s="647"/>
      <c r="H9" s="68"/>
    </row>
    <row r="10" spans="2:18" ht="15.75" hidden="1" customHeight="1" outlineLevel="1">
      <c r="B10" s="67"/>
      <c r="C10" s="635" t="s">
        <v>26</v>
      </c>
      <c r="D10" s="635"/>
      <c r="E10" s="68"/>
      <c r="F10" s="647">
        <v>700</v>
      </c>
      <c r="G10" s="647"/>
      <c r="H10" s="68"/>
    </row>
    <row r="11" spans="2:18" ht="15.75" hidden="1" customHeight="1" outlineLevel="1">
      <c r="B11" s="67"/>
      <c r="C11" s="635" t="s">
        <v>27</v>
      </c>
      <c r="D11" s="635"/>
      <c r="E11" s="68"/>
      <c r="F11" s="647">
        <v>6</v>
      </c>
      <c r="G11" s="647"/>
      <c r="H11" s="68"/>
    </row>
    <row r="12" spans="2:18" ht="15.75" hidden="1" customHeight="1" outlineLevel="1">
      <c r="B12" s="67"/>
      <c r="C12" s="635" t="s">
        <v>28</v>
      </c>
      <c r="D12" s="635"/>
      <c r="E12" s="68"/>
      <c r="F12" s="647">
        <v>3</v>
      </c>
      <c r="G12" s="647"/>
      <c r="H12" s="68"/>
    </row>
    <row r="13" spans="2:18" ht="15.75" hidden="1" customHeight="1" outlineLevel="1">
      <c r="B13" s="67"/>
      <c r="C13" s="635" t="s">
        <v>29</v>
      </c>
      <c r="D13" s="635"/>
      <c r="E13" s="68"/>
      <c r="F13" s="647">
        <v>40</v>
      </c>
      <c r="G13" s="647"/>
      <c r="H13" s="68"/>
    </row>
    <row r="14" spans="2:18" ht="15.75" hidden="1" customHeight="1" outlineLevel="1">
      <c r="B14" s="67"/>
      <c r="C14" s="635" t="s">
        <v>30</v>
      </c>
      <c r="D14" s="635"/>
      <c r="E14" s="68"/>
      <c r="F14" s="647">
        <v>50</v>
      </c>
      <c r="G14" s="647"/>
      <c r="H14" s="68"/>
    </row>
    <row r="15" spans="2:18" ht="15.75" hidden="1" customHeight="1" outlineLevel="1">
      <c r="B15" s="67"/>
      <c r="C15" s="635" t="s">
        <v>31</v>
      </c>
      <c r="D15" s="635"/>
      <c r="E15" s="68"/>
      <c r="F15" s="647">
        <v>115</v>
      </c>
      <c r="G15" s="647"/>
      <c r="H15" s="68"/>
    </row>
    <row r="16" spans="2:18" ht="15.75" hidden="1" customHeight="1" outlineLevel="1">
      <c r="B16" s="67"/>
      <c r="C16" s="635" t="s">
        <v>32</v>
      </c>
      <c r="D16" s="635"/>
      <c r="E16" s="68"/>
      <c r="F16" s="647" t="s">
        <v>57</v>
      </c>
      <c r="G16" s="647"/>
      <c r="H16" s="68"/>
    </row>
    <row r="17" spans="2:18" ht="15.75" hidden="1" customHeight="1" outlineLevel="1">
      <c r="B17" s="67"/>
      <c r="C17" s="635" t="s">
        <v>33</v>
      </c>
      <c r="D17" s="635"/>
      <c r="E17" s="68"/>
      <c r="F17" s="647" t="s">
        <v>58</v>
      </c>
      <c r="G17" s="647"/>
      <c r="H17" s="68"/>
    </row>
    <row r="18" spans="2:18" ht="15.75" hidden="1" customHeight="1" outlineLevel="1">
      <c r="B18" s="67"/>
      <c r="C18" s="635" t="s">
        <v>35</v>
      </c>
      <c r="D18" s="635"/>
      <c r="E18" s="68"/>
      <c r="F18" s="647" t="s">
        <v>36</v>
      </c>
      <c r="G18" s="647"/>
      <c r="H18" s="68"/>
    </row>
    <row r="19" spans="2:18" ht="15.75" hidden="1" customHeight="1" outlineLevel="1">
      <c r="B19" s="67"/>
      <c r="C19" s="635" t="s">
        <v>42</v>
      </c>
      <c r="D19" s="635"/>
      <c r="E19" s="68"/>
      <c r="F19" s="647" t="s">
        <v>54</v>
      </c>
      <c r="G19" s="647"/>
      <c r="H19" s="68"/>
    </row>
    <row r="20" spans="2:18" ht="15.75" hidden="1" customHeight="1" outlineLevel="1">
      <c r="B20" s="67"/>
      <c r="C20" s="637" t="s">
        <v>205</v>
      </c>
      <c r="D20" s="637"/>
      <c r="E20" s="68"/>
      <c r="F20" s="647" t="s">
        <v>62</v>
      </c>
      <c r="G20" s="647"/>
      <c r="H20" s="68"/>
    </row>
    <row r="21" spans="2:18" ht="15.75" hidden="1" customHeight="1" outlineLevel="1">
      <c r="B21" s="67"/>
      <c r="C21" s="637" t="s">
        <v>206</v>
      </c>
      <c r="D21" s="637"/>
      <c r="E21" s="68"/>
      <c r="F21" s="647" t="s">
        <v>204</v>
      </c>
      <c r="G21" s="647"/>
      <c r="H21" s="68"/>
    </row>
    <row r="22" spans="2:18" ht="15.75" hidden="1" customHeight="1" outlineLevel="1">
      <c r="B22" s="67"/>
      <c r="C22" s="637" t="s">
        <v>40</v>
      </c>
      <c r="D22" s="637"/>
      <c r="E22" s="68"/>
      <c r="F22" s="647">
        <v>209</v>
      </c>
      <c r="G22" s="647"/>
      <c r="H22" s="68"/>
    </row>
    <row r="23" spans="2:18" ht="15.75" customHeight="1" collapsed="1">
      <c r="B23" s="69"/>
      <c r="C23" s="70"/>
      <c r="D23" s="70"/>
      <c r="E23" s="71"/>
      <c r="F23" s="70"/>
      <c r="G23" s="70"/>
      <c r="H23" s="71"/>
    </row>
    <row r="24" spans="2:18" ht="15.75" customHeight="1" outlineLevel="1">
      <c r="B24" s="64" t="s">
        <v>44</v>
      </c>
      <c r="C24" s="222" t="s">
        <v>49</v>
      </c>
      <c r="D24" s="111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8" ht="15.75" customHeight="1" outlineLevel="1">
      <c r="B25" s="108">
        <v>1141</v>
      </c>
      <c r="C25" s="635" t="s">
        <v>174</v>
      </c>
      <c r="D25" s="635"/>
      <c r="E25" s="175">
        <v>4300.8</v>
      </c>
      <c r="F25" s="174">
        <f>E25*'Прайс-лист'!I3*(1-'Прайс-лист'!$E$3)</f>
        <v>4300.8</v>
      </c>
      <c r="G25" s="108"/>
      <c r="H25" s="175">
        <f>F25</f>
        <v>4300.8</v>
      </c>
    </row>
    <row r="26" spans="2:18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8" ht="298.5" hidden="1" customHeight="1" outlineLevel="2">
      <c r="B27" s="108"/>
      <c r="C27" s="640" t="s">
        <v>2278</v>
      </c>
      <c r="D27" s="640"/>
      <c r="E27" s="640"/>
      <c r="F27" s="640"/>
      <c r="G27" s="640"/>
      <c r="H27" s="640"/>
    </row>
    <row r="28" spans="2:18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  <c r="I28" s="50"/>
      <c r="J28" s="50"/>
      <c r="K28" s="50"/>
      <c r="L28" s="50"/>
      <c r="M28" s="50"/>
      <c r="N28" s="50"/>
      <c r="O28" s="50"/>
      <c r="P28" s="50"/>
      <c r="Q28" s="50"/>
      <c r="R28" s="50"/>
    </row>
    <row r="29" spans="2:18" ht="15.75" customHeight="1" outlineLevel="1">
      <c r="B29" s="494">
        <v>2474</v>
      </c>
      <c r="C29" s="491" t="s">
        <v>6</v>
      </c>
      <c r="D29" s="104" t="s">
        <v>928</v>
      </c>
      <c r="E29" s="174">
        <v>236.8</v>
      </c>
      <c r="F29" s="174">
        <f>E29*'Прайс-лист'!I3*(1-'Прайс-лист'!$E$3)</f>
        <v>236.8</v>
      </c>
      <c r="G29" s="143">
        <v>0</v>
      </c>
      <c r="H29" s="175">
        <f>F29*G29</f>
        <v>0</v>
      </c>
      <c r="I29" s="50"/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  <c r="Q29" s="50"/>
      <c r="R29" s="50"/>
    </row>
    <row r="30" spans="2:18" ht="15.75" customHeight="1" outlineLevel="1">
      <c r="B30" s="66"/>
      <c r="C30" s="490" t="s">
        <v>929</v>
      </c>
      <c r="D30" s="103" t="s">
        <v>928</v>
      </c>
      <c r="E30" s="174">
        <v>20</v>
      </c>
      <c r="F30" s="174">
        <f>E30*'Прайс-лист'!I3*(1-'Прайс-лист'!$E$3)</f>
        <v>20</v>
      </c>
      <c r="G30" s="143">
        <v>0</v>
      </c>
      <c r="H30" s="175">
        <f t="shared" ref="H30:H36" si="0">F30*G30</f>
        <v>0</v>
      </c>
      <c r="I30" s="50"/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51" t="s">
        <v>2179</v>
      </c>
      <c r="Q30" s="50"/>
      <c r="R30" s="50"/>
    </row>
    <row r="31" spans="2:18" ht="15.75" customHeight="1" outlineLevel="1">
      <c r="B31" s="494">
        <v>2126</v>
      </c>
      <c r="C31" s="490" t="s">
        <v>934</v>
      </c>
      <c r="D31" s="103" t="s">
        <v>928</v>
      </c>
      <c r="E31" s="174">
        <v>128</v>
      </c>
      <c r="F31" s="174">
        <f>E31*'Прайс-лист'!I3*(1-'Прайс-лист'!$E$3)</f>
        <v>128</v>
      </c>
      <c r="G31" s="143">
        <v>0</v>
      </c>
      <c r="H31" s="174">
        <f>F31*G31</f>
        <v>0</v>
      </c>
      <c r="I31" s="50"/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6" t="s">
        <v>2178</v>
      </c>
      <c r="Q31" s="50"/>
      <c r="R31" s="50"/>
    </row>
    <row r="32" spans="2:18" ht="15.75" customHeight="1" outlineLevel="1">
      <c r="B32" s="494">
        <v>1146</v>
      </c>
      <c r="C32" s="490" t="s">
        <v>932</v>
      </c>
      <c r="D32" s="103" t="s">
        <v>928</v>
      </c>
      <c r="E32" s="174">
        <v>1944.8</v>
      </c>
      <c r="F32" s="174">
        <f>E32*'Прайс-лист'!I3*(1-'Прайс-лист'!$E$3)</f>
        <v>1944.8</v>
      </c>
      <c r="G32" s="143">
        <v>0</v>
      </c>
      <c r="H32" s="175">
        <f>F32*G32</f>
        <v>0</v>
      </c>
      <c r="I32" s="50"/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50"/>
      <c r="Q32" s="50"/>
      <c r="R32" s="50"/>
    </row>
    <row r="33" spans="2:18" ht="15.75" customHeight="1" outlineLevel="1">
      <c r="B33" s="494">
        <v>2004</v>
      </c>
      <c r="C33" s="490" t="s">
        <v>931</v>
      </c>
      <c r="D33" s="103" t="s">
        <v>928</v>
      </c>
      <c r="E33" s="174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I33" s="50"/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48"/>
      <c r="Q33" s="50"/>
      <c r="R33" s="50"/>
    </row>
    <row r="34" spans="2:18" ht="15.75" customHeight="1" outlineLevel="1">
      <c r="B34" s="494">
        <v>3051</v>
      </c>
      <c r="C34" s="490" t="s">
        <v>930</v>
      </c>
      <c r="D34" s="103" t="s">
        <v>928</v>
      </c>
      <c r="E34" s="174">
        <v>24.8</v>
      </c>
      <c r="F34" s="174">
        <f>E34*'Прайс-лист'!I3*(1-'Прайс-лист'!$E$3)</f>
        <v>24.8</v>
      </c>
      <c r="G34" s="143">
        <v>0</v>
      </c>
      <c r="H34" s="175">
        <f t="shared" si="0"/>
        <v>0</v>
      </c>
      <c r="I34" s="50"/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P34" s="251"/>
      <c r="Q34" s="50"/>
      <c r="R34" s="50"/>
    </row>
    <row r="35" spans="2:18" ht="15.75" customHeight="1" outlineLevel="1">
      <c r="B35" s="492" t="s">
        <v>2173</v>
      </c>
      <c r="C35" s="493" t="s">
        <v>2177</v>
      </c>
      <c r="D35" s="103" t="s">
        <v>928</v>
      </c>
      <c r="E35" s="174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I35" s="50"/>
      <c r="J35" s="251"/>
      <c r="K35" s="251" t="s">
        <v>1943</v>
      </c>
      <c r="L35" s="251"/>
      <c r="M35" s="251" t="s">
        <v>1943</v>
      </c>
      <c r="N35" s="250"/>
      <c r="O35" s="489"/>
      <c r="P35" s="251"/>
      <c r="Q35" s="50"/>
      <c r="R35" s="50"/>
    </row>
    <row r="36" spans="2:18" ht="15.75" customHeight="1" outlineLevel="1">
      <c r="B36" s="494">
        <v>2142</v>
      </c>
      <c r="C36" s="635" t="s">
        <v>1902</v>
      </c>
      <c r="D36" s="635"/>
      <c r="E36" s="174">
        <v>20</v>
      </c>
      <c r="F36" s="174">
        <f>E36*'Прайс-лист'!I3*(1-'Прайс-лист'!$E$3)</f>
        <v>20</v>
      </c>
      <c r="G36" s="143">
        <v>0</v>
      </c>
      <c r="H36" s="175">
        <f t="shared" si="0"/>
        <v>0</v>
      </c>
      <c r="I36" s="50"/>
      <c r="J36" s="50"/>
      <c r="K36" s="50"/>
      <c r="L36" s="50"/>
      <c r="M36" s="50"/>
      <c r="N36" s="50"/>
      <c r="O36" s="50"/>
      <c r="P36" s="50"/>
      <c r="Q36" s="50"/>
      <c r="R36" s="50"/>
    </row>
    <row r="37" spans="2:18" ht="15.75" customHeight="1" outlineLevel="1">
      <c r="B37" s="646" t="s">
        <v>7</v>
      </c>
      <c r="C37" s="646"/>
      <c r="D37" s="646"/>
      <c r="E37" s="646"/>
      <c r="F37" s="646"/>
      <c r="G37" s="646"/>
      <c r="H37" s="646"/>
      <c r="I37" s="50"/>
      <c r="J37" s="50"/>
      <c r="K37" s="50"/>
      <c r="L37" s="50"/>
      <c r="M37" s="50"/>
      <c r="N37" s="50"/>
      <c r="O37" s="50"/>
      <c r="P37" s="50"/>
      <c r="Q37" s="50"/>
      <c r="R37" s="50"/>
    </row>
    <row r="38" spans="2:18" ht="15.75" customHeight="1" outlineLevel="1">
      <c r="B38" s="494">
        <v>4144</v>
      </c>
      <c r="C38" s="632" t="s">
        <v>2214</v>
      </c>
      <c r="D38" s="632"/>
      <c r="E38" s="211">
        <v>20.8</v>
      </c>
      <c r="F38" s="174">
        <f>E38*'Прайс-лист'!I3*(1-'Прайс-лист'!$E$3)</f>
        <v>20.8</v>
      </c>
      <c r="G38" s="143">
        <v>0</v>
      </c>
      <c r="H38" s="175">
        <f>F38*G38</f>
        <v>0</v>
      </c>
      <c r="I38" s="50"/>
      <c r="J38" s="50"/>
      <c r="K38" s="50"/>
      <c r="L38" s="50"/>
      <c r="M38" s="50"/>
      <c r="N38" s="50"/>
      <c r="O38" s="50"/>
      <c r="P38" s="50"/>
      <c r="Q38" s="50"/>
      <c r="R38" s="50"/>
    </row>
    <row r="39" spans="2:18" ht="15.75" customHeight="1" outlineLevel="1">
      <c r="B39" s="108">
        <v>2414</v>
      </c>
      <c r="C39" s="635" t="s">
        <v>1908</v>
      </c>
      <c r="D39" s="635"/>
      <c r="E39" s="175">
        <v>206.4</v>
      </c>
      <c r="F39" s="174">
        <f>E39*'Прайс-лист'!I3*(1-'Прайс-лист'!$E$3)</f>
        <v>206.4</v>
      </c>
      <c r="G39" s="143">
        <v>0</v>
      </c>
      <c r="H39" s="175">
        <f t="shared" ref="H39:H52" si="1">F39*G39</f>
        <v>0</v>
      </c>
    </row>
    <row r="40" spans="2:18" ht="15.75" customHeight="1" outlineLevel="1">
      <c r="B40" s="108">
        <v>2337</v>
      </c>
      <c r="C40" s="635" t="s">
        <v>68</v>
      </c>
      <c r="D40" s="635"/>
      <c r="E40" s="175">
        <v>61.6</v>
      </c>
      <c r="F40" s="174">
        <f>E40*'Прайс-лист'!I3*(1-'Прайс-лист'!$E$3)</f>
        <v>61.6</v>
      </c>
      <c r="G40" s="143">
        <v>0</v>
      </c>
      <c r="H40" s="175">
        <f t="shared" si="1"/>
        <v>0</v>
      </c>
    </row>
    <row r="41" spans="2:18" ht="15.75" customHeight="1" outlineLevel="1">
      <c r="B41" s="108">
        <v>2217</v>
      </c>
      <c r="C41" s="635" t="s">
        <v>94</v>
      </c>
      <c r="D41" s="635"/>
      <c r="E41" s="175">
        <v>140</v>
      </c>
      <c r="F41" s="174">
        <f>E41*'Прайс-лист'!I3*(1-'Прайс-лист'!$E$3)</f>
        <v>140</v>
      </c>
      <c r="G41" s="143">
        <v>0</v>
      </c>
      <c r="H41" s="175">
        <f t="shared" si="1"/>
        <v>0</v>
      </c>
    </row>
    <row r="42" spans="2:18" ht="15.75" customHeight="1" outlineLevel="1">
      <c r="B42" s="108">
        <v>2941</v>
      </c>
      <c r="C42" s="635" t="s">
        <v>9</v>
      </c>
      <c r="D42" s="635"/>
      <c r="E42" s="175">
        <v>125.6</v>
      </c>
      <c r="F42" s="174">
        <f>E42*'Прайс-лист'!I3*(1-'Прайс-лист'!$E$3)</f>
        <v>125.6</v>
      </c>
      <c r="G42" s="143">
        <v>0</v>
      </c>
      <c r="H42" s="175">
        <f t="shared" si="1"/>
        <v>0</v>
      </c>
    </row>
    <row r="43" spans="2:18" ht="15.75" customHeight="1" outlineLevel="1">
      <c r="B43" s="108">
        <v>2942</v>
      </c>
      <c r="C43" s="635" t="s">
        <v>75</v>
      </c>
      <c r="D43" s="635"/>
      <c r="E43" s="175">
        <v>156</v>
      </c>
      <c r="F43" s="174">
        <f>E43*'Прайс-лист'!I3*(1-'Прайс-лист'!$E$3)</f>
        <v>156</v>
      </c>
      <c r="G43" s="143">
        <v>0</v>
      </c>
      <c r="H43" s="175">
        <f t="shared" si="1"/>
        <v>0</v>
      </c>
    </row>
    <row r="44" spans="2:18" ht="15.75" customHeight="1" outlineLevel="1">
      <c r="B44" s="108">
        <v>2421</v>
      </c>
      <c r="C44" s="635" t="s">
        <v>52</v>
      </c>
      <c r="D44" s="635"/>
      <c r="E44" s="175">
        <v>417.6</v>
      </c>
      <c r="F44" s="174">
        <f>E44*'Прайс-лист'!I3*(1-'Прайс-лист'!$E$3)</f>
        <v>417.6</v>
      </c>
      <c r="G44" s="143">
        <v>0</v>
      </c>
      <c r="H44" s="175">
        <f t="shared" si="1"/>
        <v>0</v>
      </c>
    </row>
    <row r="45" spans="2:18" ht="15.75" customHeight="1" outlineLevel="1">
      <c r="B45" s="108">
        <v>2509</v>
      </c>
      <c r="C45" s="635" t="s">
        <v>78</v>
      </c>
      <c r="D45" s="635"/>
      <c r="E45" s="175">
        <v>639.20000000000005</v>
      </c>
      <c r="F45" s="174">
        <f>E45*'Прайс-лист'!I3*(1-'Прайс-лист'!$E$3)</f>
        <v>639.20000000000005</v>
      </c>
      <c r="G45" s="143">
        <v>0</v>
      </c>
      <c r="H45" s="175">
        <f t="shared" si="1"/>
        <v>0</v>
      </c>
    </row>
    <row r="46" spans="2:18" ht="15.75" customHeight="1" outlineLevel="1">
      <c r="B46" s="108">
        <v>2701</v>
      </c>
      <c r="C46" s="635" t="s">
        <v>90</v>
      </c>
      <c r="D46" s="635"/>
      <c r="E46" s="175">
        <v>471.2</v>
      </c>
      <c r="F46" s="174">
        <f>E46*'Прайс-лист'!I3*(1-'Прайс-лист'!$E$3)</f>
        <v>471.2</v>
      </c>
      <c r="G46" s="143">
        <v>0</v>
      </c>
      <c r="H46" s="175">
        <f t="shared" si="1"/>
        <v>0</v>
      </c>
    </row>
    <row r="47" spans="2:18" ht="15.75" customHeight="1" outlineLevel="1">
      <c r="B47" s="108">
        <v>2702</v>
      </c>
      <c r="C47" s="635" t="s">
        <v>91</v>
      </c>
      <c r="D47" s="635"/>
      <c r="E47" s="175">
        <v>526.4</v>
      </c>
      <c r="F47" s="174">
        <f>E47*'Прайс-лист'!I3*(1-'Прайс-лист'!$E$3)</f>
        <v>526.4</v>
      </c>
      <c r="G47" s="143">
        <v>0</v>
      </c>
      <c r="H47" s="175">
        <f t="shared" si="1"/>
        <v>0</v>
      </c>
    </row>
    <row r="48" spans="2:18" ht="15.75" customHeight="1" outlineLevel="1">
      <c r="B48" s="108">
        <v>2878</v>
      </c>
      <c r="C48" s="635" t="s">
        <v>11</v>
      </c>
      <c r="D48" s="635"/>
      <c r="E48" s="175">
        <v>297.60000000000002</v>
      </c>
      <c r="F48" s="174">
        <f>E48*'Прайс-лист'!I3*(1-'Прайс-лист'!$E$3)</f>
        <v>297.60000000000002</v>
      </c>
      <c r="G48" s="143">
        <v>0</v>
      </c>
      <c r="H48" s="175">
        <f t="shared" si="1"/>
        <v>0</v>
      </c>
    </row>
    <row r="49" spans="2:8" ht="15.75" customHeight="1" outlineLevel="1">
      <c r="B49" s="108">
        <v>287801</v>
      </c>
      <c r="C49" s="635" t="s">
        <v>933</v>
      </c>
      <c r="D49" s="635"/>
      <c r="E49" s="175">
        <v>297.60000000000002</v>
      </c>
      <c r="F49" s="174">
        <f>E49*'Прайс-лист'!I3*(1-'Прайс-лист'!$E$3)</f>
        <v>297.60000000000002</v>
      </c>
      <c r="G49" s="143">
        <v>0</v>
      </c>
      <c r="H49" s="175">
        <f t="shared" si="1"/>
        <v>0</v>
      </c>
    </row>
    <row r="50" spans="2:8" ht="15.75" customHeight="1" outlineLevel="1">
      <c r="B50" s="108">
        <v>2868</v>
      </c>
      <c r="C50" s="635" t="s">
        <v>96</v>
      </c>
      <c r="D50" s="635"/>
      <c r="E50" s="175">
        <v>90.4</v>
      </c>
      <c r="F50" s="174">
        <f>E50*'Прайс-лист'!I3*(1-'Прайс-лист'!$E$3)</f>
        <v>90.4</v>
      </c>
      <c r="G50" s="143">
        <v>0</v>
      </c>
      <c r="H50" s="175">
        <f t="shared" si="1"/>
        <v>0</v>
      </c>
    </row>
    <row r="51" spans="2:8" ht="15.75" customHeight="1" outlineLevel="1">
      <c r="B51" s="108">
        <v>2391</v>
      </c>
      <c r="C51" s="635" t="s">
        <v>70</v>
      </c>
      <c r="D51" s="635"/>
      <c r="E51" s="175">
        <v>472.8</v>
      </c>
      <c r="F51" s="174">
        <f>E51*'Прайс-лист'!I3*(1-'Прайс-лист'!$E$3)</f>
        <v>472.8</v>
      </c>
      <c r="G51" s="143">
        <v>0</v>
      </c>
      <c r="H51" s="175">
        <f t="shared" si="1"/>
        <v>0</v>
      </c>
    </row>
    <row r="52" spans="2:8" ht="15.75" customHeight="1" outlineLevel="1">
      <c r="B52" s="108">
        <v>2396</v>
      </c>
      <c r="C52" s="635" t="s">
        <v>76</v>
      </c>
      <c r="D52" s="635"/>
      <c r="E52" s="175">
        <v>634.4</v>
      </c>
      <c r="F52" s="174">
        <f>E52*'Прайс-лист'!I3*(1-'Прайс-лист'!$E$3)</f>
        <v>634.4</v>
      </c>
      <c r="G52" s="143">
        <v>0</v>
      </c>
      <c r="H52" s="175">
        <f t="shared" si="1"/>
        <v>0</v>
      </c>
    </row>
    <row r="53" spans="2:8" ht="15.75" customHeight="1" outlineLevel="1">
      <c r="B53" s="13"/>
      <c r="C53" s="52"/>
      <c r="D53" s="52"/>
      <c r="E53" s="3"/>
      <c r="F53" s="3"/>
      <c r="G53" s="27" t="s">
        <v>12</v>
      </c>
      <c r="H53" s="176">
        <f>SUM(H25:H52)</f>
        <v>4300.8</v>
      </c>
    </row>
  </sheetData>
  <mergeCells count="62">
    <mergeCell ref="C7:D7"/>
    <mergeCell ref="C8:D8"/>
    <mergeCell ref="C9:D9"/>
    <mergeCell ref="C10:D10"/>
    <mergeCell ref="C11:D11"/>
    <mergeCell ref="F7:G7"/>
    <mergeCell ref="F8:G8"/>
    <mergeCell ref="F9:G9"/>
    <mergeCell ref="F10:G10"/>
    <mergeCell ref="F11:G11"/>
    <mergeCell ref="B2:H2"/>
    <mergeCell ref="B3:H3"/>
    <mergeCell ref="F4:G4"/>
    <mergeCell ref="F5:G5"/>
    <mergeCell ref="F6:G6"/>
    <mergeCell ref="C4:D4"/>
    <mergeCell ref="C5:D5"/>
    <mergeCell ref="C6:D6"/>
    <mergeCell ref="F19:G19"/>
    <mergeCell ref="C25:D25"/>
    <mergeCell ref="C19:D19"/>
    <mergeCell ref="C20:D20"/>
    <mergeCell ref="C21:D21"/>
    <mergeCell ref="C22:D22"/>
    <mergeCell ref="C52:D52"/>
    <mergeCell ref="C43:D43"/>
    <mergeCell ref="C44:D44"/>
    <mergeCell ref="C45:D45"/>
    <mergeCell ref="C46:D46"/>
    <mergeCell ref="C47:D47"/>
    <mergeCell ref="C12:D12"/>
    <mergeCell ref="C48:D48"/>
    <mergeCell ref="C49:D49"/>
    <mergeCell ref="C50:D50"/>
    <mergeCell ref="C51:D51"/>
    <mergeCell ref="C42:D42"/>
    <mergeCell ref="B28:H28"/>
    <mergeCell ref="C41:D41"/>
    <mergeCell ref="C13:D13"/>
    <mergeCell ref="F22:G22"/>
    <mergeCell ref="F21:G21"/>
    <mergeCell ref="C27:H27"/>
    <mergeCell ref="F15:G15"/>
    <mergeCell ref="F16:G16"/>
    <mergeCell ref="F17:G17"/>
    <mergeCell ref="F18:G18"/>
    <mergeCell ref="Q2:R2"/>
    <mergeCell ref="C39:D39"/>
    <mergeCell ref="C40:D40"/>
    <mergeCell ref="B26:H26"/>
    <mergeCell ref="F12:G12"/>
    <mergeCell ref="F13:G13"/>
    <mergeCell ref="F14:G14"/>
    <mergeCell ref="C14:D14"/>
    <mergeCell ref="C15:D15"/>
    <mergeCell ref="C16:D16"/>
    <mergeCell ref="C17:D17"/>
    <mergeCell ref="C18:D18"/>
    <mergeCell ref="C36:D36"/>
    <mergeCell ref="B37:H37"/>
    <mergeCell ref="C38:D38"/>
    <mergeCell ref="F20:G20"/>
  </mergeCells>
  <dataValidations count="7">
    <dataValidation type="list" allowBlank="1" showInputMessage="1" showErrorMessage="1" sqref="D35">
      <formula1>$P$29:$P$31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3">
      <formula1>$N$29:$N$31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4">
      <formula1>$O$29:$O$34</formula1>
    </dataValidation>
    <dataValidation type="list" allowBlank="1" showInputMessage="1" showErrorMessage="1" sqref="D29">
      <formula1>$J$29:$J$34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Q73"/>
  <sheetViews>
    <sheetView showGridLines="0" zoomScaleNormal="100" workbookViewId="0">
      <pane ySplit="2" topLeftCell="A3" activePane="bottomLeft" state="frozen"/>
      <selection pane="bottomLeft" activeCell="N47" sqref="N47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0.7109375" style="50" customWidth="1"/>
    <col min="5" max="5" width="5.7109375" style="50" customWidth="1"/>
    <col min="6" max="6" width="11.85546875" style="185" hidden="1" customWidth="1"/>
    <col min="7" max="7" width="15.7109375" style="58" customWidth="1"/>
    <col min="8" max="8" width="10.7109375" style="50" customWidth="1"/>
    <col min="9" max="9" width="15.7109375" style="58" customWidth="1"/>
    <col min="10" max="10" width="9.140625" style="50"/>
    <col min="11" max="14" width="15.7109375" style="249" hidden="1" customWidth="1" outlineLevel="1"/>
    <col min="15" max="15" width="15.7109375" style="50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43" t="s">
        <v>1903</v>
      </c>
      <c r="C2" s="643"/>
      <c r="D2" s="643"/>
      <c r="E2" s="643"/>
      <c r="F2" s="643"/>
      <c r="G2" s="643"/>
      <c r="H2" s="643"/>
      <c r="I2" s="643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  <c r="I3" s="644"/>
    </row>
    <row r="4" spans="2:17" ht="15.75" hidden="1" customHeight="1" outlineLevel="1">
      <c r="B4" s="67"/>
      <c r="C4" s="635" t="s">
        <v>21</v>
      </c>
      <c r="D4" s="635"/>
      <c r="E4" s="506"/>
      <c r="F4" s="79"/>
      <c r="G4" s="638">
        <v>850</v>
      </c>
      <c r="H4" s="638"/>
      <c r="I4" s="73"/>
    </row>
    <row r="5" spans="2:17" ht="15.75" hidden="1" customHeight="1" outlineLevel="1">
      <c r="B5" s="67"/>
      <c r="C5" s="635" t="s">
        <v>22</v>
      </c>
      <c r="D5" s="635"/>
      <c r="E5" s="506"/>
      <c r="F5" s="79"/>
      <c r="G5" s="638">
        <v>640</v>
      </c>
      <c r="H5" s="638"/>
      <c r="I5" s="73"/>
    </row>
    <row r="6" spans="2:17" ht="15.75" hidden="1" customHeight="1" outlineLevel="1">
      <c r="B6" s="67"/>
      <c r="C6" s="635" t="s">
        <v>23</v>
      </c>
      <c r="D6" s="635"/>
      <c r="E6" s="506"/>
      <c r="F6" s="79"/>
      <c r="G6" s="638">
        <v>295</v>
      </c>
      <c r="H6" s="638"/>
      <c r="I6" s="73"/>
    </row>
    <row r="7" spans="2:17" ht="15.75" hidden="1" customHeight="1" outlineLevel="1">
      <c r="B7" s="67"/>
      <c r="C7" s="635" t="s">
        <v>24</v>
      </c>
      <c r="D7" s="635"/>
      <c r="E7" s="506"/>
      <c r="F7" s="79"/>
      <c r="G7" s="638">
        <v>175</v>
      </c>
      <c r="H7" s="638"/>
      <c r="I7" s="73"/>
    </row>
    <row r="8" spans="2:17" ht="15.75" hidden="1" customHeight="1" outlineLevel="1">
      <c r="B8" s="67"/>
      <c r="C8" s="635" t="s">
        <v>25</v>
      </c>
      <c r="D8" s="635"/>
      <c r="E8" s="506"/>
      <c r="F8" s="79"/>
      <c r="G8" s="638">
        <v>60</v>
      </c>
      <c r="H8" s="638"/>
      <c r="I8" s="73"/>
    </row>
    <row r="9" spans="2:17" ht="15.75" hidden="1" customHeight="1" outlineLevel="1">
      <c r="B9" s="67"/>
      <c r="C9" s="635" t="s">
        <v>41</v>
      </c>
      <c r="D9" s="635"/>
      <c r="E9" s="506"/>
      <c r="F9" s="79"/>
      <c r="G9" s="638">
        <v>1200</v>
      </c>
      <c r="H9" s="638"/>
      <c r="I9" s="73"/>
    </row>
    <row r="10" spans="2:17" ht="15.75" hidden="1" customHeight="1" outlineLevel="1">
      <c r="B10" s="67"/>
      <c r="C10" s="635" t="s">
        <v>26</v>
      </c>
      <c r="D10" s="635"/>
      <c r="E10" s="506"/>
      <c r="F10" s="79"/>
      <c r="G10" s="638">
        <v>2080</v>
      </c>
      <c r="H10" s="638"/>
      <c r="I10" s="73"/>
    </row>
    <row r="11" spans="2:17" ht="15.75" hidden="1" customHeight="1" outlineLevel="1">
      <c r="B11" s="67"/>
      <c r="C11" s="635" t="s">
        <v>27</v>
      </c>
      <c r="D11" s="635"/>
      <c r="E11" s="506"/>
      <c r="F11" s="79"/>
      <c r="G11" s="638">
        <v>12</v>
      </c>
      <c r="H11" s="638"/>
      <c r="I11" s="73"/>
    </row>
    <row r="12" spans="2:17" ht="15.75" hidden="1" customHeight="1" outlineLevel="1">
      <c r="B12" s="67"/>
      <c r="C12" s="635" t="s">
        <v>28</v>
      </c>
      <c r="D12" s="635"/>
      <c r="E12" s="506"/>
      <c r="F12" s="79"/>
      <c r="G12" s="638">
        <v>5</v>
      </c>
      <c r="H12" s="638"/>
      <c r="I12" s="73"/>
    </row>
    <row r="13" spans="2:17" ht="15.75" hidden="1" customHeight="1" outlineLevel="1">
      <c r="B13" s="67"/>
      <c r="C13" s="635" t="s">
        <v>29</v>
      </c>
      <c r="D13" s="635"/>
      <c r="E13" s="506"/>
      <c r="F13" s="79"/>
      <c r="G13" s="638">
        <v>300</v>
      </c>
      <c r="H13" s="638"/>
      <c r="I13" s="73"/>
    </row>
    <row r="14" spans="2:17" ht="15.75" hidden="1" customHeight="1" outlineLevel="1">
      <c r="B14" s="67"/>
      <c r="C14" s="635" t="s">
        <v>30</v>
      </c>
      <c r="D14" s="635"/>
      <c r="E14" s="506"/>
      <c r="F14" s="79"/>
      <c r="G14" s="638" t="s">
        <v>957</v>
      </c>
      <c r="H14" s="638"/>
      <c r="I14" s="73"/>
    </row>
    <row r="15" spans="2:17" ht="15.75" hidden="1" customHeight="1" outlineLevel="1">
      <c r="B15" s="67"/>
      <c r="C15" s="635" t="s">
        <v>31</v>
      </c>
      <c r="D15" s="635"/>
      <c r="E15" s="506"/>
      <c r="F15" s="79"/>
      <c r="G15" s="638">
        <v>480</v>
      </c>
      <c r="H15" s="638"/>
      <c r="I15" s="73"/>
    </row>
    <row r="16" spans="2:17" ht="15.75" hidden="1" customHeight="1" outlineLevel="1">
      <c r="B16" s="67"/>
      <c r="C16" s="635" t="s">
        <v>952</v>
      </c>
      <c r="D16" s="635"/>
      <c r="E16" s="506"/>
      <c r="F16" s="79"/>
      <c r="G16" s="638" t="s">
        <v>956</v>
      </c>
      <c r="H16" s="638"/>
      <c r="I16" s="73"/>
    </row>
    <row r="17" spans="2:15" ht="15.75" hidden="1" customHeight="1" outlineLevel="1">
      <c r="B17" s="67"/>
      <c r="C17" s="635" t="s">
        <v>33</v>
      </c>
      <c r="D17" s="635"/>
      <c r="E17" s="506"/>
      <c r="F17" s="79"/>
      <c r="G17" s="638" t="s">
        <v>953</v>
      </c>
      <c r="H17" s="638"/>
      <c r="I17" s="73"/>
    </row>
    <row r="18" spans="2:15" ht="15.75" hidden="1" customHeight="1" outlineLevel="1">
      <c r="B18" s="67"/>
      <c r="C18" s="635" t="s">
        <v>35</v>
      </c>
      <c r="D18" s="635"/>
      <c r="E18" s="506"/>
      <c r="F18" s="79"/>
      <c r="G18" s="638" t="s">
        <v>36</v>
      </c>
      <c r="H18" s="638"/>
      <c r="I18" s="73"/>
    </row>
    <row r="19" spans="2:15" ht="15.75" hidden="1" customHeight="1" outlineLevel="1">
      <c r="B19" s="67"/>
      <c r="C19" s="635" t="s">
        <v>42</v>
      </c>
      <c r="D19" s="635"/>
      <c r="E19" s="506"/>
      <c r="F19" s="79"/>
      <c r="G19" s="638" t="s">
        <v>955</v>
      </c>
      <c r="H19" s="638"/>
      <c r="I19" s="73"/>
    </row>
    <row r="20" spans="2:15" ht="15.75" hidden="1" customHeight="1" outlineLevel="1">
      <c r="B20" s="67"/>
      <c r="C20" s="637" t="s">
        <v>205</v>
      </c>
      <c r="D20" s="637"/>
      <c r="E20" s="509"/>
      <c r="F20" s="79"/>
      <c r="G20" s="638" t="s">
        <v>954</v>
      </c>
      <c r="H20" s="638"/>
      <c r="I20" s="73"/>
    </row>
    <row r="21" spans="2:15" ht="15.75" hidden="1" customHeight="1" outlineLevel="1">
      <c r="B21" s="67"/>
      <c r="C21" s="637" t="s">
        <v>206</v>
      </c>
      <c r="D21" s="637"/>
      <c r="E21" s="509"/>
      <c r="F21" s="79"/>
      <c r="G21" s="638" t="s">
        <v>213</v>
      </c>
      <c r="H21" s="638"/>
      <c r="I21" s="73"/>
    </row>
    <row r="22" spans="2:15" ht="15.75" hidden="1" customHeight="1" outlineLevel="1">
      <c r="B22" s="67"/>
      <c r="C22" s="637" t="s">
        <v>208</v>
      </c>
      <c r="D22" s="637"/>
      <c r="E22" s="509"/>
      <c r="F22" s="79"/>
      <c r="G22" s="638" t="s">
        <v>234</v>
      </c>
      <c r="H22" s="638"/>
      <c r="I22" s="73"/>
    </row>
    <row r="23" spans="2:15" ht="15.75" hidden="1" customHeight="1" outlineLevel="1">
      <c r="B23" s="67"/>
      <c r="C23" s="637" t="s">
        <v>40</v>
      </c>
      <c r="D23" s="637"/>
      <c r="E23" s="509"/>
      <c r="F23" s="79"/>
      <c r="G23" s="638">
        <v>1450</v>
      </c>
      <c r="H23" s="638"/>
      <c r="I23" s="73"/>
    </row>
    <row r="24" spans="2:15" ht="15.75" hidden="1" customHeight="1" outlineLevel="1">
      <c r="B24" s="92"/>
      <c r="C24" s="165" t="s">
        <v>958</v>
      </c>
      <c r="D24" s="165"/>
      <c r="E24" s="165"/>
      <c r="F24" s="82"/>
      <c r="G24" s="93"/>
      <c r="H24" s="93"/>
      <c r="I24" s="127"/>
    </row>
    <row r="25" spans="2:15" ht="15.75" customHeight="1" collapsed="1">
      <c r="B25" s="92"/>
      <c r="C25" s="95"/>
      <c r="D25" s="95"/>
      <c r="E25" s="95"/>
      <c r="F25" s="191"/>
      <c r="G25" s="95"/>
      <c r="H25" s="95"/>
      <c r="I25" s="94"/>
    </row>
    <row r="26" spans="2:15" ht="15.75" customHeight="1" outlineLevel="1">
      <c r="B26" s="64" t="s">
        <v>44</v>
      </c>
      <c r="C26" s="222" t="s">
        <v>49</v>
      </c>
      <c r="D26" s="136"/>
      <c r="E26" s="222"/>
      <c r="F26" s="183" t="s">
        <v>2</v>
      </c>
      <c r="G26" s="136" t="s">
        <v>2</v>
      </c>
      <c r="H26" s="136" t="s">
        <v>45</v>
      </c>
      <c r="I26" s="65" t="s">
        <v>46</v>
      </c>
    </row>
    <row r="27" spans="2:15" ht="15.75" customHeight="1" outlineLevel="1">
      <c r="B27" s="134">
        <v>1190</v>
      </c>
      <c r="C27" s="635" t="s">
        <v>194</v>
      </c>
      <c r="D27" s="635"/>
      <c r="E27" s="506"/>
      <c r="F27" s="171">
        <v>42365.599999999999</v>
      </c>
      <c r="G27" s="174">
        <f>F27*'Прайс-лист'!I3*(1-'Прайс-лист'!$E$3)</f>
        <v>42365.599999999999</v>
      </c>
      <c r="H27" s="134"/>
      <c r="I27" s="175">
        <f>G27</f>
        <v>42365.599999999999</v>
      </c>
    </row>
    <row r="28" spans="2:15" ht="15.75" hidden="1" customHeight="1" outlineLevel="2">
      <c r="B28" s="641" t="s">
        <v>1949</v>
      </c>
      <c r="C28" s="641"/>
      <c r="D28" s="641"/>
      <c r="E28" s="641"/>
      <c r="F28" s="641"/>
      <c r="G28" s="641"/>
      <c r="H28" s="641"/>
      <c r="I28" s="641"/>
    </row>
    <row r="29" spans="2:15" ht="351" hidden="1" customHeight="1" outlineLevel="2">
      <c r="B29" s="134"/>
      <c r="C29" s="640" t="s">
        <v>2300</v>
      </c>
      <c r="D29" s="640"/>
      <c r="E29" s="640"/>
      <c r="F29" s="640"/>
      <c r="G29" s="640"/>
      <c r="H29" s="640"/>
      <c r="I29" s="640"/>
    </row>
    <row r="30" spans="2:15" ht="15.75" customHeight="1" outlineLevel="1" collapsed="1">
      <c r="B30" s="641" t="s">
        <v>2151</v>
      </c>
      <c r="C30" s="641"/>
      <c r="D30" s="641"/>
      <c r="E30" s="641"/>
      <c r="F30" s="641"/>
      <c r="G30" s="641"/>
      <c r="H30" s="641"/>
      <c r="I30" s="641"/>
    </row>
    <row r="31" spans="2:15" ht="15.75" customHeight="1" outlineLevel="1">
      <c r="B31" s="134">
        <v>2486</v>
      </c>
      <c r="C31" s="437" t="s">
        <v>6</v>
      </c>
      <c r="D31" s="633" t="s">
        <v>928</v>
      </c>
      <c r="E31" s="633"/>
      <c r="F31" s="208">
        <v>1008</v>
      </c>
      <c r="G31" s="174">
        <f>F31*'Прайс-лист'!I3*(1-'Прайс-лист'!$E$3)</f>
        <v>1008</v>
      </c>
      <c r="H31" s="143">
        <v>0</v>
      </c>
      <c r="I31" s="175">
        <f t="shared" ref="I31:I36" si="0">G31*H31</f>
        <v>0</v>
      </c>
      <c r="K31" s="246" t="s">
        <v>928</v>
      </c>
      <c r="L31" s="246" t="s">
        <v>928</v>
      </c>
      <c r="M31" s="246" t="s">
        <v>928</v>
      </c>
      <c r="N31" s="246" t="s">
        <v>2212</v>
      </c>
      <c r="O31" s="246" t="s">
        <v>928</v>
      </c>
    </row>
    <row r="32" spans="2:15" ht="15.75" customHeight="1" outlineLevel="1">
      <c r="B32" s="134"/>
      <c r="C32" s="445" t="s">
        <v>2150</v>
      </c>
      <c r="D32" s="634" t="s">
        <v>928</v>
      </c>
      <c r="E32" s="634"/>
      <c r="F32" s="208">
        <v>0</v>
      </c>
      <c r="G32" s="174">
        <f>F32*'Прайс-лист'!I3*(1-'Прайс-лист'!$E$3)</f>
        <v>0</v>
      </c>
      <c r="H32" s="143">
        <v>0</v>
      </c>
      <c r="I32" s="175">
        <f t="shared" si="0"/>
        <v>0</v>
      </c>
      <c r="K32" s="248" t="s">
        <v>1942</v>
      </c>
      <c r="L32" s="251" t="s">
        <v>1943</v>
      </c>
      <c r="M32" s="489" t="s">
        <v>2202</v>
      </c>
      <c r="N32" s="489" t="s">
        <v>2204</v>
      </c>
      <c r="O32" s="248" t="s">
        <v>1946</v>
      </c>
    </row>
    <row r="33" spans="2:15" ht="15.75" customHeight="1" outlineLevel="1">
      <c r="B33" s="134">
        <v>2004</v>
      </c>
      <c r="C33" s="233" t="s">
        <v>931</v>
      </c>
      <c r="D33" s="634" t="s">
        <v>928</v>
      </c>
      <c r="E33" s="634"/>
      <c r="F33" s="208">
        <v>0</v>
      </c>
      <c r="G33" s="174">
        <f>F33*'Прайс-лист'!I3*(1-'Прайс-лист'!$E$3)</f>
        <v>0</v>
      </c>
      <c r="H33" s="143">
        <v>0</v>
      </c>
      <c r="I33" s="175">
        <f t="shared" si="0"/>
        <v>0</v>
      </c>
      <c r="K33" s="248" t="s">
        <v>2155</v>
      </c>
      <c r="L33" s="246" t="s">
        <v>2301</v>
      </c>
      <c r="M33" s="489" t="s">
        <v>2203</v>
      </c>
      <c r="N33" s="489" t="s">
        <v>2205</v>
      </c>
      <c r="O33" s="248" t="s">
        <v>1947</v>
      </c>
    </row>
    <row r="34" spans="2:15" ht="15.75" customHeight="1" outlineLevel="1">
      <c r="B34" s="244">
        <v>3077</v>
      </c>
      <c r="C34" s="467" t="s">
        <v>2211</v>
      </c>
      <c r="D34" s="634" t="s">
        <v>2212</v>
      </c>
      <c r="E34" s="634"/>
      <c r="F34" s="208">
        <v>408</v>
      </c>
      <c r="G34" s="174">
        <f>F34*'Прайс-лист'!I3*(1-'Прайс-лист'!$E$3)</f>
        <v>408</v>
      </c>
      <c r="H34" s="143">
        <v>0</v>
      </c>
      <c r="I34" s="175">
        <f t="shared" si="0"/>
        <v>0</v>
      </c>
      <c r="K34" s="248" t="s">
        <v>2154</v>
      </c>
      <c r="L34" s="246" t="s">
        <v>1953</v>
      </c>
      <c r="M34" s="456"/>
      <c r="N34" s="489" t="s">
        <v>2206</v>
      </c>
      <c r="O34" s="248" t="s">
        <v>1948</v>
      </c>
    </row>
    <row r="35" spans="2:15" ht="15.75" customHeight="1" outlineLevel="1">
      <c r="B35" s="244">
        <v>3506</v>
      </c>
      <c r="C35" s="427" t="s">
        <v>1940</v>
      </c>
      <c r="D35" s="633" t="s">
        <v>928</v>
      </c>
      <c r="E35" s="633"/>
      <c r="F35" s="208">
        <v>1408</v>
      </c>
      <c r="G35" s="174">
        <f>F35*'Прайс-лист'!I3*(1-'Прайс-лист'!$E$3)</f>
        <v>1408</v>
      </c>
      <c r="H35" s="143">
        <v>0</v>
      </c>
      <c r="I35" s="175">
        <f t="shared" si="0"/>
        <v>0</v>
      </c>
      <c r="K35" s="251" t="s">
        <v>1944</v>
      </c>
      <c r="L35" s="246" t="s">
        <v>2153</v>
      </c>
      <c r="M35" s="248"/>
      <c r="N35" s="489" t="s">
        <v>2207</v>
      </c>
      <c r="O35" s="251" t="s">
        <v>2330</v>
      </c>
    </row>
    <row r="36" spans="2:15" ht="15.75" customHeight="1" outlineLevel="1">
      <c r="B36" s="450">
        <v>2565</v>
      </c>
      <c r="C36" s="635" t="s">
        <v>135</v>
      </c>
      <c r="D36" s="635"/>
      <c r="E36" s="506"/>
      <c r="F36" s="208">
        <v>260</v>
      </c>
      <c r="G36" s="174">
        <f>F36*'Прайс-лист'!I3*(1-'Прайс-лист'!$E$3)</f>
        <v>260</v>
      </c>
      <c r="H36" s="143">
        <v>0</v>
      </c>
      <c r="I36" s="175">
        <f t="shared" si="0"/>
        <v>0</v>
      </c>
      <c r="K36" s="251" t="s">
        <v>1945</v>
      </c>
      <c r="L36" s="250"/>
      <c r="M36" s="250"/>
      <c r="N36" s="489" t="s">
        <v>2208</v>
      </c>
      <c r="O36" s="250"/>
    </row>
    <row r="37" spans="2:15" ht="30" outlineLevel="1">
      <c r="B37" s="639" t="s">
        <v>7</v>
      </c>
      <c r="C37" s="639"/>
      <c r="D37" s="639"/>
      <c r="E37" s="639"/>
      <c r="F37" s="639"/>
      <c r="G37" s="639"/>
      <c r="H37" s="639"/>
      <c r="I37" s="639"/>
      <c r="N37" s="489" t="s">
        <v>2209</v>
      </c>
    </row>
    <row r="38" spans="2:15" ht="15.75" customHeight="1" outlineLevel="1">
      <c r="B38" s="139">
        <v>414601</v>
      </c>
      <c r="C38" s="632" t="s">
        <v>2172</v>
      </c>
      <c r="D38" s="632"/>
      <c r="E38" s="507"/>
      <c r="F38" s="190">
        <v>64</v>
      </c>
      <c r="G38" s="174">
        <f>F38*'Прайс-лист'!I3*(1-'Прайс-лист'!$E$3)</f>
        <v>64</v>
      </c>
      <c r="H38" s="143">
        <v>0</v>
      </c>
      <c r="I38" s="175">
        <f t="shared" ref="I38:I45" si="1">G38*H38</f>
        <v>0</v>
      </c>
      <c r="N38" s="489" t="s">
        <v>2210</v>
      </c>
    </row>
    <row r="39" spans="2:15" ht="14.25" outlineLevel="1">
      <c r="B39" s="139">
        <v>2535</v>
      </c>
      <c r="C39" s="632" t="s">
        <v>141</v>
      </c>
      <c r="D39" s="632"/>
      <c r="E39" s="507"/>
      <c r="F39" s="190">
        <v>708.8</v>
      </c>
      <c r="G39" s="174">
        <f>F39*'Прайс-лист'!I3*(1-'Прайс-лист'!$E$3)</f>
        <v>708.8</v>
      </c>
      <c r="H39" s="143">
        <v>0</v>
      </c>
      <c r="I39" s="175">
        <f t="shared" si="1"/>
        <v>0</v>
      </c>
    </row>
    <row r="40" spans="2:15" ht="15" outlineLevel="1">
      <c r="B40" s="139">
        <v>2536</v>
      </c>
      <c r="C40" s="632" t="s">
        <v>142</v>
      </c>
      <c r="D40" s="632"/>
      <c r="E40" s="507"/>
      <c r="F40" s="190">
        <v>1156</v>
      </c>
      <c r="G40" s="174">
        <f>F40*'Прайс-лист'!I3*(1-'Прайс-лист'!$E$3)</f>
        <v>1156</v>
      </c>
      <c r="H40" s="143">
        <v>0</v>
      </c>
      <c r="I40" s="175">
        <f t="shared" si="1"/>
        <v>0</v>
      </c>
      <c r="N40" s="149" t="s">
        <v>1961</v>
      </c>
    </row>
    <row r="41" spans="2:15" ht="14.25" outlineLevel="1">
      <c r="B41" s="438">
        <v>2526</v>
      </c>
      <c r="C41" s="441" t="s">
        <v>2131</v>
      </c>
      <c r="D41" s="436"/>
      <c r="E41" s="507"/>
      <c r="F41" s="190">
        <v>409.6</v>
      </c>
      <c r="G41" s="174">
        <f>F41*'Прайс-лист'!I3*(1-'Прайс-лист'!$E$3)</f>
        <v>409.6</v>
      </c>
      <c r="H41" s="143">
        <v>0</v>
      </c>
      <c r="I41" s="175">
        <f t="shared" si="1"/>
        <v>0</v>
      </c>
    </row>
    <row r="42" spans="2:15" ht="14.25" outlineLevel="1">
      <c r="B42" s="510">
        <v>2272</v>
      </c>
      <c r="C42" s="632" t="s">
        <v>2219</v>
      </c>
      <c r="D42" s="632"/>
      <c r="E42" s="507"/>
      <c r="F42" s="190">
        <v>1934.4</v>
      </c>
      <c r="G42" s="174">
        <f>F42*'Прайс-лист'!I3*(1-'Прайс-лист'!$E$3)</f>
        <v>1934.4</v>
      </c>
      <c r="H42" s="143">
        <v>0</v>
      </c>
      <c r="I42" s="175">
        <f t="shared" si="1"/>
        <v>0</v>
      </c>
    </row>
    <row r="43" spans="2:15" ht="14.25" outlineLevel="1">
      <c r="B43" s="510" t="s">
        <v>81</v>
      </c>
      <c r="C43" s="632" t="s">
        <v>2222</v>
      </c>
      <c r="D43" s="632"/>
      <c r="E43" s="514" t="s">
        <v>2218</v>
      </c>
      <c r="F43" s="190">
        <v>1670</v>
      </c>
      <c r="G43" s="174">
        <f>F43*'Прайс-лист'!I3</f>
        <v>1670</v>
      </c>
      <c r="H43" s="143">
        <v>0</v>
      </c>
      <c r="I43" s="175">
        <f t="shared" si="1"/>
        <v>0</v>
      </c>
    </row>
    <row r="44" spans="2:15" ht="14.25" outlineLevel="1">
      <c r="B44" s="511" t="s">
        <v>81</v>
      </c>
      <c r="C44" s="632" t="s">
        <v>2220</v>
      </c>
      <c r="D44" s="632"/>
      <c r="E44" s="514" t="s">
        <v>2218</v>
      </c>
      <c r="F44" s="190">
        <v>2785</v>
      </c>
      <c r="G44" s="174">
        <f>F44*'Прайс-лист'!I3</f>
        <v>2785</v>
      </c>
      <c r="H44" s="143">
        <v>0</v>
      </c>
      <c r="I44" s="175">
        <f t="shared" si="1"/>
        <v>0</v>
      </c>
    </row>
    <row r="45" spans="2:15" ht="14.25" outlineLevel="1">
      <c r="B45" s="511" t="s">
        <v>81</v>
      </c>
      <c r="C45" s="632" t="s">
        <v>2221</v>
      </c>
      <c r="D45" s="632"/>
      <c r="E45" s="514" t="s">
        <v>2218</v>
      </c>
      <c r="F45" s="190">
        <v>4065</v>
      </c>
      <c r="G45" s="174">
        <f>F45*'Прайс-лист'!I3</f>
        <v>4065</v>
      </c>
      <c r="H45" s="143">
        <v>0</v>
      </c>
      <c r="I45" s="175">
        <f t="shared" si="1"/>
        <v>0</v>
      </c>
    </row>
    <row r="46" spans="2:15" ht="14.25" outlineLevel="1">
      <c r="B46" s="139">
        <v>2419</v>
      </c>
      <c r="C46" s="635" t="s">
        <v>2156</v>
      </c>
      <c r="D46" s="635"/>
      <c r="E46" s="506"/>
      <c r="F46" s="208">
        <v>736.8</v>
      </c>
      <c r="G46" s="174">
        <f>F46*'Прайс-лист'!I3*(1-'Прайс-лист'!$E$3)</f>
        <v>736.8</v>
      </c>
      <c r="H46" s="143">
        <v>0</v>
      </c>
      <c r="I46" s="175">
        <f t="shared" ref="I46:I60" si="2">G46*H46</f>
        <v>0</v>
      </c>
    </row>
    <row r="47" spans="2:15" ht="15.75" customHeight="1" outlineLevel="1">
      <c r="B47" s="139">
        <v>2440</v>
      </c>
      <c r="C47" s="632" t="s">
        <v>2152</v>
      </c>
      <c r="D47" s="632"/>
      <c r="E47" s="507"/>
      <c r="F47" s="190">
        <v>228</v>
      </c>
      <c r="G47" s="174">
        <f>F47*'Прайс-лист'!I3*(1-'Прайс-лист'!$E$3)</f>
        <v>228</v>
      </c>
      <c r="H47" s="143">
        <v>0</v>
      </c>
      <c r="I47" s="175">
        <f t="shared" si="2"/>
        <v>0</v>
      </c>
    </row>
    <row r="48" spans="2:15" ht="15.75" customHeight="1" outlineLevel="1">
      <c r="B48" s="139">
        <v>2650</v>
      </c>
      <c r="C48" s="632" t="s">
        <v>959</v>
      </c>
      <c r="D48" s="632"/>
      <c r="E48" s="507"/>
      <c r="F48" s="190">
        <v>418.4</v>
      </c>
      <c r="G48" s="174">
        <f>F48*'Прайс-лист'!I3*(1-'Прайс-лист'!$E$3)</f>
        <v>418.4</v>
      </c>
      <c r="H48" s="143">
        <v>0</v>
      </c>
      <c r="I48" s="175">
        <f t="shared" si="2"/>
        <v>0</v>
      </c>
    </row>
    <row r="49" spans="2:9" ht="15.75" customHeight="1" outlineLevel="1">
      <c r="B49" s="139">
        <v>3078</v>
      </c>
      <c r="C49" s="632" t="s">
        <v>960</v>
      </c>
      <c r="D49" s="632"/>
      <c r="E49" s="507"/>
      <c r="F49" s="190">
        <v>36.799999999999997</v>
      </c>
      <c r="G49" s="174">
        <f>F49*'Прайс-лист'!I3*(1-'Прайс-лист'!$E$3)</f>
        <v>36.799999999999997</v>
      </c>
      <c r="H49" s="443">
        <f>IF(H34*H48,1,0)</f>
        <v>0</v>
      </c>
      <c r="I49" s="175">
        <f t="shared" si="2"/>
        <v>0</v>
      </c>
    </row>
    <row r="50" spans="2:9" ht="15.75" customHeight="1" outlineLevel="1">
      <c r="B50" s="139">
        <v>2417</v>
      </c>
      <c r="C50" s="636" t="s">
        <v>1950</v>
      </c>
      <c r="D50" s="636"/>
      <c r="E50" s="508"/>
      <c r="F50" s="190">
        <v>504.8</v>
      </c>
      <c r="G50" s="174">
        <f>F50*'Прайс-лист'!I3*(1-'Прайс-лист'!$E$3)</f>
        <v>504.8</v>
      </c>
      <c r="H50" s="143">
        <v>0</v>
      </c>
      <c r="I50" s="175">
        <f t="shared" si="2"/>
        <v>0</v>
      </c>
    </row>
    <row r="51" spans="2:9" ht="15.75" customHeight="1" outlineLevel="1">
      <c r="B51" s="139">
        <v>2740</v>
      </c>
      <c r="C51" s="632" t="s">
        <v>961</v>
      </c>
      <c r="D51" s="632"/>
      <c r="E51" s="507"/>
      <c r="F51" s="208">
        <v>1044</v>
      </c>
      <c r="G51" s="174">
        <f>F51*'Прайс-лист'!I3*(1-'Прайс-лист'!$E$3)</f>
        <v>1044</v>
      </c>
      <c r="H51" s="143">
        <v>0</v>
      </c>
      <c r="I51" s="175">
        <f t="shared" si="2"/>
        <v>0</v>
      </c>
    </row>
    <row r="52" spans="2:9" ht="14.25" outlineLevel="1">
      <c r="B52" s="139">
        <v>2741</v>
      </c>
      <c r="C52" s="632" t="s">
        <v>1907</v>
      </c>
      <c r="D52" s="632"/>
      <c r="E52" s="507"/>
      <c r="F52" s="208">
        <v>2680</v>
      </c>
      <c r="G52" s="174">
        <f>F52*'Прайс-лист'!I3*(1-'Прайс-лист'!$E$3)</f>
        <v>2680</v>
      </c>
      <c r="H52" s="143">
        <v>0</v>
      </c>
      <c r="I52" s="175">
        <f t="shared" si="2"/>
        <v>0</v>
      </c>
    </row>
    <row r="53" spans="2:9" ht="14.25" outlineLevel="1">
      <c r="B53" s="232">
        <v>2719</v>
      </c>
      <c r="C53" s="632" t="s">
        <v>1810</v>
      </c>
      <c r="D53" s="632"/>
      <c r="E53" s="507"/>
      <c r="F53" s="190">
        <v>2480</v>
      </c>
      <c r="G53" s="174">
        <f>F53*'Прайс-лист'!I3*(1-'Прайс-лист'!$E$3)</f>
        <v>2480</v>
      </c>
      <c r="H53" s="143">
        <v>0</v>
      </c>
      <c r="I53" s="175">
        <f t="shared" si="2"/>
        <v>0</v>
      </c>
    </row>
    <row r="54" spans="2:9" ht="14.25" outlineLevel="1">
      <c r="B54" s="242">
        <v>2739</v>
      </c>
      <c r="C54" s="632" t="s">
        <v>951</v>
      </c>
      <c r="D54" s="632"/>
      <c r="E54" s="507"/>
      <c r="F54" s="190">
        <v>3904</v>
      </c>
      <c r="G54" s="174">
        <f>F54*'Прайс-лист'!I3*(1-'Прайс-лист'!$E$3)</f>
        <v>3904</v>
      </c>
      <c r="H54" s="143">
        <v>0</v>
      </c>
      <c r="I54" s="175">
        <f t="shared" si="2"/>
        <v>0</v>
      </c>
    </row>
    <row r="55" spans="2:9" ht="15.75" customHeight="1" outlineLevel="1">
      <c r="B55" s="139">
        <v>2947</v>
      </c>
      <c r="C55" s="632" t="s">
        <v>9</v>
      </c>
      <c r="D55" s="632"/>
      <c r="E55" s="507"/>
      <c r="F55" s="190">
        <v>284.8</v>
      </c>
      <c r="G55" s="174">
        <f>F55*'Прайс-лист'!I3*(1-'Прайс-лист'!$E$3)</f>
        <v>284.8</v>
      </c>
      <c r="H55" s="143">
        <v>0</v>
      </c>
      <c r="I55" s="175">
        <f t="shared" si="2"/>
        <v>0</v>
      </c>
    </row>
    <row r="56" spans="2:9" ht="15.75" customHeight="1" outlineLevel="1">
      <c r="B56" s="139">
        <v>2896</v>
      </c>
      <c r="C56" s="632" t="s">
        <v>11</v>
      </c>
      <c r="D56" s="632"/>
      <c r="E56" s="507"/>
      <c r="F56" s="190">
        <v>934.4</v>
      </c>
      <c r="G56" s="174">
        <f>F56*'Прайс-лист'!I3*(1-'Прайс-лист'!$E$3)</f>
        <v>934.4</v>
      </c>
      <c r="H56" s="143">
        <v>0</v>
      </c>
      <c r="I56" s="175">
        <f t="shared" si="2"/>
        <v>0</v>
      </c>
    </row>
    <row r="57" spans="2:9" ht="15.75" customHeight="1" outlineLevel="1">
      <c r="B57" s="139">
        <v>2897</v>
      </c>
      <c r="C57" s="632" t="s">
        <v>1951</v>
      </c>
      <c r="D57" s="632"/>
      <c r="E57" s="507"/>
      <c r="F57" s="190">
        <v>287.2</v>
      </c>
      <c r="G57" s="174">
        <f>F57*'Прайс-лист'!I3*(1-'Прайс-лист'!$E$3)</f>
        <v>287.2</v>
      </c>
      <c r="H57" s="143">
        <v>0</v>
      </c>
      <c r="I57" s="175">
        <f t="shared" si="2"/>
        <v>0</v>
      </c>
    </row>
    <row r="58" spans="2:9" ht="15.75" customHeight="1" outlineLevel="1">
      <c r="B58" s="139">
        <v>2898</v>
      </c>
      <c r="C58" s="632" t="s">
        <v>1952</v>
      </c>
      <c r="D58" s="632"/>
      <c r="E58" s="507"/>
      <c r="F58" s="190">
        <v>159.19999999999999</v>
      </c>
      <c r="G58" s="174">
        <f>F58*'Прайс-лист'!I3*(1-'Прайс-лист'!$E$3)</f>
        <v>159.19999999999999</v>
      </c>
      <c r="H58" s="143">
        <v>0</v>
      </c>
      <c r="I58" s="175">
        <f t="shared" si="2"/>
        <v>0</v>
      </c>
    </row>
    <row r="59" spans="2:9" ht="15.75" customHeight="1" outlineLevel="1">
      <c r="B59" s="139">
        <v>2899</v>
      </c>
      <c r="C59" s="632" t="s">
        <v>1956</v>
      </c>
      <c r="D59" s="632"/>
      <c r="E59" s="507"/>
      <c r="F59" s="190">
        <v>391.2</v>
      </c>
      <c r="G59" s="174">
        <f>F59*'Прайс-лист'!I3*(1-'Прайс-лист'!$E$3)</f>
        <v>391.2</v>
      </c>
      <c r="H59" s="143">
        <v>0</v>
      </c>
      <c r="I59" s="175">
        <f t="shared" si="2"/>
        <v>0</v>
      </c>
    </row>
    <row r="60" spans="2:9" ht="15.75" customHeight="1" outlineLevel="1">
      <c r="B60" s="139">
        <v>2399</v>
      </c>
      <c r="C60" s="632" t="s">
        <v>1906</v>
      </c>
      <c r="D60" s="632"/>
      <c r="E60" s="507"/>
      <c r="F60" s="190">
        <v>1536</v>
      </c>
      <c r="G60" s="174">
        <f>F60*'Прайс-лист'!I3*(1-'Прайс-лист'!$E$3)</f>
        <v>1536</v>
      </c>
      <c r="H60" s="143">
        <v>0</v>
      </c>
      <c r="I60" s="175">
        <f t="shared" si="2"/>
        <v>0</v>
      </c>
    </row>
    <row r="61" spans="2:9" ht="15.75" customHeight="1" outlineLevel="1">
      <c r="B61" s="3"/>
      <c r="C61" s="52"/>
      <c r="D61" s="52"/>
      <c r="E61" s="52"/>
      <c r="F61" s="184"/>
      <c r="G61" s="1"/>
      <c r="H61" s="27" t="s">
        <v>12</v>
      </c>
      <c r="I61" s="176">
        <f>SUM(I27:I60)</f>
        <v>42365.599999999999</v>
      </c>
    </row>
    <row r="68" spans="6:6" ht="15.75" customHeight="1">
      <c r="F68" s="50"/>
    </row>
    <row r="69" spans="6:6" ht="15.75" customHeight="1">
      <c r="F69" s="50"/>
    </row>
    <row r="70" spans="6:6" ht="15.75" customHeight="1">
      <c r="F70" s="50"/>
    </row>
    <row r="71" spans="6:6" ht="15.75" customHeight="1">
      <c r="F71" s="50"/>
    </row>
    <row r="72" spans="6:6" ht="15.75" customHeight="1">
      <c r="F72" s="50"/>
    </row>
    <row r="73" spans="6:6" ht="15.75" customHeight="1">
      <c r="F73" s="50"/>
    </row>
  </sheetData>
  <sortState ref="A35:H54">
    <sortCondition ref="A35"/>
  </sortState>
  <mergeCells count="76">
    <mergeCell ref="C8:D8"/>
    <mergeCell ref="G8:H8"/>
    <mergeCell ref="C9:D9"/>
    <mergeCell ref="G9:H9"/>
    <mergeCell ref="C5:D5"/>
    <mergeCell ref="G5:H5"/>
    <mergeCell ref="C6:D6"/>
    <mergeCell ref="G6:H6"/>
    <mergeCell ref="C7:D7"/>
    <mergeCell ref="G7:H7"/>
    <mergeCell ref="P2:Q2"/>
    <mergeCell ref="B2:I2"/>
    <mergeCell ref="B3:I3"/>
    <mergeCell ref="C4:D4"/>
    <mergeCell ref="G4:H4"/>
    <mergeCell ref="C10:D10"/>
    <mergeCell ref="G10:H10"/>
    <mergeCell ref="C11:D11"/>
    <mergeCell ref="G11:H11"/>
    <mergeCell ref="C12:D12"/>
    <mergeCell ref="G12:H12"/>
    <mergeCell ref="C13:D13"/>
    <mergeCell ref="G13:H13"/>
    <mergeCell ref="C14:D14"/>
    <mergeCell ref="G14:H14"/>
    <mergeCell ref="C15:D15"/>
    <mergeCell ref="G15:H15"/>
    <mergeCell ref="C16:D16"/>
    <mergeCell ref="G16:H16"/>
    <mergeCell ref="C17:D17"/>
    <mergeCell ref="G17:H17"/>
    <mergeCell ref="C18:D18"/>
    <mergeCell ref="G18:H18"/>
    <mergeCell ref="C19:D19"/>
    <mergeCell ref="G19:H19"/>
    <mergeCell ref="C20:D20"/>
    <mergeCell ref="G20:H20"/>
    <mergeCell ref="C21:D21"/>
    <mergeCell ref="G21:H21"/>
    <mergeCell ref="C22:D22"/>
    <mergeCell ref="G22:H22"/>
    <mergeCell ref="C23:D23"/>
    <mergeCell ref="G23:H23"/>
    <mergeCell ref="C40:D40"/>
    <mergeCell ref="B37:I37"/>
    <mergeCell ref="C38:D38"/>
    <mergeCell ref="C27:D27"/>
    <mergeCell ref="C29:I29"/>
    <mergeCell ref="B30:I30"/>
    <mergeCell ref="C39:D39"/>
    <mergeCell ref="B28:I28"/>
    <mergeCell ref="C36:D36"/>
    <mergeCell ref="C46:D46"/>
    <mergeCell ref="C60:D60"/>
    <mergeCell ref="C47:D47"/>
    <mergeCell ref="C48:D48"/>
    <mergeCell ref="C49:D49"/>
    <mergeCell ref="C56:D56"/>
    <mergeCell ref="C57:D57"/>
    <mergeCell ref="C58:D58"/>
    <mergeCell ref="C59:D59"/>
    <mergeCell ref="C50:D50"/>
    <mergeCell ref="C52:D52"/>
    <mergeCell ref="C55:D55"/>
    <mergeCell ref="C53:D53"/>
    <mergeCell ref="C51:D51"/>
    <mergeCell ref="C54:D54"/>
    <mergeCell ref="C42:D42"/>
    <mergeCell ref="C44:D44"/>
    <mergeCell ref="C45:D45"/>
    <mergeCell ref="C43:D43"/>
    <mergeCell ref="D31:E31"/>
    <mergeCell ref="D32:E32"/>
    <mergeCell ref="D33:E33"/>
    <mergeCell ref="D34:E34"/>
    <mergeCell ref="D35:E35"/>
  </mergeCells>
  <dataValidations count="6">
    <dataValidation type="list" allowBlank="1" showInputMessage="1" showErrorMessage="1" sqref="D54:E54">
      <formula1>$O$30:$O$33</formula1>
    </dataValidation>
    <dataValidation type="list" allowBlank="1" showInputMessage="1" showErrorMessage="1" sqref="D35:E35">
      <formula1>$O$31:$O$35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4:E34">
      <formula1>$N$31:$N$40</formula1>
    </dataValidation>
    <dataValidation type="list" allowBlank="1" showInputMessage="1" showErrorMessage="1" sqref="D33:E33">
      <formula1>$M$31:$M$33</formula1>
    </dataValidation>
    <dataValidation type="list" allowBlank="1" showInputMessage="1" showErrorMessage="1" sqref="D32:E32">
      <formula1>$L$31:$L$35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2:R51"/>
  <sheetViews>
    <sheetView showGridLines="0" workbookViewId="0">
      <pane ySplit="2" topLeftCell="A3" activePane="bottomLeft" state="frozen"/>
      <selection pane="bottomLeft" activeCell="G33" sqref="G33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11.140625" style="53" hidden="1" customWidth="1"/>
    <col min="6" max="6" width="15.7109375" style="53" customWidth="1"/>
    <col min="7" max="7" width="10.7109375" style="39" customWidth="1"/>
    <col min="8" max="8" width="15.7109375" style="53" customWidth="1"/>
    <col min="9" max="9" width="9.140625" style="39"/>
    <col min="10" max="16" width="15.7109375" style="39" hidden="1" customWidth="1" outlineLevel="1"/>
    <col min="17" max="17" width="9.140625" style="39" collapsed="1"/>
    <col min="18" max="16384" width="9.140625" style="39"/>
  </cols>
  <sheetData>
    <row r="2" spans="2:18" ht="15.75" customHeight="1">
      <c r="B2" s="643" t="s">
        <v>89</v>
      </c>
      <c r="C2" s="643"/>
      <c r="D2" s="643"/>
      <c r="E2" s="643"/>
      <c r="F2" s="643"/>
      <c r="G2" s="643"/>
      <c r="H2" s="643"/>
      <c r="Q2" s="642" t="s">
        <v>2216</v>
      </c>
      <c r="R2" s="642"/>
    </row>
    <row r="3" spans="2:18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8" ht="15.75" hidden="1" customHeight="1" outlineLevel="1">
      <c r="B4" s="67"/>
      <c r="C4" s="635" t="s">
        <v>21</v>
      </c>
      <c r="D4" s="635"/>
      <c r="E4" s="73"/>
      <c r="F4" s="647">
        <v>370</v>
      </c>
      <c r="G4" s="647"/>
      <c r="H4" s="73"/>
    </row>
    <row r="5" spans="2:18" ht="15.75" hidden="1" customHeight="1" outlineLevel="1">
      <c r="B5" s="67"/>
      <c r="C5" s="635" t="s">
        <v>22</v>
      </c>
      <c r="D5" s="635"/>
      <c r="E5" s="73"/>
      <c r="F5" s="647">
        <v>270</v>
      </c>
      <c r="G5" s="647"/>
      <c r="H5" s="73"/>
    </row>
    <row r="6" spans="2:18" ht="15.75" hidden="1" customHeight="1" outlineLevel="1">
      <c r="B6" s="67"/>
      <c r="C6" s="635" t="s">
        <v>23</v>
      </c>
      <c r="D6" s="635"/>
      <c r="E6" s="73"/>
      <c r="F6" s="647">
        <v>185</v>
      </c>
      <c r="G6" s="647"/>
      <c r="H6" s="73"/>
    </row>
    <row r="7" spans="2:18" ht="15.75" hidden="1" customHeight="1" outlineLevel="1">
      <c r="B7" s="67"/>
      <c r="C7" s="635" t="s">
        <v>24</v>
      </c>
      <c r="D7" s="635"/>
      <c r="E7" s="73"/>
      <c r="F7" s="647">
        <v>93</v>
      </c>
      <c r="G7" s="647"/>
      <c r="H7" s="73"/>
    </row>
    <row r="8" spans="2:18" ht="15.75" hidden="1" customHeight="1" outlineLevel="1">
      <c r="B8" s="67"/>
      <c r="C8" s="635" t="s">
        <v>25</v>
      </c>
      <c r="D8" s="635"/>
      <c r="E8" s="73"/>
      <c r="F8" s="647">
        <v>46</v>
      </c>
      <c r="G8" s="647"/>
      <c r="H8" s="73"/>
    </row>
    <row r="9" spans="2:18" ht="15.75" hidden="1" customHeight="1" outlineLevel="1">
      <c r="B9" s="67"/>
      <c r="C9" s="635" t="s">
        <v>41</v>
      </c>
      <c r="D9" s="635"/>
      <c r="E9" s="73"/>
      <c r="F9" s="647">
        <v>120</v>
      </c>
      <c r="G9" s="647"/>
      <c r="H9" s="73"/>
    </row>
    <row r="10" spans="2:18" ht="15.75" hidden="1" customHeight="1" outlineLevel="1">
      <c r="B10" s="67"/>
      <c r="C10" s="635" t="s">
        <v>26</v>
      </c>
      <c r="D10" s="635"/>
      <c r="E10" s="73"/>
      <c r="F10" s="647">
        <v>600</v>
      </c>
      <c r="G10" s="647"/>
      <c r="H10" s="73"/>
    </row>
    <row r="11" spans="2:18" ht="15.75" hidden="1" customHeight="1" outlineLevel="1">
      <c r="B11" s="67"/>
      <c r="C11" s="635" t="s">
        <v>27</v>
      </c>
      <c r="D11" s="635"/>
      <c r="E11" s="73"/>
      <c r="F11" s="647">
        <v>5</v>
      </c>
      <c r="G11" s="647"/>
      <c r="H11" s="73"/>
    </row>
    <row r="12" spans="2:18" ht="15.75" hidden="1" customHeight="1" outlineLevel="1">
      <c r="B12" s="67"/>
      <c r="C12" s="635" t="s">
        <v>28</v>
      </c>
      <c r="D12" s="635"/>
      <c r="E12" s="73"/>
      <c r="F12" s="647">
        <v>3</v>
      </c>
      <c r="G12" s="647"/>
      <c r="H12" s="73"/>
    </row>
    <row r="13" spans="2:18" ht="15.75" hidden="1" customHeight="1" outlineLevel="1">
      <c r="B13" s="67"/>
      <c r="C13" s="635" t="s">
        <v>29</v>
      </c>
      <c r="D13" s="635"/>
      <c r="E13" s="73"/>
      <c r="F13" s="647">
        <v>25</v>
      </c>
      <c r="G13" s="647"/>
      <c r="H13" s="73"/>
    </row>
    <row r="14" spans="2:18" ht="15.75" hidden="1" customHeight="1" outlineLevel="1">
      <c r="B14" s="67"/>
      <c r="C14" s="635" t="s">
        <v>30</v>
      </c>
      <c r="D14" s="635"/>
      <c r="E14" s="73"/>
      <c r="F14" s="647">
        <v>30</v>
      </c>
      <c r="G14" s="647"/>
      <c r="H14" s="73"/>
    </row>
    <row r="15" spans="2:18" ht="15.75" hidden="1" customHeight="1" outlineLevel="1">
      <c r="B15" s="67"/>
      <c r="C15" s="635" t="s">
        <v>31</v>
      </c>
      <c r="D15" s="635"/>
      <c r="E15" s="73"/>
      <c r="F15" s="647">
        <v>80</v>
      </c>
      <c r="G15" s="647"/>
      <c r="H15" s="73"/>
    </row>
    <row r="16" spans="2:18" ht="15.75" hidden="1" customHeight="1" outlineLevel="1">
      <c r="B16" s="67"/>
      <c r="C16" s="635" t="s">
        <v>32</v>
      </c>
      <c r="D16" s="635"/>
      <c r="E16" s="73"/>
      <c r="F16" s="647">
        <v>381</v>
      </c>
      <c r="G16" s="647"/>
      <c r="H16" s="73"/>
    </row>
    <row r="17" spans="2:18" ht="15.75" hidden="1" customHeight="1" outlineLevel="1">
      <c r="B17" s="67"/>
      <c r="C17" s="635" t="s">
        <v>33</v>
      </c>
      <c r="D17" s="635"/>
      <c r="E17" s="73"/>
      <c r="F17" s="647" t="s">
        <v>58</v>
      </c>
      <c r="G17" s="647"/>
      <c r="H17" s="73"/>
    </row>
    <row r="18" spans="2:18" ht="15.75" hidden="1" customHeight="1" outlineLevel="1">
      <c r="B18" s="67"/>
      <c r="C18" s="635" t="s">
        <v>35</v>
      </c>
      <c r="D18" s="635"/>
      <c r="E18" s="73"/>
      <c r="F18" s="647" t="s">
        <v>36</v>
      </c>
      <c r="G18" s="647"/>
      <c r="H18" s="73"/>
    </row>
    <row r="19" spans="2:18" ht="15.75" hidden="1" customHeight="1" outlineLevel="1">
      <c r="B19" s="67"/>
      <c r="C19" s="635" t="s">
        <v>42</v>
      </c>
      <c r="D19" s="635"/>
      <c r="E19" s="73"/>
      <c r="F19" s="647" t="s">
        <v>54</v>
      </c>
      <c r="G19" s="647"/>
      <c r="H19" s="73"/>
    </row>
    <row r="20" spans="2:18" ht="15.75" hidden="1" customHeight="1" outlineLevel="1">
      <c r="B20" s="67"/>
      <c r="C20" s="637" t="s">
        <v>205</v>
      </c>
      <c r="D20" s="637"/>
      <c r="E20" s="73"/>
      <c r="F20" s="647" t="s">
        <v>61</v>
      </c>
      <c r="G20" s="647"/>
      <c r="H20" s="73"/>
    </row>
    <row r="21" spans="2:18" ht="15.75" hidden="1" customHeight="1" outlineLevel="1">
      <c r="B21" s="67"/>
      <c r="C21" s="637" t="s">
        <v>206</v>
      </c>
      <c r="D21" s="637"/>
      <c r="E21" s="73"/>
      <c r="F21" s="647" t="s">
        <v>204</v>
      </c>
      <c r="G21" s="647"/>
      <c r="H21" s="73"/>
    </row>
    <row r="22" spans="2:18" ht="15.75" hidden="1" customHeight="1" outlineLevel="1">
      <c r="B22" s="67"/>
      <c r="C22" s="637" t="s">
        <v>40</v>
      </c>
      <c r="D22" s="637"/>
      <c r="E22" s="73"/>
      <c r="F22" s="647">
        <v>184</v>
      </c>
      <c r="G22" s="647"/>
      <c r="H22" s="73"/>
    </row>
    <row r="23" spans="2:18" ht="15.75" customHeight="1" collapsed="1">
      <c r="B23" s="69"/>
      <c r="C23" s="70"/>
      <c r="D23" s="70"/>
      <c r="E23" s="71"/>
      <c r="F23" s="70"/>
      <c r="G23" s="70"/>
      <c r="H23" s="71"/>
    </row>
    <row r="24" spans="2:18" ht="15.75" customHeight="1" outlineLevel="1">
      <c r="B24" s="64" t="s">
        <v>44</v>
      </c>
      <c r="C24" s="222" t="s">
        <v>49</v>
      </c>
      <c r="D24" s="222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8" ht="15.75" customHeight="1" outlineLevel="1">
      <c r="B25" s="108">
        <v>1131</v>
      </c>
      <c r="C25" s="635" t="s">
        <v>174</v>
      </c>
      <c r="D25" s="635"/>
      <c r="E25" s="175">
        <v>3479.2</v>
      </c>
      <c r="F25" s="174">
        <f>E25*'Прайс-лист'!I3*(1-'Прайс-лист'!$E$3)</f>
        <v>3479.2</v>
      </c>
      <c r="G25" s="108"/>
      <c r="H25" s="175">
        <f>F25</f>
        <v>3479.2</v>
      </c>
    </row>
    <row r="26" spans="2:18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8" ht="311.25" hidden="1" customHeight="1" outlineLevel="2">
      <c r="B27" s="108"/>
      <c r="C27" s="640" t="s">
        <v>2279</v>
      </c>
      <c r="D27" s="640"/>
      <c r="E27" s="640"/>
      <c r="F27" s="640"/>
      <c r="G27" s="640"/>
      <c r="H27" s="640"/>
    </row>
    <row r="28" spans="2:18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  <c r="I28" s="50"/>
      <c r="J28" s="50"/>
      <c r="K28" s="50"/>
      <c r="L28" s="50"/>
      <c r="M28" s="50"/>
      <c r="N28" s="50"/>
      <c r="O28" s="50"/>
      <c r="P28" s="50"/>
      <c r="Q28" s="50"/>
      <c r="R28" s="50"/>
    </row>
    <row r="29" spans="2:18" ht="15.75" customHeight="1" outlineLevel="1">
      <c r="B29" s="494">
        <v>2474</v>
      </c>
      <c r="C29" s="491" t="s">
        <v>6</v>
      </c>
      <c r="D29" s="104" t="s">
        <v>928</v>
      </c>
      <c r="E29" s="174">
        <v>236.8</v>
      </c>
      <c r="F29" s="174">
        <f>E29*'Прайс-лист'!I3*(1-'Прайс-лист'!$E$3)</f>
        <v>236.8</v>
      </c>
      <c r="G29" s="143">
        <v>0</v>
      </c>
      <c r="H29" s="175">
        <f>F29*G29</f>
        <v>0</v>
      </c>
      <c r="I29" s="50"/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  <c r="Q29" s="50"/>
      <c r="R29" s="50"/>
    </row>
    <row r="30" spans="2:18" ht="15.75" customHeight="1" outlineLevel="1">
      <c r="B30" s="66"/>
      <c r="C30" s="490" t="s">
        <v>929</v>
      </c>
      <c r="D30" s="103" t="s">
        <v>928</v>
      </c>
      <c r="E30" s="174">
        <v>20</v>
      </c>
      <c r="F30" s="174">
        <f>E30*'Прайс-лист'!I3*(1-'Прайс-лист'!$E$3)</f>
        <v>20</v>
      </c>
      <c r="G30" s="143">
        <v>0</v>
      </c>
      <c r="H30" s="175">
        <f t="shared" ref="H30:H35" si="0">F30*G30</f>
        <v>0</v>
      </c>
      <c r="I30" s="50"/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51" t="s">
        <v>2179</v>
      </c>
      <c r="Q30" s="50"/>
      <c r="R30" s="50"/>
    </row>
    <row r="31" spans="2:18" ht="15.75" customHeight="1" outlineLevel="1">
      <c r="B31" s="494">
        <v>2121</v>
      </c>
      <c r="C31" s="490" t="s">
        <v>934</v>
      </c>
      <c r="D31" s="103" t="s">
        <v>928</v>
      </c>
      <c r="E31" s="174">
        <v>112.8</v>
      </c>
      <c r="F31" s="174">
        <f>E31*'Прайс-лист'!I3*(1-'Прайс-лист'!$E$3)</f>
        <v>112.8</v>
      </c>
      <c r="G31" s="143">
        <v>0</v>
      </c>
      <c r="H31" s="174">
        <f>F31*G31</f>
        <v>0</v>
      </c>
      <c r="I31" s="50"/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6" t="s">
        <v>2178</v>
      </c>
      <c r="Q31" s="50"/>
      <c r="R31" s="50"/>
    </row>
    <row r="32" spans="2:18" ht="15.75" customHeight="1" outlineLevel="1">
      <c r="B32" s="494">
        <v>1136</v>
      </c>
      <c r="C32" s="490" t="s">
        <v>932</v>
      </c>
      <c r="D32" s="103" t="s">
        <v>928</v>
      </c>
      <c r="E32" s="174">
        <v>1343.2</v>
      </c>
      <c r="F32" s="174">
        <f>E32*'Прайс-лист'!I3*(1-'Прайс-лист'!$E$3)</f>
        <v>1343.2</v>
      </c>
      <c r="G32" s="143">
        <v>0</v>
      </c>
      <c r="H32" s="175">
        <f>F32*G32</f>
        <v>0</v>
      </c>
      <c r="I32" s="50"/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50"/>
      <c r="Q32" s="50"/>
      <c r="R32" s="50"/>
    </row>
    <row r="33" spans="2:18" ht="15.75" customHeight="1" outlineLevel="1">
      <c r="B33" s="494">
        <v>2004</v>
      </c>
      <c r="C33" s="490" t="s">
        <v>931</v>
      </c>
      <c r="D33" s="103" t="s">
        <v>928</v>
      </c>
      <c r="E33" s="174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I33" s="50"/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48"/>
      <c r="Q33" s="50"/>
      <c r="R33" s="50"/>
    </row>
    <row r="34" spans="2:18" ht="15.75" customHeight="1" outlineLevel="1">
      <c r="B34" s="494">
        <v>3050</v>
      </c>
      <c r="C34" s="490" t="s">
        <v>930</v>
      </c>
      <c r="D34" s="103" t="s">
        <v>928</v>
      </c>
      <c r="E34" s="174">
        <v>20.8</v>
      </c>
      <c r="F34" s="174">
        <f>E34*'Прайс-лист'!I3*(1-'Прайс-лист'!$E$3)</f>
        <v>20.8</v>
      </c>
      <c r="G34" s="143">
        <v>0</v>
      </c>
      <c r="H34" s="175">
        <f t="shared" si="0"/>
        <v>0</v>
      </c>
      <c r="I34" s="50"/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P34" s="251"/>
      <c r="Q34" s="50"/>
      <c r="R34" s="50"/>
    </row>
    <row r="35" spans="2:18" ht="15.75" customHeight="1" outlineLevel="1">
      <c r="B35" s="492" t="s">
        <v>2173</v>
      </c>
      <c r="C35" s="493" t="s">
        <v>2177</v>
      </c>
      <c r="D35" s="103" t="s">
        <v>928</v>
      </c>
      <c r="E35" s="174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I35" s="50"/>
      <c r="J35" s="251"/>
      <c r="K35" s="251" t="s">
        <v>1943</v>
      </c>
      <c r="L35" s="251"/>
      <c r="M35" s="251" t="s">
        <v>1943</v>
      </c>
      <c r="N35" s="250"/>
      <c r="O35" s="489"/>
      <c r="P35" s="251"/>
      <c r="Q35" s="50"/>
      <c r="R35" s="50"/>
    </row>
    <row r="36" spans="2:18" ht="15.75" customHeight="1" outlineLevel="1">
      <c r="B36" s="641" t="s">
        <v>7</v>
      </c>
      <c r="C36" s="641"/>
      <c r="D36" s="641"/>
      <c r="E36" s="641"/>
      <c r="F36" s="641"/>
      <c r="G36" s="641"/>
      <c r="H36" s="641"/>
      <c r="I36" s="50"/>
      <c r="J36" s="50"/>
      <c r="K36" s="50"/>
      <c r="L36" s="50"/>
      <c r="M36" s="50"/>
      <c r="N36" s="50"/>
      <c r="O36" s="50"/>
      <c r="P36" s="50"/>
      <c r="Q36" s="50"/>
      <c r="R36" s="50"/>
    </row>
    <row r="37" spans="2:18" ht="15.75" customHeight="1" outlineLevel="1">
      <c r="B37" s="494">
        <v>4144</v>
      </c>
      <c r="C37" s="632" t="s">
        <v>2214</v>
      </c>
      <c r="D37" s="632"/>
      <c r="E37" s="174">
        <v>20.8</v>
      </c>
      <c r="F37" s="174">
        <f>E37*'Прайс-лист'!I3*(1-'Прайс-лист'!$E$3)</f>
        <v>20.8</v>
      </c>
      <c r="G37" s="143">
        <v>0</v>
      </c>
      <c r="H37" s="175">
        <f>F37*G37</f>
        <v>0</v>
      </c>
      <c r="I37" s="50"/>
      <c r="J37" s="50"/>
      <c r="K37" s="50"/>
      <c r="L37" s="50"/>
      <c r="M37" s="50"/>
      <c r="N37" s="50"/>
      <c r="O37" s="50"/>
      <c r="P37" s="50"/>
      <c r="Q37" s="50"/>
      <c r="R37" s="50"/>
    </row>
    <row r="38" spans="2:18" ht="15.75" customHeight="1" outlineLevel="1">
      <c r="B38" s="108">
        <v>2414</v>
      </c>
      <c r="C38" s="635" t="s">
        <v>1908</v>
      </c>
      <c r="D38" s="635"/>
      <c r="E38" s="174">
        <v>206.4</v>
      </c>
      <c r="F38" s="174">
        <f>E38*'Прайс-лист'!I3*(1-'Прайс-лист'!$E$3)</f>
        <v>206.4</v>
      </c>
      <c r="G38" s="143">
        <v>0</v>
      </c>
      <c r="H38" s="175">
        <f t="shared" ref="H38:H50" si="1">F38*G38</f>
        <v>0</v>
      </c>
    </row>
    <row r="39" spans="2:18" ht="15.75" customHeight="1" outlineLevel="1">
      <c r="B39" s="108">
        <v>2336</v>
      </c>
      <c r="C39" s="635" t="s">
        <v>68</v>
      </c>
      <c r="D39" s="635"/>
      <c r="E39" s="174">
        <v>58.4</v>
      </c>
      <c r="F39" s="174">
        <f>E39*'Прайс-лист'!I3*(1-'Прайс-лист'!$E$3)</f>
        <v>58.4</v>
      </c>
      <c r="G39" s="143">
        <v>0</v>
      </c>
      <c r="H39" s="175">
        <f t="shared" si="1"/>
        <v>0</v>
      </c>
    </row>
    <row r="40" spans="2:18" ht="15.75" customHeight="1" outlineLevel="1">
      <c r="B40" s="108">
        <v>2909</v>
      </c>
      <c r="C40" s="635" t="s">
        <v>9</v>
      </c>
      <c r="D40" s="635"/>
      <c r="E40" s="174">
        <v>111.2</v>
      </c>
      <c r="F40" s="174">
        <f>E40*'Прайс-лист'!I3*(1-'Прайс-лист'!$E$3)</f>
        <v>111.2</v>
      </c>
      <c r="G40" s="143">
        <v>0</v>
      </c>
      <c r="H40" s="175">
        <f t="shared" si="1"/>
        <v>0</v>
      </c>
    </row>
    <row r="41" spans="2:18" ht="15.75" customHeight="1" outlineLevel="1">
      <c r="B41" s="108">
        <v>2910</v>
      </c>
      <c r="C41" s="635" t="s">
        <v>75</v>
      </c>
      <c r="D41" s="635"/>
      <c r="E41" s="174">
        <v>137.6</v>
      </c>
      <c r="F41" s="174">
        <f>E41*'Прайс-лист'!I3*(1-'Прайс-лист'!$E$3)</f>
        <v>137.6</v>
      </c>
      <c r="G41" s="143">
        <v>0</v>
      </c>
      <c r="H41" s="175">
        <f t="shared" si="1"/>
        <v>0</v>
      </c>
    </row>
    <row r="42" spans="2:18" ht="15.75" customHeight="1" outlineLevel="1">
      <c r="B42" s="108">
        <v>2421</v>
      </c>
      <c r="C42" s="635" t="s">
        <v>52</v>
      </c>
      <c r="D42" s="635"/>
      <c r="E42" s="174">
        <v>417.6</v>
      </c>
      <c r="F42" s="174">
        <f>E42*'Прайс-лист'!I3*(1-'Прайс-лист'!$E$3)</f>
        <v>417.6</v>
      </c>
      <c r="G42" s="143">
        <v>0</v>
      </c>
      <c r="H42" s="175">
        <f t="shared" si="1"/>
        <v>0</v>
      </c>
    </row>
    <row r="43" spans="2:18" ht="15.75" customHeight="1" outlineLevel="1">
      <c r="B43" s="108">
        <v>2508</v>
      </c>
      <c r="C43" s="635" t="s">
        <v>78</v>
      </c>
      <c r="D43" s="635"/>
      <c r="E43" s="174">
        <v>559.20000000000005</v>
      </c>
      <c r="F43" s="174">
        <f>E43*'Прайс-лист'!I3*(1-'Прайс-лист'!$E$3)</f>
        <v>559.20000000000005</v>
      </c>
      <c r="G43" s="143">
        <v>0</v>
      </c>
      <c r="H43" s="175">
        <f t="shared" si="1"/>
        <v>0</v>
      </c>
    </row>
    <row r="44" spans="2:18" ht="15.75" customHeight="1" outlineLevel="1">
      <c r="B44" s="108">
        <v>2701</v>
      </c>
      <c r="C44" s="635" t="s">
        <v>90</v>
      </c>
      <c r="D44" s="635"/>
      <c r="E44" s="174">
        <v>471.2</v>
      </c>
      <c r="F44" s="174">
        <f>E44*'Прайс-лист'!I3*(1-'Прайс-лист'!$E$3)</f>
        <v>471.2</v>
      </c>
      <c r="G44" s="143">
        <v>0</v>
      </c>
      <c r="H44" s="175">
        <f t="shared" si="1"/>
        <v>0</v>
      </c>
    </row>
    <row r="45" spans="2:18" ht="15.75" customHeight="1" outlineLevel="1">
      <c r="B45" s="108">
        <v>2702</v>
      </c>
      <c r="C45" s="635" t="s">
        <v>91</v>
      </c>
      <c r="D45" s="635"/>
      <c r="E45" s="174">
        <v>526.4</v>
      </c>
      <c r="F45" s="174">
        <f>E45*'Прайс-лист'!I3*(1-'Прайс-лист'!$E$3)</f>
        <v>526.4</v>
      </c>
      <c r="G45" s="143">
        <v>0</v>
      </c>
      <c r="H45" s="175">
        <f t="shared" si="1"/>
        <v>0</v>
      </c>
    </row>
    <row r="46" spans="2:18" ht="15.75" customHeight="1" outlineLevel="1">
      <c r="B46" s="108">
        <v>2870</v>
      </c>
      <c r="C46" s="635" t="s">
        <v>11</v>
      </c>
      <c r="D46" s="635"/>
      <c r="E46" s="174">
        <v>220</v>
      </c>
      <c r="F46" s="174">
        <f>E46*'Прайс-лист'!I3*(1-'Прайс-лист'!$E$3)</f>
        <v>220</v>
      </c>
      <c r="G46" s="143">
        <v>0</v>
      </c>
      <c r="H46" s="175">
        <f t="shared" si="1"/>
        <v>0</v>
      </c>
    </row>
    <row r="47" spans="2:18" ht="15.75" customHeight="1" outlineLevel="1">
      <c r="B47" s="108">
        <v>287001</v>
      </c>
      <c r="C47" s="635" t="s">
        <v>933</v>
      </c>
      <c r="D47" s="635"/>
      <c r="E47" s="174">
        <v>220</v>
      </c>
      <c r="F47" s="174">
        <f>E47*'Прайс-лист'!I3*(1-'Прайс-лист'!$E$3)</f>
        <v>220</v>
      </c>
      <c r="G47" s="143">
        <v>0</v>
      </c>
      <c r="H47" s="175">
        <f t="shared" si="1"/>
        <v>0</v>
      </c>
    </row>
    <row r="48" spans="2:18" ht="15.75" customHeight="1" outlineLevel="1">
      <c r="B48" s="108">
        <v>2849</v>
      </c>
      <c r="C48" s="635" t="s">
        <v>87</v>
      </c>
      <c r="D48" s="635"/>
      <c r="E48" s="174">
        <v>68</v>
      </c>
      <c r="F48" s="174">
        <f>E48*'Прайс-лист'!I3*(1-'Прайс-лист'!$E$3)</f>
        <v>68</v>
      </c>
      <c r="G48" s="143">
        <v>0</v>
      </c>
      <c r="H48" s="175">
        <f t="shared" si="1"/>
        <v>0</v>
      </c>
    </row>
    <row r="49" spans="2:8" ht="15.75" customHeight="1" outlineLevel="1">
      <c r="B49" s="108">
        <v>2391</v>
      </c>
      <c r="C49" s="635" t="s">
        <v>70</v>
      </c>
      <c r="D49" s="635"/>
      <c r="E49" s="174">
        <v>472.8</v>
      </c>
      <c r="F49" s="174">
        <f>E49*'Прайс-лист'!I3*(1-'Прайс-лист'!$E$3)</f>
        <v>472.8</v>
      </c>
      <c r="G49" s="143">
        <v>0</v>
      </c>
      <c r="H49" s="175">
        <f t="shared" si="1"/>
        <v>0</v>
      </c>
    </row>
    <row r="50" spans="2:8" ht="15.75" customHeight="1" outlineLevel="1">
      <c r="B50" s="108">
        <v>2396</v>
      </c>
      <c r="C50" s="635" t="s">
        <v>76</v>
      </c>
      <c r="D50" s="635"/>
      <c r="E50" s="174">
        <v>634.4</v>
      </c>
      <c r="F50" s="174">
        <f>E50*'Прайс-лист'!I3*(1-'Прайс-лист'!$E$3)</f>
        <v>634.4</v>
      </c>
      <c r="G50" s="143">
        <v>0</v>
      </c>
      <c r="H50" s="175">
        <f t="shared" si="1"/>
        <v>0</v>
      </c>
    </row>
    <row r="51" spans="2:8" ht="15.75" customHeight="1" outlineLevel="1">
      <c r="B51" s="13"/>
      <c r="C51" s="52"/>
      <c r="D51" s="52"/>
      <c r="E51" s="54"/>
      <c r="F51" s="54"/>
      <c r="G51" s="27" t="s">
        <v>12</v>
      </c>
      <c r="H51" s="176">
        <f>SUM(H25:H50)</f>
        <v>3479.2</v>
      </c>
    </row>
  </sheetData>
  <mergeCells count="60">
    <mergeCell ref="F8:G8"/>
    <mergeCell ref="F9:G9"/>
    <mergeCell ref="F10:G10"/>
    <mergeCell ref="F11:G11"/>
    <mergeCell ref="F12:G12"/>
    <mergeCell ref="B3:H3"/>
    <mergeCell ref="F4:G4"/>
    <mergeCell ref="F5:G5"/>
    <mergeCell ref="F6:G6"/>
    <mergeCell ref="F7:G7"/>
    <mergeCell ref="C11:D11"/>
    <mergeCell ref="B36:H36"/>
    <mergeCell ref="C37:D37"/>
    <mergeCell ref="B28:H28"/>
    <mergeCell ref="F13:G13"/>
    <mergeCell ref="F14:G14"/>
    <mergeCell ref="F20:G20"/>
    <mergeCell ref="C21:D21"/>
    <mergeCell ref="F22:G22"/>
    <mergeCell ref="C47:D47"/>
    <mergeCell ref="C48:D48"/>
    <mergeCell ref="C49:D49"/>
    <mergeCell ref="C50:D50"/>
    <mergeCell ref="C42:D42"/>
    <mergeCell ref="C43:D43"/>
    <mergeCell ref="C44:D44"/>
    <mergeCell ref="C45:D45"/>
    <mergeCell ref="C46:D46"/>
    <mergeCell ref="C40:D40"/>
    <mergeCell ref="C41:D41"/>
    <mergeCell ref="C12:D12"/>
    <mergeCell ref="C13:D13"/>
    <mergeCell ref="C14:D14"/>
    <mergeCell ref="C15:D15"/>
    <mergeCell ref="C16:D16"/>
    <mergeCell ref="B26:H26"/>
    <mergeCell ref="C22:D22"/>
    <mergeCell ref="C25:D25"/>
    <mergeCell ref="C17:D17"/>
    <mergeCell ref="C18:D18"/>
    <mergeCell ref="C19:D19"/>
    <mergeCell ref="C20:D20"/>
    <mergeCell ref="F21:G21"/>
    <mergeCell ref="C27:H27"/>
    <mergeCell ref="Q2:R2"/>
    <mergeCell ref="C38:D38"/>
    <mergeCell ref="C39:D39"/>
    <mergeCell ref="B2:H2"/>
    <mergeCell ref="F15:G15"/>
    <mergeCell ref="F16:G16"/>
    <mergeCell ref="F17:G17"/>
    <mergeCell ref="F18:G18"/>
    <mergeCell ref="F19:G19"/>
    <mergeCell ref="C4:D4"/>
    <mergeCell ref="C5:D5"/>
    <mergeCell ref="C6:D6"/>
    <mergeCell ref="C7:D7"/>
    <mergeCell ref="C8:D8"/>
    <mergeCell ref="C9:D9"/>
    <mergeCell ref="C10:D10"/>
  </mergeCells>
  <dataValidations count="7"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5">
      <formula1>$P$29:$P$31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2:Q48"/>
  <sheetViews>
    <sheetView showGridLines="0" workbookViewId="0">
      <pane ySplit="2" topLeftCell="A3" activePane="bottomLeft" state="frozen"/>
      <selection pane="bottomLeft" activeCell="G32" sqref="G32"/>
    </sheetView>
  </sheetViews>
  <sheetFormatPr defaultRowHeight="15.75" customHeight="1" outlineLevelRow="2" outlineLevelCol="1"/>
  <cols>
    <col min="1" max="1" width="3.7109375" style="39" customWidth="1"/>
    <col min="2" max="2" width="12.7109375" style="39" customWidth="1"/>
    <col min="3" max="3" width="65.7109375" style="39" customWidth="1"/>
    <col min="4" max="4" width="25.7109375" style="39" customWidth="1"/>
    <col min="5" max="5" width="8.5703125" style="503" hidden="1" customWidth="1"/>
    <col min="6" max="6" width="15.7109375" style="53" customWidth="1"/>
    <col min="7" max="7" width="10.7109375" style="39" customWidth="1"/>
    <col min="8" max="8" width="15.7109375" style="53" customWidth="1"/>
    <col min="9" max="9" width="9.140625" style="39"/>
    <col min="10" max="15" width="15.7109375" style="39" hidden="1" customWidth="1" outlineLevel="1"/>
    <col min="16" max="16" width="9.140625" style="39" collapsed="1"/>
    <col min="17" max="16384" width="9.140625" style="39"/>
  </cols>
  <sheetData>
    <row r="2" spans="2:17" ht="15.75" customHeight="1">
      <c r="B2" s="643" t="s">
        <v>88</v>
      </c>
      <c r="C2" s="643"/>
      <c r="D2" s="643"/>
      <c r="E2" s="643"/>
      <c r="F2" s="643"/>
      <c r="G2" s="643"/>
      <c r="H2" s="643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7" ht="15.75" hidden="1" customHeight="1" outlineLevel="1">
      <c r="B4" s="67"/>
      <c r="C4" s="635" t="s">
        <v>21</v>
      </c>
      <c r="D4" s="635"/>
      <c r="E4" s="73"/>
      <c r="F4" s="647">
        <v>330</v>
      </c>
      <c r="G4" s="647"/>
      <c r="H4" s="73"/>
    </row>
    <row r="5" spans="2:17" ht="15.75" hidden="1" customHeight="1" outlineLevel="1">
      <c r="B5" s="67"/>
      <c r="C5" s="635" t="s">
        <v>22</v>
      </c>
      <c r="D5" s="635"/>
      <c r="E5" s="73"/>
      <c r="F5" s="647">
        <v>218</v>
      </c>
      <c r="G5" s="647"/>
      <c r="H5" s="73"/>
    </row>
    <row r="6" spans="2:17" ht="15.75" hidden="1" customHeight="1" outlineLevel="1">
      <c r="B6" s="67"/>
      <c r="C6" s="635" t="s">
        <v>23</v>
      </c>
      <c r="D6" s="635"/>
      <c r="E6" s="73"/>
      <c r="F6" s="647">
        <v>169</v>
      </c>
      <c r="G6" s="647"/>
      <c r="H6" s="73"/>
    </row>
    <row r="7" spans="2:17" ht="15.75" hidden="1" customHeight="1" outlineLevel="1">
      <c r="B7" s="67"/>
      <c r="C7" s="635" t="s">
        <v>24</v>
      </c>
      <c r="D7" s="635"/>
      <c r="E7" s="73"/>
      <c r="F7" s="647">
        <v>78</v>
      </c>
      <c r="G7" s="647"/>
      <c r="H7" s="73"/>
    </row>
    <row r="8" spans="2:17" ht="15.75" hidden="1" customHeight="1" outlineLevel="1">
      <c r="B8" s="67"/>
      <c r="C8" s="635" t="s">
        <v>25</v>
      </c>
      <c r="D8" s="635"/>
      <c r="E8" s="73"/>
      <c r="F8" s="647">
        <v>43</v>
      </c>
      <c r="G8" s="647"/>
      <c r="H8" s="73"/>
    </row>
    <row r="9" spans="2:17" ht="15.75" hidden="1" customHeight="1" outlineLevel="1">
      <c r="B9" s="67"/>
      <c r="C9" s="635" t="s">
        <v>41</v>
      </c>
      <c r="D9" s="635"/>
      <c r="E9" s="73"/>
      <c r="F9" s="647">
        <v>84</v>
      </c>
      <c r="G9" s="647"/>
      <c r="H9" s="73"/>
    </row>
    <row r="10" spans="2:17" ht="15.75" hidden="1" customHeight="1" outlineLevel="1">
      <c r="B10" s="67"/>
      <c r="C10" s="635" t="s">
        <v>26</v>
      </c>
      <c r="D10" s="635"/>
      <c r="E10" s="73"/>
      <c r="F10" s="647">
        <v>580</v>
      </c>
      <c r="G10" s="647"/>
      <c r="H10" s="73"/>
    </row>
    <row r="11" spans="2:17" ht="15.75" hidden="1" customHeight="1" outlineLevel="1">
      <c r="B11" s="67"/>
      <c r="C11" s="635" t="s">
        <v>27</v>
      </c>
      <c r="D11" s="635"/>
      <c r="E11" s="73"/>
      <c r="F11" s="647">
        <v>4</v>
      </c>
      <c r="G11" s="647"/>
      <c r="H11" s="73"/>
    </row>
    <row r="12" spans="2:17" ht="15.75" hidden="1" customHeight="1" outlineLevel="1">
      <c r="B12" s="67"/>
      <c r="C12" s="635" t="s">
        <v>28</v>
      </c>
      <c r="D12" s="635"/>
      <c r="E12" s="73"/>
      <c r="F12" s="647">
        <v>3</v>
      </c>
      <c r="G12" s="647"/>
      <c r="H12" s="73"/>
    </row>
    <row r="13" spans="2:17" ht="15.75" hidden="1" customHeight="1" outlineLevel="1">
      <c r="B13" s="67"/>
      <c r="C13" s="635" t="s">
        <v>29</v>
      </c>
      <c r="D13" s="635"/>
      <c r="E13" s="73"/>
      <c r="F13" s="647">
        <v>15</v>
      </c>
      <c r="G13" s="647"/>
      <c r="H13" s="73"/>
    </row>
    <row r="14" spans="2:17" ht="15.75" hidden="1" customHeight="1" outlineLevel="1">
      <c r="B14" s="67"/>
      <c r="C14" s="635" t="s">
        <v>30</v>
      </c>
      <c r="D14" s="635"/>
      <c r="E14" s="73"/>
      <c r="F14" s="647">
        <v>20</v>
      </c>
      <c r="G14" s="647"/>
      <c r="H14" s="73"/>
    </row>
    <row r="15" spans="2:17" ht="15.75" hidden="1" customHeight="1" outlineLevel="1">
      <c r="B15" s="67"/>
      <c r="C15" s="635" t="s">
        <v>31</v>
      </c>
      <c r="D15" s="635"/>
      <c r="E15" s="73"/>
      <c r="F15" s="647">
        <v>60</v>
      </c>
      <c r="G15" s="647"/>
      <c r="H15" s="73"/>
    </row>
    <row r="16" spans="2:17" ht="15.75" hidden="1" customHeight="1" outlineLevel="1">
      <c r="B16" s="67"/>
      <c r="C16" s="635" t="s">
        <v>32</v>
      </c>
      <c r="D16" s="635"/>
      <c r="E16" s="73"/>
      <c r="F16" s="647">
        <v>381</v>
      </c>
      <c r="G16" s="647"/>
      <c r="H16" s="73"/>
    </row>
    <row r="17" spans="2:16" ht="15.75" hidden="1" customHeight="1" outlineLevel="1">
      <c r="B17" s="67"/>
      <c r="C17" s="635" t="s">
        <v>33</v>
      </c>
      <c r="D17" s="635"/>
      <c r="E17" s="73"/>
      <c r="F17" s="647" t="s">
        <v>53</v>
      </c>
      <c r="G17" s="647"/>
      <c r="H17" s="73"/>
    </row>
    <row r="18" spans="2:16" ht="15.75" hidden="1" customHeight="1" outlineLevel="1">
      <c r="B18" s="67"/>
      <c r="C18" s="635" t="s">
        <v>35</v>
      </c>
      <c r="D18" s="635"/>
      <c r="E18" s="73"/>
      <c r="F18" s="647" t="s">
        <v>36</v>
      </c>
      <c r="G18" s="647"/>
      <c r="H18" s="73"/>
    </row>
    <row r="19" spans="2:16" ht="15.75" hidden="1" customHeight="1" outlineLevel="1">
      <c r="B19" s="67"/>
      <c r="C19" s="635" t="s">
        <v>42</v>
      </c>
      <c r="D19" s="635"/>
      <c r="E19" s="73"/>
      <c r="F19" s="647" t="s">
        <v>54</v>
      </c>
      <c r="G19" s="647"/>
      <c r="H19" s="73"/>
    </row>
    <row r="20" spans="2:16" ht="15.75" hidden="1" customHeight="1" outlineLevel="1">
      <c r="B20" s="67"/>
      <c r="C20" s="637" t="s">
        <v>205</v>
      </c>
      <c r="D20" s="637"/>
      <c r="E20" s="73"/>
      <c r="F20" s="647" t="s">
        <v>60</v>
      </c>
      <c r="G20" s="647"/>
      <c r="H20" s="73"/>
    </row>
    <row r="21" spans="2:16" ht="15.75" hidden="1" customHeight="1" outlineLevel="1">
      <c r="B21" s="67"/>
      <c r="C21" s="637" t="s">
        <v>206</v>
      </c>
      <c r="D21" s="637"/>
      <c r="E21" s="73"/>
      <c r="F21" s="647" t="s">
        <v>204</v>
      </c>
      <c r="G21" s="647"/>
      <c r="H21" s="73"/>
    </row>
    <row r="22" spans="2:16" ht="15.75" hidden="1" customHeight="1" outlineLevel="1">
      <c r="B22" s="67"/>
      <c r="C22" s="637" t="s">
        <v>40</v>
      </c>
      <c r="D22" s="637"/>
      <c r="E22" s="73"/>
      <c r="F22" s="647">
        <v>119</v>
      </c>
      <c r="G22" s="647"/>
      <c r="H22" s="73"/>
    </row>
    <row r="23" spans="2:16" ht="15.75" customHeight="1" collapsed="1">
      <c r="B23" s="69"/>
      <c r="C23" s="70"/>
      <c r="D23" s="70"/>
      <c r="E23" s="71"/>
      <c r="F23" s="70"/>
      <c r="G23" s="70"/>
      <c r="H23" s="71"/>
    </row>
    <row r="24" spans="2:16" ht="15.75" customHeight="1" outlineLevel="1">
      <c r="B24" s="64" t="s">
        <v>44</v>
      </c>
      <c r="C24" s="222" t="s">
        <v>49</v>
      </c>
      <c r="D24" s="222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6" ht="15.75" customHeight="1" outlineLevel="1">
      <c r="B25" s="108">
        <v>1031</v>
      </c>
      <c r="C25" s="635" t="s">
        <v>174</v>
      </c>
      <c r="D25" s="635"/>
      <c r="E25" s="498">
        <v>2640</v>
      </c>
      <c r="F25" s="174">
        <f>E25*'Прайс-лист'!I3*(1-'Прайс-лист'!$E$3)</f>
        <v>2640</v>
      </c>
      <c r="G25" s="108"/>
      <c r="H25" s="175">
        <f>F25</f>
        <v>2640</v>
      </c>
    </row>
    <row r="26" spans="2:16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6" ht="321" hidden="1" customHeight="1" outlineLevel="2">
      <c r="B27" s="108"/>
      <c r="C27" s="640" t="s">
        <v>2280</v>
      </c>
      <c r="D27" s="640"/>
      <c r="E27" s="640"/>
      <c r="F27" s="640"/>
      <c r="G27" s="640"/>
      <c r="H27" s="640"/>
    </row>
    <row r="28" spans="2:16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  <c r="I28" s="50"/>
      <c r="J28" s="50"/>
      <c r="K28" s="50"/>
      <c r="L28" s="50"/>
      <c r="M28" s="50"/>
      <c r="N28" s="115"/>
      <c r="O28" s="115"/>
      <c r="P28" s="50"/>
    </row>
    <row r="29" spans="2:16" ht="15.75" customHeight="1" outlineLevel="1">
      <c r="B29" s="494">
        <v>2472</v>
      </c>
      <c r="C29" s="491" t="s">
        <v>6</v>
      </c>
      <c r="D29" s="104" t="s">
        <v>928</v>
      </c>
      <c r="E29" s="498">
        <v>128</v>
      </c>
      <c r="F29" s="174">
        <f>E29*'Прайс-лист'!I3*(1-'Прайс-лист'!$E$3)</f>
        <v>128</v>
      </c>
      <c r="G29" s="143">
        <v>0</v>
      </c>
      <c r="H29" s="175">
        <f t="shared" ref="H29:H34" si="0">F29*G29</f>
        <v>0</v>
      </c>
      <c r="I29" s="50"/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2212</v>
      </c>
      <c r="O29" s="246" t="s">
        <v>928</v>
      </c>
      <c r="P29" s="50"/>
    </row>
    <row r="30" spans="2:16" ht="15.75" customHeight="1" outlineLevel="1">
      <c r="B30" s="66"/>
      <c r="C30" s="490" t="s">
        <v>929</v>
      </c>
      <c r="D30" s="103" t="s">
        <v>928</v>
      </c>
      <c r="E30" s="498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I30" s="50"/>
      <c r="J30" s="248" t="s">
        <v>1942</v>
      </c>
      <c r="K30" s="246" t="s">
        <v>1945</v>
      </c>
      <c r="L30" s="246" t="s">
        <v>1945</v>
      </c>
      <c r="M30" s="489" t="s">
        <v>2202</v>
      </c>
      <c r="N30" s="489" t="s">
        <v>2206</v>
      </c>
      <c r="O30" s="251" t="s">
        <v>2179</v>
      </c>
      <c r="P30" s="50"/>
    </row>
    <row r="31" spans="2:16" ht="15.75" customHeight="1" outlineLevel="1">
      <c r="B31" s="494">
        <v>1036</v>
      </c>
      <c r="C31" s="490" t="s">
        <v>932</v>
      </c>
      <c r="D31" s="103" t="s">
        <v>928</v>
      </c>
      <c r="E31" s="498">
        <v>1062.4000000000001</v>
      </c>
      <c r="F31" s="174">
        <f>E31*'Прайс-лист'!I3*(1-'Прайс-лист'!$E$3)</f>
        <v>1062.4000000000001</v>
      </c>
      <c r="G31" s="143">
        <v>0</v>
      </c>
      <c r="H31" s="175">
        <f t="shared" si="0"/>
        <v>0</v>
      </c>
      <c r="I31" s="50"/>
      <c r="J31" s="248" t="s">
        <v>2155</v>
      </c>
      <c r="K31" s="254" t="s">
        <v>1959</v>
      </c>
      <c r="L31" s="248" t="s">
        <v>1942</v>
      </c>
      <c r="M31" s="489" t="s">
        <v>2203</v>
      </c>
      <c r="N31" s="489" t="s">
        <v>2207</v>
      </c>
      <c r="O31" s="246" t="s">
        <v>2178</v>
      </c>
      <c r="P31" s="50"/>
    </row>
    <row r="32" spans="2:16" ht="15.75" customHeight="1" outlineLevel="1">
      <c r="B32" s="494">
        <v>2004</v>
      </c>
      <c r="C32" s="490" t="s">
        <v>931</v>
      </c>
      <c r="D32" s="103" t="s">
        <v>928</v>
      </c>
      <c r="E32" s="498">
        <v>0</v>
      </c>
      <c r="F32" s="174">
        <f>E32*'Прайс-лист'!I3*(1-'Прайс-лист'!$E$3)</f>
        <v>0</v>
      </c>
      <c r="G32" s="143">
        <v>0</v>
      </c>
      <c r="H32" s="175">
        <f t="shared" si="0"/>
        <v>0</v>
      </c>
      <c r="I32" s="50"/>
      <c r="J32" s="248" t="s">
        <v>2154</v>
      </c>
      <c r="K32" s="247" t="s">
        <v>1944</v>
      </c>
      <c r="L32" s="247" t="s">
        <v>1944</v>
      </c>
      <c r="M32" s="456"/>
      <c r="N32" s="489" t="s">
        <v>2208</v>
      </c>
      <c r="O32" s="250"/>
      <c r="P32" s="50"/>
    </row>
    <row r="33" spans="2:16" ht="15.75" customHeight="1" outlineLevel="1">
      <c r="B33" s="494">
        <v>3050</v>
      </c>
      <c r="C33" s="490" t="s">
        <v>930</v>
      </c>
      <c r="D33" s="103" t="s">
        <v>928</v>
      </c>
      <c r="E33" s="498">
        <v>20.8</v>
      </c>
      <c r="F33" s="174">
        <f>E33*'Прайс-лист'!I3*(1-'Прайс-лист'!$E$3)</f>
        <v>20.8</v>
      </c>
      <c r="G33" s="143">
        <v>0</v>
      </c>
      <c r="H33" s="175">
        <f t="shared" si="0"/>
        <v>0</v>
      </c>
      <c r="I33" s="50"/>
      <c r="J33" s="251" t="s">
        <v>1944</v>
      </c>
      <c r="K33" s="254" t="s">
        <v>1960</v>
      </c>
      <c r="L33" s="254" t="s">
        <v>1960</v>
      </c>
      <c r="M33" s="248"/>
      <c r="N33" s="489" t="s">
        <v>2209</v>
      </c>
      <c r="O33" s="248"/>
      <c r="P33" s="50"/>
    </row>
    <row r="34" spans="2:16" ht="15.75" customHeight="1" outlineLevel="1">
      <c r="B34" s="492" t="s">
        <v>2173</v>
      </c>
      <c r="C34" s="493" t="s">
        <v>2177</v>
      </c>
      <c r="D34" s="103" t="s">
        <v>928</v>
      </c>
      <c r="E34" s="498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I34" s="50"/>
      <c r="J34" s="251" t="s">
        <v>1945</v>
      </c>
      <c r="K34" s="254" t="s">
        <v>1967</v>
      </c>
      <c r="L34" s="254" t="s">
        <v>1967</v>
      </c>
      <c r="M34" s="250"/>
      <c r="N34" s="489" t="s">
        <v>2210</v>
      </c>
      <c r="O34" s="251"/>
      <c r="P34" s="50"/>
    </row>
    <row r="35" spans="2:16" ht="15.75" customHeight="1" outlineLevel="1">
      <c r="B35" s="641" t="s">
        <v>7</v>
      </c>
      <c r="C35" s="641"/>
      <c r="D35" s="641"/>
      <c r="E35" s="641"/>
      <c r="F35" s="641"/>
      <c r="G35" s="641"/>
      <c r="H35" s="641"/>
      <c r="I35" s="50"/>
      <c r="J35" s="251"/>
      <c r="K35" s="251" t="s">
        <v>1943</v>
      </c>
      <c r="L35" s="251" t="s">
        <v>1943</v>
      </c>
      <c r="M35" s="250"/>
      <c r="N35" s="489"/>
      <c r="O35" s="251"/>
      <c r="P35" s="50"/>
    </row>
    <row r="36" spans="2:16" ht="15.75" customHeight="1" outlineLevel="1">
      <c r="B36" s="494">
        <v>4144</v>
      </c>
      <c r="C36" s="632" t="s">
        <v>2214</v>
      </c>
      <c r="D36" s="632"/>
      <c r="E36" s="502">
        <v>20.8</v>
      </c>
      <c r="F36" s="174">
        <f>E36*'Прайс-лист'!I3*(1-'Прайс-лист'!$E$3)</f>
        <v>20.8</v>
      </c>
      <c r="G36" s="143">
        <v>0</v>
      </c>
      <c r="H36" s="175">
        <f>F36*G36</f>
        <v>0</v>
      </c>
      <c r="I36" s="50"/>
      <c r="J36" s="50"/>
      <c r="K36" s="50"/>
      <c r="L36" s="50"/>
      <c r="M36" s="50"/>
      <c r="N36" s="254"/>
      <c r="O36" s="254"/>
      <c r="P36" s="50"/>
    </row>
    <row r="37" spans="2:16" ht="15.75" customHeight="1" outlineLevel="1">
      <c r="B37" s="108">
        <v>2401</v>
      </c>
      <c r="C37" s="635" t="s">
        <v>51</v>
      </c>
      <c r="D37" s="635"/>
      <c r="E37" s="498">
        <v>125.6</v>
      </c>
      <c r="F37" s="174">
        <f>E37*'Прайс-лист'!I3*(1-'Прайс-лист'!$E$3)</f>
        <v>125.6</v>
      </c>
      <c r="G37" s="143">
        <v>0</v>
      </c>
      <c r="H37" s="175">
        <f t="shared" ref="H37:H47" si="1">F37*G37</f>
        <v>0</v>
      </c>
    </row>
    <row r="38" spans="2:16" ht="15.75" customHeight="1" outlineLevel="1">
      <c r="B38" s="587">
        <v>2133</v>
      </c>
      <c r="C38" s="586" t="s">
        <v>2264</v>
      </c>
      <c r="D38" s="586"/>
      <c r="E38" s="498">
        <v>158.4</v>
      </c>
      <c r="F38" s="174">
        <f>E38*'Прайс-лист'!I3*(1-'Прайс-лист'!$E$3)</f>
        <v>158.4</v>
      </c>
      <c r="G38" s="143">
        <v>0</v>
      </c>
      <c r="H38" s="175">
        <f>F38*G38</f>
        <v>0</v>
      </c>
    </row>
    <row r="39" spans="2:16" ht="15.75" customHeight="1" outlineLevel="1">
      <c r="B39" s="108">
        <v>2907</v>
      </c>
      <c r="C39" s="635" t="s">
        <v>9</v>
      </c>
      <c r="D39" s="635"/>
      <c r="E39" s="498">
        <v>96</v>
      </c>
      <c r="F39" s="174">
        <f>E39*'Прайс-лист'!I3*(1-'Прайс-лист'!$E$3)</f>
        <v>96</v>
      </c>
      <c r="G39" s="143">
        <v>0</v>
      </c>
      <c r="H39" s="175">
        <f t="shared" si="1"/>
        <v>0</v>
      </c>
    </row>
    <row r="40" spans="2:16" ht="15.75" customHeight="1" outlineLevel="1">
      <c r="B40" s="108">
        <v>2908</v>
      </c>
      <c r="C40" s="635" t="s">
        <v>75</v>
      </c>
      <c r="D40" s="635"/>
      <c r="E40" s="498">
        <v>116.8</v>
      </c>
      <c r="F40" s="174">
        <f>E40*'Прайс-лист'!I3*(1-'Прайс-лист'!$E$3)</f>
        <v>116.8</v>
      </c>
      <c r="G40" s="143">
        <v>0</v>
      </c>
      <c r="H40" s="175">
        <f t="shared" si="1"/>
        <v>0</v>
      </c>
    </row>
    <row r="41" spans="2:16" ht="15.75" customHeight="1" outlineLevel="1">
      <c r="B41" s="108">
        <v>2420</v>
      </c>
      <c r="C41" s="635" t="s">
        <v>52</v>
      </c>
      <c r="D41" s="635"/>
      <c r="E41" s="498">
        <v>375.2</v>
      </c>
      <c r="F41" s="174">
        <f>E41*'Прайс-лист'!I3*(1-'Прайс-лист'!$E$3)</f>
        <v>375.2</v>
      </c>
      <c r="G41" s="143">
        <v>0</v>
      </c>
      <c r="H41" s="175">
        <f t="shared" si="1"/>
        <v>0</v>
      </c>
    </row>
    <row r="42" spans="2:16" ht="15.75" customHeight="1" outlineLevel="1">
      <c r="B42" s="108">
        <v>2806</v>
      </c>
      <c r="C42" s="635" t="s">
        <v>11</v>
      </c>
      <c r="D42" s="635"/>
      <c r="E42" s="498">
        <v>171.2</v>
      </c>
      <c r="F42" s="174">
        <f>E42*'Прайс-лист'!I3*(1-'Прайс-лист'!$E$3)</f>
        <v>171.2</v>
      </c>
      <c r="G42" s="143">
        <v>0</v>
      </c>
      <c r="H42" s="175">
        <f t="shared" si="1"/>
        <v>0</v>
      </c>
    </row>
    <row r="43" spans="2:16" ht="15.75" customHeight="1" outlineLevel="1">
      <c r="B43" s="214">
        <v>280601</v>
      </c>
      <c r="C43" s="635" t="s">
        <v>933</v>
      </c>
      <c r="D43" s="635"/>
      <c r="E43" s="498">
        <v>171.2</v>
      </c>
      <c r="F43" s="174">
        <f>E43*'Прайс-лист'!I3*(1-'Прайс-лист'!$E$3)</f>
        <v>171.2</v>
      </c>
      <c r="G43" s="143">
        <v>0</v>
      </c>
      <c r="H43" s="175">
        <f t="shared" si="1"/>
        <v>0</v>
      </c>
    </row>
    <row r="44" spans="2:16" ht="15.75" customHeight="1" outlineLevel="1">
      <c r="B44" s="108">
        <v>2848</v>
      </c>
      <c r="C44" s="635" t="s">
        <v>86</v>
      </c>
      <c r="D44" s="635"/>
      <c r="E44" s="498">
        <v>61.6</v>
      </c>
      <c r="F44" s="174">
        <f>E44*'Прайс-лист'!I3*(1-'Прайс-лист'!$E$3)</f>
        <v>61.6</v>
      </c>
      <c r="G44" s="143">
        <v>0</v>
      </c>
      <c r="H44" s="175">
        <f t="shared" si="1"/>
        <v>0</v>
      </c>
    </row>
    <row r="45" spans="2:16" ht="15.75" customHeight="1" outlineLevel="1">
      <c r="B45" s="108">
        <v>2849</v>
      </c>
      <c r="C45" s="635" t="s">
        <v>87</v>
      </c>
      <c r="D45" s="635"/>
      <c r="E45" s="498">
        <v>68</v>
      </c>
      <c r="F45" s="174">
        <f>E45*'Прайс-лист'!I3*(1-'Прайс-лист'!$E$3)</f>
        <v>68</v>
      </c>
      <c r="G45" s="143">
        <v>0</v>
      </c>
      <c r="H45" s="175">
        <f t="shared" si="1"/>
        <v>0</v>
      </c>
    </row>
    <row r="46" spans="2:16" ht="15.75" customHeight="1" outlineLevel="1">
      <c r="B46" s="108">
        <v>2390</v>
      </c>
      <c r="C46" s="635" t="s">
        <v>16</v>
      </c>
      <c r="D46" s="635"/>
      <c r="E46" s="498">
        <v>358.4</v>
      </c>
      <c r="F46" s="174">
        <f>E46*'Прайс-лист'!I3*(1-'Прайс-лист'!$E$3)</f>
        <v>358.4</v>
      </c>
      <c r="G46" s="143">
        <v>0</v>
      </c>
      <c r="H46" s="175">
        <f t="shared" si="1"/>
        <v>0</v>
      </c>
    </row>
    <row r="47" spans="2:16" ht="15.75" customHeight="1" outlineLevel="1">
      <c r="B47" s="108">
        <v>2395</v>
      </c>
      <c r="C47" s="635" t="s">
        <v>17</v>
      </c>
      <c r="D47" s="635"/>
      <c r="E47" s="498">
        <v>504</v>
      </c>
      <c r="F47" s="174">
        <f>E47*'Прайс-лист'!I3*(1-'Прайс-лист'!$E$3)</f>
        <v>504</v>
      </c>
      <c r="G47" s="143">
        <v>0</v>
      </c>
      <c r="H47" s="175">
        <f t="shared" si="1"/>
        <v>0</v>
      </c>
    </row>
    <row r="48" spans="2:16" ht="15.75" customHeight="1" outlineLevel="1">
      <c r="B48" s="13"/>
      <c r="C48" s="52"/>
      <c r="D48" s="52"/>
      <c r="E48" s="1"/>
      <c r="F48" s="54"/>
      <c r="G48" s="27" t="s">
        <v>12</v>
      </c>
      <c r="H48" s="176">
        <f>SUM(H25:H47)</f>
        <v>2640</v>
      </c>
    </row>
  </sheetData>
  <mergeCells count="57">
    <mergeCell ref="B35:H35"/>
    <mergeCell ref="C36:D36"/>
    <mergeCell ref="B28:H28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20:G20"/>
    <mergeCell ref="F22:G22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B26:H26"/>
    <mergeCell ref="C25:D25"/>
    <mergeCell ref="C37:D37"/>
    <mergeCell ref="C39:D39"/>
    <mergeCell ref="C40:D40"/>
    <mergeCell ref="C41:D41"/>
    <mergeCell ref="C42:D42"/>
    <mergeCell ref="C44:D44"/>
    <mergeCell ref="C45:D45"/>
    <mergeCell ref="C46:D46"/>
    <mergeCell ref="C47:D47"/>
    <mergeCell ref="C43:D43"/>
    <mergeCell ref="P2:Q2"/>
    <mergeCell ref="C14:D14"/>
    <mergeCell ref="C15:D15"/>
    <mergeCell ref="C16:D16"/>
    <mergeCell ref="C17:D17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</mergeCells>
  <dataValidations count="6">
    <dataValidation type="list" allowBlank="1" showInputMessage="1" showErrorMessage="1" sqref="D30">
      <formula1>$K$29:$K$35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31">
      <formula1>$L$29:$L$35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3">
      <formula1>$N$29:$N$34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B2:Q48"/>
  <sheetViews>
    <sheetView showGridLines="0" workbookViewId="0">
      <pane ySplit="2" topLeftCell="A3" activePane="bottomLeft" state="frozen"/>
      <selection pane="bottomLeft" activeCell="G32" sqref="G32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8.5703125" style="505" hidden="1" customWidth="1"/>
    <col min="6" max="6" width="15.7109375" style="56" customWidth="1"/>
    <col min="7" max="7" width="10.7109375" style="18" customWidth="1"/>
    <col min="8" max="8" width="15.7109375" style="56" customWidth="1"/>
    <col min="9" max="9" width="9.140625" style="17"/>
    <col min="10" max="10" width="15.7109375" style="17" hidden="1" customWidth="1" outlineLevel="1"/>
    <col min="11" max="15" width="15.7109375" style="101" hidden="1" customWidth="1" outlineLevel="1"/>
    <col min="16" max="16" width="9.140625" style="17" collapsed="1"/>
    <col min="17" max="16384" width="9.140625" style="17"/>
  </cols>
  <sheetData>
    <row r="2" spans="2:17" ht="15.75" customHeight="1">
      <c r="B2" s="649" t="s">
        <v>83</v>
      </c>
      <c r="C2" s="649"/>
      <c r="D2" s="649"/>
      <c r="E2" s="649"/>
      <c r="F2" s="649"/>
      <c r="G2" s="649"/>
      <c r="H2" s="649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7" ht="15.75" hidden="1" customHeight="1" outlineLevel="1">
      <c r="B4" s="67"/>
      <c r="C4" s="635" t="s">
        <v>21</v>
      </c>
      <c r="D4" s="635"/>
      <c r="E4" s="73"/>
      <c r="F4" s="648">
        <v>300</v>
      </c>
      <c r="G4" s="648"/>
      <c r="H4" s="73"/>
    </row>
    <row r="5" spans="2:17" ht="15.75" hidden="1" customHeight="1" outlineLevel="1">
      <c r="B5" s="67"/>
      <c r="C5" s="635" t="s">
        <v>22</v>
      </c>
      <c r="D5" s="635"/>
      <c r="E5" s="73"/>
      <c r="F5" s="648">
        <v>200</v>
      </c>
      <c r="G5" s="648"/>
      <c r="H5" s="73"/>
    </row>
    <row r="6" spans="2:17" ht="15.75" hidden="1" customHeight="1" outlineLevel="1">
      <c r="B6" s="67"/>
      <c r="C6" s="635" t="s">
        <v>23</v>
      </c>
      <c r="D6" s="635"/>
      <c r="E6" s="73"/>
      <c r="F6" s="648">
        <v>167</v>
      </c>
      <c r="G6" s="648"/>
      <c r="H6" s="73"/>
    </row>
    <row r="7" spans="2:17" ht="15.75" hidden="1" customHeight="1" outlineLevel="1">
      <c r="B7" s="67"/>
      <c r="C7" s="635" t="s">
        <v>24</v>
      </c>
      <c r="D7" s="635"/>
      <c r="E7" s="73"/>
      <c r="F7" s="648">
        <v>78</v>
      </c>
      <c r="G7" s="648"/>
      <c r="H7" s="73"/>
    </row>
    <row r="8" spans="2:17" ht="15.75" hidden="1" customHeight="1" outlineLevel="1">
      <c r="B8" s="67"/>
      <c r="C8" s="635" t="s">
        <v>25</v>
      </c>
      <c r="D8" s="635"/>
      <c r="E8" s="73"/>
      <c r="F8" s="648">
        <v>43</v>
      </c>
      <c r="G8" s="648"/>
      <c r="H8" s="73"/>
    </row>
    <row r="9" spans="2:17" ht="15.75" hidden="1" customHeight="1" outlineLevel="1">
      <c r="B9" s="67"/>
      <c r="C9" s="635" t="s">
        <v>41</v>
      </c>
      <c r="D9" s="635"/>
      <c r="E9" s="73"/>
      <c r="F9" s="648">
        <v>77</v>
      </c>
      <c r="G9" s="648"/>
      <c r="H9" s="73"/>
    </row>
    <row r="10" spans="2:17" ht="15.75" hidden="1" customHeight="1" outlineLevel="1">
      <c r="B10" s="67"/>
      <c r="C10" s="635" t="s">
        <v>26</v>
      </c>
      <c r="D10" s="635"/>
      <c r="E10" s="73"/>
      <c r="F10" s="648">
        <v>520</v>
      </c>
      <c r="G10" s="648"/>
      <c r="H10" s="73"/>
    </row>
    <row r="11" spans="2:17" ht="15.75" hidden="1" customHeight="1" outlineLevel="1">
      <c r="B11" s="67"/>
      <c r="C11" s="635" t="s">
        <v>27</v>
      </c>
      <c r="D11" s="635"/>
      <c r="E11" s="73"/>
      <c r="F11" s="648">
        <v>4</v>
      </c>
      <c r="G11" s="648"/>
      <c r="H11" s="73"/>
    </row>
    <row r="12" spans="2:17" ht="15.75" hidden="1" customHeight="1" outlineLevel="1">
      <c r="B12" s="67"/>
      <c r="C12" s="635" t="s">
        <v>28</v>
      </c>
      <c r="D12" s="635"/>
      <c r="E12" s="73"/>
      <c r="F12" s="648">
        <v>3</v>
      </c>
      <c r="G12" s="648"/>
      <c r="H12" s="73"/>
    </row>
    <row r="13" spans="2:17" ht="15.75" hidden="1" customHeight="1" outlineLevel="1">
      <c r="B13" s="67"/>
      <c r="C13" s="635" t="s">
        <v>29</v>
      </c>
      <c r="D13" s="635"/>
      <c r="E13" s="73"/>
      <c r="F13" s="648">
        <v>10</v>
      </c>
      <c r="G13" s="648"/>
      <c r="H13" s="73"/>
    </row>
    <row r="14" spans="2:17" ht="15.75" hidden="1" customHeight="1" outlineLevel="1">
      <c r="B14" s="67"/>
      <c r="C14" s="635" t="s">
        <v>30</v>
      </c>
      <c r="D14" s="635"/>
      <c r="E14" s="73"/>
      <c r="F14" s="648">
        <v>15</v>
      </c>
      <c r="G14" s="648"/>
      <c r="H14" s="73"/>
    </row>
    <row r="15" spans="2:17" ht="15.75" hidden="1" customHeight="1" outlineLevel="1">
      <c r="B15" s="67"/>
      <c r="C15" s="635" t="s">
        <v>31</v>
      </c>
      <c r="D15" s="635"/>
      <c r="E15" s="73"/>
      <c r="F15" s="648">
        <v>50</v>
      </c>
      <c r="G15" s="648"/>
      <c r="H15" s="73"/>
    </row>
    <row r="16" spans="2:17" ht="15.75" hidden="1" customHeight="1" outlineLevel="1">
      <c r="B16" s="67"/>
      <c r="C16" s="635" t="s">
        <v>32</v>
      </c>
      <c r="D16" s="635"/>
      <c r="E16" s="73"/>
      <c r="F16" s="648">
        <v>381</v>
      </c>
      <c r="G16" s="648"/>
      <c r="H16" s="73"/>
    </row>
    <row r="17" spans="2:16" ht="15.75" hidden="1" customHeight="1" outlineLevel="1">
      <c r="B17" s="67"/>
      <c r="C17" s="635" t="s">
        <v>33</v>
      </c>
      <c r="D17" s="635"/>
      <c r="E17" s="73"/>
      <c r="F17" s="648" t="s">
        <v>53</v>
      </c>
      <c r="G17" s="648"/>
      <c r="H17" s="73"/>
    </row>
    <row r="18" spans="2:16" ht="15.75" hidden="1" customHeight="1" outlineLevel="1">
      <c r="B18" s="67"/>
      <c r="C18" s="635" t="s">
        <v>35</v>
      </c>
      <c r="D18" s="635"/>
      <c r="E18" s="73"/>
      <c r="F18" s="648" t="s">
        <v>36</v>
      </c>
      <c r="G18" s="648"/>
      <c r="H18" s="73"/>
    </row>
    <row r="19" spans="2:16" ht="15.75" hidden="1" customHeight="1" outlineLevel="1">
      <c r="B19" s="67"/>
      <c r="C19" s="635" t="s">
        <v>42</v>
      </c>
      <c r="D19" s="635"/>
      <c r="E19" s="73"/>
      <c r="F19" s="648" t="s">
        <v>54</v>
      </c>
      <c r="G19" s="648"/>
      <c r="H19" s="73"/>
    </row>
    <row r="20" spans="2:16" ht="15.75" hidden="1" customHeight="1" outlineLevel="1">
      <c r="B20" s="67"/>
      <c r="C20" s="650" t="s">
        <v>205</v>
      </c>
      <c r="D20" s="650"/>
      <c r="E20" s="73"/>
      <c r="F20" s="648" t="s">
        <v>55</v>
      </c>
      <c r="G20" s="648"/>
      <c r="H20" s="73"/>
    </row>
    <row r="21" spans="2:16" ht="15.75" hidden="1" customHeight="1" outlineLevel="1">
      <c r="B21" s="67"/>
      <c r="C21" s="650" t="s">
        <v>206</v>
      </c>
      <c r="D21" s="650"/>
      <c r="E21" s="73"/>
      <c r="F21" s="648" t="s">
        <v>204</v>
      </c>
      <c r="G21" s="648"/>
      <c r="H21" s="73"/>
    </row>
    <row r="22" spans="2:16" ht="15.75" hidden="1" customHeight="1" outlineLevel="1">
      <c r="B22" s="67"/>
      <c r="C22" s="637" t="s">
        <v>40</v>
      </c>
      <c r="D22" s="637"/>
      <c r="E22" s="73"/>
      <c r="F22" s="648">
        <v>112</v>
      </c>
      <c r="G22" s="648"/>
      <c r="H22" s="73"/>
    </row>
    <row r="23" spans="2:16" ht="15.75" customHeight="1" collapsed="1">
      <c r="B23" s="69"/>
      <c r="C23" s="70"/>
      <c r="D23" s="70"/>
      <c r="E23" s="71"/>
      <c r="F23" s="70"/>
      <c r="G23" s="70"/>
      <c r="H23" s="71"/>
    </row>
    <row r="24" spans="2:16" ht="15.75" customHeight="1" outlineLevel="1">
      <c r="B24" s="64" t="s">
        <v>44</v>
      </c>
      <c r="C24" s="222" t="s">
        <v>49</v>
      </c>
      <c r="D24" s="222"/>
      <c r="E24" s="65" t="s">
        <v>2</v>
      </c>
      <c r="F24" s="111" t="s">
        <v>2</v>
      </c>
      <c r="G24" s="111" t="s">
        <v>45</v>
      </c>
      <c r="H24" s="65" t="s">
        <v>46</v>
      </c>
    </row>
    <row r="25" spans="2:16" ht="15.75" customHeight="1" outlineLevel="1">
      <c r="B25" s="114">
        <v>1021</v>
      </c>
      <c r="C25" s="651" t="s">
        <v>174</v>
      </c>
      <c r="D25" s="651"/>
      <c r="E25" s="504">
        <v>2496.8000000000002</v>
      </c>
      <c r="F25" s="174">
        <f>E25*'Прайс-лист'!I3*(1-'Прайс-лист'!$E$3)</f>
        <v>2496.8000000000002</v>
      </c>
      <c r="G25" s="114"/>
      <c r="H25" s="203">
        <f>F25</f>
        <v>2496.8000000000002</v>
      </c>
    </row>
    <row r="26" spans="2:16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6" ht="323.25" hidden="1" customHeight="1" outlineLevel="2">
      <c r="B27" s="114"/>
      <c r="C27" s="640" t="s">
        <v>2281</v>
      </c>
      <c r="D27" s="640"/>
      <c r="E27" s="652"/>
      <c r="F27" s="652"/>
      <c r="G27" s="652"/>
      <c r="H27" s="652"/>
    </row>
    <row r="28" spans="2:16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  <c r="I28" s="50"/>
      <c r="J28" s="50"/>
      <c r="K28" s="50"/>
      <c r="L28" s="50"/>
      <c r="M28" s="50"/>
      <c r="N28" s="115"/>
      <c r="O28" s="115"/>
      <c r="P28" s="50"/>
    </row>
    <row r="29" spans="2:16" ht="15.75" customHeight="1" outlineLevel="1">
      <c r="B29" s="494">
        <v>2472</v>
      </c>
      <c r="C29" s="491" t="s">
        <v>6</v>
      </c>
      <c r="D29" s="104" t="s">
        <v>928</v>
      </c>
      <c r="E29" s="498">
        <v>128</v>
      </c>
      <c r="F29" s="174">
        <f>E29*'Прайс-лист'!I3*(1-'Прайс-лист'!$E$3)</f>
        <v>128</v>
      </c>
      <c r="G29" s="143">
        <v>0</v>
      </c>
      <c r="H29" s="175">
        <f t="shared" ref="H29:H34" si="0">F29*G29</f>
        <v>0</v>
      </c>
      <c r="I29" s="50"/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2212</v>
      </c>
      <c r="O29" s="246" t="s">
        <v>928</v>
      </c>
      <c r="P29" s="50"/>
    </row>
    <row r="30" spans="2:16" ht="15.75" customHeight="1" outlineLevel="1">
      <c r="B30" s="66"/>
      <c r="C30" s="490" t="s">
        <v>929</v>
      </c>
      <c r="D30" s="103" t="s">
        <v>928</v>
      </c>
      <c r="E30" s="498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I30" s="50"/>
      <c r="J30" s="248" t="s">
        <v>1942</v>
      </c>
      <c r="K30" s="246" t="s">
        <v>1945</v>
      </c>
      <c r="L30" s="246" t="s">
        <v>1945</v>
      </c>
      <c r="M30" s="489" t="s">
        <v>2202</v>
      </c>
      <c r="N30" s="489" t="s">
        <v>2206</v>
      </c>
      <c r="O30" s="251" t="s">
        <v>2179</v>
      </c>
      <c r="P30" s="50"/>
    </row>
    <row r="31" spans="2:16" ht="15.75" customHeight="1" outlineLevel="1">
      <c r="B31" s="494">
        <v>1026</v>
      </c>
      <c r="C31" s="490" t="s">
        <v>932</v>
      </c>
      <c r="D31" s="103" t="s">
        <v>928</v>
      </c>
      <c r="E31" s="498">
        <v>930.4</v>
      </c>
      <c r="F31" s="174">
        <f>E31*'Прайс-лист'!I3*(1-'Прайс-лист'!$E$3)</f>
        <v>930.4</v>
      </c>
      <c r="G31" s="143">
        <v>0</v>
      </c>
      <c r="H31" s="175">
        <f t="shared" si="0"/>
        <v>0</v>
      </c>
      <c r="I31" s="50"/>
      <c r="J31" s="248" t="s">
        <v>2155</v>
      </c>
      <c r="K31" s="254" t="s">
        <v>1959</v>
      </c>
      <c r="L31" s="248" t="s">
        <v>1942</v>
      </c>
      <c r="M31" s="489" t="s">
        <v>2203</v>
      </c>
      <c r="N31" s="489" t="s">
        <v>2207</v>
      </c>
      <c r="O31" s="246" t="s">
        <v>2178</v>
      </c>
      <c r="P31" s="50"/>
    </row>
    <row r="32" spans="2:16" ht="15.75" customHeight="1" outlineLevel="1">
      <c r="B32" s="494">
        <v>2004</v>
      </c>
      <c r="C32" s="490" t="s">
        <v>931</v>
      </c>
      <c r="D32" s="103" t="s">
        <v>928</v>
      </c>
      <c r="E32" s="498">
        <v>0</v>
      </c>
      <c r="F32" s="174">
        <f>E32*'Прайс-лист'!I3*(1-'Прайс-лист'!$E$3)</f>
        <v>0</v>
      </c>
      <c r="G32" s="143">
        <v>0</v>
      </c>
      <c r="H32" s="175">
        <f t="shared" si="0"/>
        <v>0</v>
      </c>
      <c r="I32" s="50"/>
      <c r="J32" s="248" t="s">
        <v>2154</v>
      </c>
      <c r="K32" s="247" t="s">
        <v>1944</v>
      </c>
      <c r="L32" s="247" t="s">
        <v>1944</v>
      </c>
      <c r="M32" s="456"/>
      <c r="N32" s="489" t="s">
        <v>2208</v>
      </c>
      <c r="O32" s="250"/>
      <c r="P32" s="50"/>
    </row>
    <row r="33" spans="2:16" ht="15.75" customHeight="1" outlineLevel="1">
      <c r="B33" s="494">
        <v>3050</v>
      </c>
      <c r="C33" s="490" t="s">
        <v>930</v>
      </c>
      <c r="D33" s="103" t="s">
        <v>928</v>
      </c>
      <c r="E33" s="498">
        <v>20.8</v>
      </c>
      <c r="F33" s="174">
        <f>E33*'Прайс-лист'!I3*(1-'Прайс-лист'!$E$3)</f>
        <v>20.8</v>
      </c>
      <c r="G33" s="143">
        <v>0</v>
      </c>
      <c r="H33" s="175">
        <f t="shared" si="0"/>
        <v>0</v>
      </c>
      <c r="I33" s="50"/>
      <c r="J33" s="251" t="s">
        <v>1944</v>
      </c>
      <c r="K33" s="254" t="s">
        <v>1960</v>
      </c>
      <c r="L33" s="254" t="s">
        <v>1960</v>
      </c>
      <c r="M33" s="248"/>
      <c r="N33" s="489" t="s">
        <v>2209</v>
      </c>
      <c r="O33" s="248"/>
      <c r="P33" s="50"/>
    </row>
    <row r="34" spans="2:16" ht="15.75" customHeight="1" outlineLevel="1">
      <c r="B34" s="492" t="s">
        <v>2173</v>
      </c>
      <c r="C34" s="493" t="s">
        <v>2177</v>
      </c>
      <c r="D34" s="103" t="s">
        <v>928</v>
      </c>
      <c r="E34" s="498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I34" s="50"/>
      <c r="J34" s="251" t="s">
        <v>1945</v>
      </c>
      <c r="K34" s="254" t="s">
        <v>1967</v>
      </c>
      <c r="L34" s="254" t="s">
        <v>1967</v>
      </c>
      <c r="M34" s="250"/>
      <c r="N34" s="489" t="s">
        <v>2210</v>
      </c>
      <c r="O34" s="251"/>
      <c r="P34" s="50"/>
    </row>
    <row r="35" spans="2:16" ht="15.75" customHeight="1" outlineLevel="1">
      <c r="B35" s="641" t="s">
        <v>7</v>
      </c>
      <c r="C35" s="641"/>
      <c r="D35" s="641"/>
      <c r="E35" s="641"/>
      <c r="F35" s="641"/>
      <c r="G35" s="641"/>
      <c r="H35" s="641"/>
      <c r="I35" s="50"/>
      <c r="J35" s="251"/>
      <c r="K35" s="251" t="s">
        <v>1943</v>
      </c>
      <c r="L35" s="251" t="s">
        <v>1943</v>
      </c>
      <c r="M35" s="250"/>
      <c r="N35" s="489"/>
      <c r="O35" s="251"/>
      <c r="P35" s="50"/>
    </row>
    <row r="36" spans="2:16" ht="15.75" customHeight="1" outlineLevel="1">
      <c r="B36" s="494">
        <v>4144</v>
      </c>
      <c r="C36" s="632" t="s">
        <v>2214</v>
      </c>
      <c r="D36" s="632"/>
      <c r="E36" s="502">
        <v>20.8</v>
      </c>
      <c r="F36" s="174">
        <f>E36*'Прайс-лист'!I3*(1-'Прайс-лист'!$E$3)</f>
        <v>20.8</v>
      </c>
      <c r="G36" s="143">
        <v>0</v>
      </c>
      <c r="H36" s="175">
        <f>F36*G36</f>
        <v>0</v>
      </c>
      <c r="I36" s="50"/>
      <c r="J36" s="50"/>
      <c r="K36" s="50"/>
      <c r="L36" s="50"/>
      <c r="M36" s="50"/>
      <c r="N36" s="254"/>
      <c r="O36" s="254"/>
      <c r="P36" s="50"/>
    </row>
    <row r="37" spans="2:16" ht="15.75" customHeight="1" outlineLevel="1">
      <c r="B37" s="108">
        <v>2401</v>
      </c>
      <c r="C37" s="635" t="s">
        <v>51</v>
      </c>
      <c r="D37" s="635"/>
      <c r="E37" s="498">
        <v>125.6</v>
      </c>
      <c r="F37" s="174">
        <f>E37*'Прайс-лист'!I3*(1-'Прайс-лист'!$E$3)</f>
        <v>125.6</v>
      </c>
      <c r="G37" s="168">
        <v>0</v>
      </c>
      <c r="H37" s="203">
        <f t="shared" ref="H37:H47" si="1">F37*G37</f>
        <v>0</v>
      </c>
    </row>
    <row r="38" spans="2:16" ht="15.75" customHeight="1" outlineLevel="1">
      <c r="B38" s="587">
        <v>2133</v>
      </c>
      <c r="C38" s="586" t="s">
        <v>2264</v>
      </c>
      <c r="D38" s="586"/>
      <c r="E38" s="498">
        <v>158.4</v>
      </c>
      <c r="F38" s="174">
        <f>E38*'Прайс-лист'!I3*(1-'Прайс-лист'!$E$3)</f>
        <v>158.4</v>
      </c>
      <c r="G38" s="143">
        <v>0</v>
      </c>
      <c r="H38" s="175">
        <f t="shared" si="1"/>
        <v>0</v>
      </c>
    </row>
    <row r="39" spans="2:16" ht="15.75" customHeight="1" outlineLevel="1">
      <c r="B39" s="108">
        <v>2905</v>
      </c>
      <c r="C39" s="635" t="s">
        <v>9</v>
      </c>
      <c r="D39" s="635"/>
      <c r="E39" s="504">
        <v>84.8</v>
      </c>
      <c r="F39" s="174">
        <f>E39*'Прайс-лист'!I3*(1-'Прайс-лист'!$E$3)</f>
        <v>84.8</v>
      </c>
      <c r="G39" s="168">
        <v>0</v>
      </c>
      <c r="H39" s="203">
        <f t="shared" si="1"/>
        <v>0</v>
      </c>
    </row>
    <row r="40" spans="2:16" ht="15.75" customHeight="1" outlineLevel="1">
      <c r="B40" s="108">
        <v>2906</v>
      </c>
      <c r="C40" s="635" t="s">
        <v>75</v>
      </c>
      <c r="D40" s="635"/>
      <c r="E40" s="504">
        <v>107.2</v>
      </c>
      <c r="F40" s="174">
        <f>E40*'Прайс-лист'!I3*(1-'Прайс-лист'!$E$3)</f>
        <v>107.2</v>
      </c>
      <c r="G40" s="168">
        <v>0</v>
      </c>
      <c r="H40" s="203">
        <f t="shared" si="1"/>
        <v>0</v>
      </c>
    </row>
    <row r="41" spans="2:16" ht="15.75" customHeight="1" outlineLevel="1">
      <c r="B41" s="108">
        <v>2420</v>
      </c>
      <c r="C41" s="635" t="s">
        <v>52</v>
      </c>
      <c r="D41" s="635"/>
      <c r="E41" s="504">
        <v>375.2</v>
      </c>
      <c r="F41" s="174">
        <f>E41*'Прайс-лист'!I3*(1-'Прайс-лист'!$E$3)</f>
        <v>375.2</v>
      </c>
      <c r="G41" s="168">
        <v>0</v>
      </c>
      <c r="H41" s="203">
        <f t="shared" si="1"/>
        <v>0</v>
      </c>
    </row>
    <row r="42" spans="2:16" ht="15.75" customHeight="1" outlineLevel="1">
      <c r="B42" s="108">
        <v>2804</v>
      </c>
      <c r="C42" s="635" t="s">
        <v>11</v>
      </c>
      <c r="D42" s="635"/>
      <c r="E42" s="504">
        <v>155.19999999999999</v>
      </c>
      <c r="F42" s="174">
        <f>E42*'Прайс-лист'!I3*(1-'Прайс-лист'!$E$3)</f>
        <v>155.19999999999999</v>
      </c>
      <c r="G42" s="168">
        <v>0</v>
      </c>
      <c r="H42" s="203">
        <f t="shared" si="1"/>
        <v>0</v>
      </c>
    </row>
    <row r="43" spans="2:16" ht="15.75" customHeight="1" outlineLevel="1">
      <c r="B43" s="214">
        <v>280401</v>
      </c>
      <c r="C43" s="635" t="s">
        <v>933</v>
      </c>
      <c r="D43" s="635"/>
      <c r="E43" s="504">
        <v>155.19999999999999</v>
      </c>
      <c r="F43" s="174">
        <f>E43*'Прайс-лист'!I3*(1-'Прайс-лист'!$E$3)</f>
        <v>155.19999999999999</v>
      </c>
      <c r="G43" s="168">
        <v>0</v>
      </c>
      <c r="H43" s="203">
        <f t="shared" si="1"/>
        <v>0</v>
      </c>
    </row>
    <row r="44" spans="2:16" ht="15.75" customHeight="1" outlineLevel="1">
      <c r="B44" s="108">
        <v>2848</v>
      </c>
      <c r="C44" s="635" t="s">
        <v>86</v>
      </c>
      <c r="D44" s="635"/>
      <c r="E44" s="504">
        <v>61.6</v>
      </c>
      <c r="F44" s="174">
        <f>E44*'Прайс-лист'!I3*(1-'Прайс-лист'!$E$3)</f>
        <v>61.6</v>
      </c>
      <c r="G44" s="168">
        <v>0</v>
      </c>
      <c r="H44" s="203">
        <f t="shared" si="1"/>
        <v>0</v>
      </c>
    </row>
    <row r="45" spans="2:16" ht="15.75" customHeight="1" outlineLevel="1">
      <c r="B45" s="108">
        <v>2849</v>
      </c>
      <c r="C45" s="635" t="s">
        <v>87</v>
      </c>
      <c r="D45" s="635"/>
      <c r="E45" s="504">
        <v>68</v>
      </c>
      <c r="F45" s="174">
        <f>E45*'Прайс-лист'!I3*(1-'Прайс-лист'!$E$3)</f>
        <v>68</v>
      </c>
      <c r="G45" s="168">
        <v>0</v>
      </c>
      <c r="H45" s="203">
        <f t="shared" si="1"/>
        <v>0</v>
      </c>
    </row>
    <row r="46" spans="2:16" ht="15.75" customHeight="1" outlineLevel="1">
      <c r="B46" s="108">
        <v>2390</v>
      </c>
      <c r="C46" s="635" t="s">
        <v>16</v>
      </c>
      <c r="D46" s="635"/>
      <c r="E46" s="504">
        <v>358.4</v>
      </c>
      <c r="F46" s="174">
        <f>E46*'Прайс-лист'!I3*(1-'Прайс-лист'!$E$3)</f>
        <v>358.4</v>
      </c>
      <c r="G46" s="168">
        <v>0</v>
      </c>
      <c r="H46" s="203">
        <f t="shared" si="1"/>
        <v>0</v>
      </c>
    </row>
    <row r="47" spans="2:16" ht="15.75" customHeight="1" outlineLevel="1">
      <c r="B47" s="108">
        <v>2395</v>
      </c>
      <c r="C47" s="635" t="s">
        <v>17</v>
      </c>
      <c r="D47" s="635"/>
      <c r="E47" s="504">
        <v>504</v>
      </c>
      <c r="F47" s="174">
        <f>E47*'Прайс-лист'!I3*(1-'Прайс-лист'!$E$3)</f>
        <v>504</v>
      </c>
      <c r="G47" s="168">
        <v>0</v>
      </c>
      <c r="H47" s="203">
        <f t="shared" si="1"/>
        <v>0</v>
      </c>
    </row>
    <row r="48" spans="2:16" ht="15.75" customHeight="1" outlineLevel="1">
      <c r="B48" s="57"/>
      <c r="C48" s="55"/>
      <c r="D48" s="55"/>
      <c r="E48" s="1"/>
      <c r="F48" s="54"/>
      <c r="G48" s="27" t="s">
        <v>12</v>
      </c>
      <c r="H48" s="204">
        <f>SUM(H25:H47)</f>
        <v>2496.8000000000002</v>
      </c>
    </row>
  </sheetData>
  <mergeCells count="57">
    <mergeCell ref="C46:D46"/>
    <mergeCell ref="C47:D47"/>
    <mergeCell ref="C43:D43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B35:H35"/>
    <mergeCell ref="C36:D36"/>
    <mergeCell ref="C16:D16"/>
    <mergeCell ref="F13:G13"/>
    <mergeCell ref="F14:G14"/>
    <mergeCell ref="C42:D42"/>
    <mergeCell ref="C44:D44"/>
    <mergeCell ref="C45:D45"/>
    <mergeCell ref="C17:D17"/>
    <mergeCell ref="B28:H28"/>
    <mergeCell ref="B26:H26"/>
    <mergeCell ref="F20:G20"/>
    <mergeCell ref="F22:G22"/>
    <mergeCell ref="C37:D37"/>
    <mergeCell ref="C39:D39"/>
    <mergeCell ref="C40:D40"/>
    <mergeCell ref="C41:D41"/>
    <mergeCell ref="F8:G8"/>
    <mergeCell ref="F9:G9"/>
    <mergeCell ref="F10:G10"/>
    <mergeCell ref="F11:G11"/>
    <mergeCell ref="F12:G12"/>
    <mergeCell ref="B3:H3"/>
    <mergeCell ref="F4:G4"/>
    <mergeCell ref="F5:G5"/>
    <mergeCell ref="F6:G6"/>
    <mergeCell ref="F7:G7"/>
    <mergeCell ref="C5:D5"/>
    <mergeCell ref="P2:Q2"/>
    <mergeCell ref="B2:H2"/>
    <mergeCell ref="F21:G21"/>
    <mergeCell ref="C27:H27"/>
    <mergeCell ref="F15:G15"/>
    <mergeCell ref="F16:G16"/>
    <mergeCell ref="F17:G17"/>
    <mergeCell ref="F18:G18"/>
    <mergeCell ref="F19:G19"/>
    <mergeCell ref="C18:D18"/>
    <mergeCell ref="C19:D19"/>
    <mergeCell ref="C20:D20"/>
    <mergeCell ref="C21:D21"/>
    <mergeCell ref="C22:D22"/>
    <mergeCell ref="C25:D25"/>
    <mergeCell ref="C4:D4"/>
  </mergeCells>
  <dataValidations count="6">
    <dataValidation type="list" allowBlank="1" showInputMessage="1" showErrorMessage="1" sqref="D33">
      <formula1>$N$29:$N$34</formula1>
    </dataValidation>
    <dataValidation type="list" allowBlank="1" showInputMessage="1" showErrorMessage="1" sqref="D32">
      <formula1>$M$29:$M$31</formula1>
    </dataValidation>
    <dataValidation type="list" allowBlank="1" showInputMessage="1" showErrorMessage="1" sqref="D31">
      <formula1>$L$29:$L$35</formula1>
    </dataValidation>
    <dataValidation type="list" allowBlank="1" showInputMessage="1" showErrorMessage="1" sqref="D34">
      <formula1>$O$29:$O$31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$K$29:$K$35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3"/>
  </sheetPr>
  <dimension ref="B2:O44"/>
  <sheetViews>
    <sheetView showGridLines="0" workbookViewId="0">
      <pane ySplit="2" topLeftCell="A3" activePane="bottomLeft" state="frozen"/>
      <selection pane="bottomLeft" activeCell="P44" sqref="P44"/>
    </sheetView>
  </sheetViews>
  <sheetFormatPr defaultRowHeight="15.75" customHeight="1" outlineLevelRow="2" outlineLevelCol="1"/>
  <cols>
    <col min="1" max="1" width="3.7109375" style="17" customWidth="1"/>
    <col min="2" max="2" width="12.7109375" style="39" customWidth="1"/>
    <col min="3" max="3" width="65.7109375" style="17" customWidth="1"/>
    <col min="4" max="4" width="25.7109375" style="17" customWidth="1"/>
    <col min="5" max="5" width="11.140625" style="38" hidden="1" customWidth="1"/>
    <col min="6" max="6" width="15.7109375" style="38" customWidth="1"/>
    <col min="7" max="7" width="10.7109375" style="18" customWidth="1"/>
    <col min="8" max="8" width="15.7109375" style="38" customWidth="1"/>
    <col min="9" max="9" width="9.140625" style="17"/>
    <col min="10" max="13" width="15.7109375" style="17" hidden="1" customWidth="1" outlineLevel="1"/>
    <col min="14" max="14" width="9.140625" style="17" collapsed="1"/>
    <col min="15" max="16384" width="9.140625" style="17"/>
  </cols>
  <sheetData>
    <row r="2" spans="2:15" ht="15.75" customHeight="1">
      <c r="B2" s="649" t="s">
        <v>77</v>
      </c>
      <c r="C2" s="649"/>
      <c r="D2" s="649"/>
      <c r="E2" s="649"/>
      <c r="F2" s="649"/>
      <c r="G2" s="649"/>
      <c r="H2" s="649"/>
      <c r="N2" s="642" t="s">
        <v>2216</v>
      </c>
      <c r="O2" s="642"/>
    </row>
    <row r="3" spans="2:15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5" ht="15.75" hidden="1" customHeight="1" outlineLevel="1">
      <c r="B4" s="67"/>
      <c r="C4" s="635" t="s">
        <v>21</v>
      </c>
      <c r="D4" s="635"/>
      <c r="E4" s="68"/>
      <c r="F4" s="653">
        <v>470</v>
      </c>
      <c r="G4" s="653"/>
      <c r="H4" s="68"/>
    </row>
    <row r="5" spans="2:15" ht="15.75" hidden="1" customHeight="1" outlineLevel="1">
      <c r="B5" s="67"/>
      <c r="C5" s="635" t="s">
        <v>22</v>
      </c>
      <c r="D5" s="635"/>
      <c r="E5" s="68"/>
      <c r="F5" s="653">
        <v>340</v>
      </c>
      <c r="G5" s="653"/>
      <c r="H5" s="68"/>
    </row>
    <row r="6" spans="2:15" ht="15.75" hidden="1" customHeight="1" outlineLevel="1">
      <c r="B6" s="67"/>
      <c r="C6" s="635" t="s">
        <v>23</v>
      </c>
      <c r="D6" s="635"/>
      <c r="E6" s="68"/>
      <c r="F6" s="653">
        <v>210</v>
      </c>
      <c r="G6" s="653"/>
      <c r="H6" s="68"/>
    </row>
    <row r="7" spans="2:15" ht="15.75" hidden="1" customHeight="1" outlineLevel="1">
      <c r="B7" s="67"/>
      <c r="C7" s="635" t="s">
        <v>24</v>
      </c>
      <c r="D7" s="635"/>
      <c r="E7" s="68"/>
      <c r="F7" s="653">
        <v>110</v>
      </c>
      <c r="G7" s="653"/>
      <c r="H7" s="68"/>
    </row>
    <row r="8" spans="2:15" ht="15.75" hidden="1" customHeight="1" outlineLevel="1">
      <c r="B8" s="67"/>
      <c r="C8" s="635" t="s">
        <v>25</v>
      </c>
      <c r="D8" s="635"/>
      <c r="E8" s="68"/>
      <c r="F8" s="653">
        <v>50</v>
      </c>
      <c r="G8" s="653"/>
      <c r="H8" s="68"/>
    </row>
    <row r="9" spans="2:15" ht="15.75" hidden="1" customHeight="1" outlineLevel="1">
      <c r="B9" s="67"/>
      <c r="C9" s="635" t="s">
        <v>41</v>
      </c>
      <c r="D9" s="635"/>
      <c r="E9" s="68"/>
      <c r="F9" s="653">
        <v>170</v>
      </c>
      <c r="G9" s="653"/>
      <c r="H9" s="68"/>
    </row>
    <row r="10" spans="2:15" ht="15.75" hidden="1" customHeight="1" outlineLevel="1">
      <c r="B10" s="67"/>
      <c r="C10" s="635" t="s">
        <v>26</v>
      </c>
      <c r="D10" s="635"/>
      <c r="E10" s="68"/>
      <c r="F10" s="653">
        <v>900</v>
      </c>
      <c r="G10" s="653"/>
      <c r="H10" s="68"/>
    </row>
    <row r="11" spans="2:15" ht="15.75" hidden="1" customHeight="1" outlineLevel="1">
      <c r="B11" s="67"/>
      <c r="C11" s="635" t="s">
        <v>27</v>
      </c>
      <c r="D11" s="635"/>
      <c r="E11" s="68"/>
      <c r="F11" s="653">
        <v>8</v>
      </c>
      <c r="G11" s="653"/>
      <c r="H11" s="68"/>
    </row>
    <row r="12" spans="2:15" ht="15.75" hidden="1" customHeight="1" outlineLevel="1">
      <c r="B12" s="67"/>
      <c r="C12" s="635" t="s">
        <v>28</v>
      </c>
      <c r="D12" s="635"/>
      <c r="E12" s="68"/>
      <c r="F12" s="653">
        <v>5</v>
      </c>
      <c r="G12" s="653"/>
      <c r="H12" s="68"/>
    </row>
    <row r="13" spans="2:15" ht="15.75" hidden="1" customHeight="1" outlineLevel="1">
      <c r="B13" s="67"/>
      <c r="C13" s="635" t="s">
        <v>29</v>
      </c>
      <c r="D13" s="635"/>
      <c r="E13" s="68"/>
      <c r="F13" s="653">
        <v>50</v>
      </c>
      <c r="G13" s="653"/>
      <c r="H13" s="68"/>
    </row>
    <row r="14" spans="2:15" ht="15.75" hidden="1" customHeight="1" outlineLevel="1">
      <c r="B14" s="67"/>
      <c r="C14" s="635" t="s">
        <v>30</v>
      </c>
      <c r="D14" s="635"/>
      <c r="E14" s="68"/>
      <c r="F14" s="653">
        <v>70</v>
      </c>
      <c r="G14" s="653"/>
      <c r="H14" s="68"/>
    </row>
    <row r="15" spans="2:15" ht="15.75" hidden="1" customHeight="1" outlineLevel="1">
      <c r="B15" s="67"/>
      <c r="C15" s="635" t="s">
        <v>31</v>
      </c>
      <c r="D15" s="635"/>
      <c r="E15" s="68"/>
      <c r="F15" s="653">
        <v>150</v>
      </c>
      <c r="G15" s="653"/>
      <c r="H15" s="68"/>
    </row>
    <row r="16" spans="2:15" ht="15.75" hidden="1" customHeight="1" outlineLevel="1">
      <c r="B16" s="67"/>
      <c r="C16" s="635" t="s">
        <v>32</v>
      </c>
      <c r="D16" s="635"/>
      <c r="E16" s="68"/>
      <c r="F16" s="653">
        <v>508</v>
      </c>
      <c r="G16" s="653"/>
      <c r="H16" s="68"/>
    </row>
    <row r="17" spans="2:13" ht="15.75" hidden="1" customHeight="1" outlineLevel="1">
      <c r="B17" s="67"/>
      <c r="C17" s="635" t="s">
        <v>33</v>
      </c>
      <c r="D17" s="635"/>
      <c r="E17" s="68"/>
      <c r="F17" s="653" t="s">
        <v>58</v>
      </c>
      <c r="G17" s="653"/>
      <c r="H17" s="68"/>
    </row>
    <row r="18" spans="2:13" ht="15.75" hidden="1" customHeight="1" outlineLevel="1">
      <c r="B18" s="67"/>
      <c r="C18" s="635" t="s">
        <v>35</v>
      </c>
      <c r="D18" s="635"/>
      <c r="E18" s="68"/>
      <c r="F18" s="653" t="s">
        <v>36</v>
      </c>
      <c r="G18" s="653"/>
      <c r="H18" s="68"/>
    </row>
    <row r="19" spans="2:13" ht="15.75" hidden="1" customHeight="1" outlineLevel="1">
      <c r="B19" s="67"/>
      <c r="C19" s="635" t="s">
        <v>42</v>
      </c>
      <c r="D19" s="635"/>
      <c r="E19" s="68"/>
      <c r="F19" s="653" t="s">
        <v>54</v>
      </c>
      <c r="G19" s="653"/>
      <c r="H19" s="68"/>
    </row>
    <row r="20" spans="2:13" ht="15.75" hidden="1" customHeight="1" outlineLevel="1">
      <c r="B20" s="67"/>
      <c r="C20" s="635" t="s">
        <v>38</v>
      </c>
      <c r="D20" s="635"/>
      <c r="E20" s="68"/>
      <c r="F20" s="653" t="s">
        <v>63</v>
      </c>
      <c r="G20" s="653"/>
      <c r="H20" s="68"/>
    </row>
    <row r="21" spans="2:13" ht="15.75" hidden="1" customHeight="1" outlineLevel="1">
      <c r="B21" s="67"/>
      <c r="C21" s="637" t="s">
        <v>40</v>
      </c>
      <c r="D21" s="637"/>
      <c r="E21" s="68"/>
      <c r="F21" s="648">
        <v>226</v>
      </c>
      <c r="G21" s="648"/>
      <c r="H21" s="68"/>
    </row>
    <row r="22" spans="2:13" ht="15.75" customHeight="1" collapsed="1">
      <c r="B22" s="69"/>
      <c r="C22" s="70"/>
      <c r="D22" s="70"/>
      <c r="E22" s="71"/>
      <c r="F22" s="70"/>
      <c r="G22" s="70"/>
      <c r="H22" s="71"/>
    </row>
    <row r="23" spans="2:13" ht="15.75" customHeight="1" outlineLevel="1">
      <c r="B23" s="64" t="s">
        <v>44</v>
      </c>
      <c r="C23" s="222" t="s">
        <v>49</v>
      </c>
      <c r="D23" s="222"/>
      <c r="E23" s="65" t="s">
        <v>2</v>
      </c>
      <c r="F23" s="111" t="s">
        <v>2</v>
      </c>
      <c r="G23" s="111" t="s">
        <v>45</v>
      </c>
      <c r="H23" s="65" t="s">
        <v>46</v>
      </c>
    </row>
    <row r="24" spans="2:13" ht="15.75" customHeight="1" outlineLevel="1">
      <c r="B24" s="108">
        <v>1150</v>
      </c>
      <c r="C24" s="654" t="s">
        <v>18</v>
      </c>
      <c r="D24" s="654"/>
      <c r="E24" s="202">
        <v>3888.8</v>
      </c>
      <c r="F24" s="174">
        <f>E24*'Прайс-лист'!I3*(1-'Прайс-лист'!$E$3)</f>
        <v>3888.8</v>
      </c>
      <c r="G24" s="114"/>
      <c r="H24" s="203">
        <f>F24</f>
        <v>3888.8</v>
      </c>
    </row>
    <row r="25" spans="2:13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3" ht="226.5" hidden="1" customHeight="1" outlineLevel="2">
      <c r="B26" s="19"/>
      <c r="C26" s="640" t="s">
        <v>2282</v>
      </c>
      <c r="D26" s="640"/>
      <c r="E26" s="640"/>
      <c r="F26" s="640"/>
      <c r="G26" s="640"/>
      <c r="H26" s="640"/>
    </row>
    <row r="27" spans="2:13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3" ht="15.75" customHeight="1" outlineLevel="1">
      <c r="B28" s="108">
        <v>2473</v>
      </c>
      <c r="C28" s="109" t="s">
        <v>6</v>
      </c>
      <c r="D28" s="104" t="s">
        <v>928</v>
      </c>
      <c r="E28" s="203">
        <v>152</v>
      </c>
      <c r="F28" s="174">
        <f>E28*'Прайс-лист'!I3*(1-'Прайс-лист'!$E$3)</f>
        <v>152</v>
      </c>
      <c r="G28" s="168">
        <v>0</v>
      </c>
      <c r="H28" s="203">
        <f>F28*G28</f>
        <v>0</v>
      </c>
      <c r="J28" s="246" t="s">
        <v>928</v>
      </c>
      <c r="K28" s="246" t="s">
        <v>928</v>
      </c>
      <c r="L28" s="246" t="s">
        <v>928</v>
      </c>
      <c r="M28" s="246" t="s">
        <v>928</v>
      </c>
    </row>
    <row r="29" spans="2:13" ht="15.75" customHeight="1" outlineLevel="1">
      <c r="B29" s="66"/>
      <c r="C29" s="110" t="s">
        <v>929</v>
      </c>
      <c r="D29" s="103" t="s">
        <v>928</v>
      </c>
      <c r="E29" s="203">
        <v>20</v>
      </c>
      <c r="F29" s="174">
        <f>E29*'Прайс-лист'!I3*(1-'Прайс-лист'!$E$3)</f>
        <v>20</v>
      </c>
      <c r="G29" s="168">
        <v>0</v>
      </c>
      <c r="H29" s="203">
        <f>F29*G29</f>
        <v>0</v>
      </c>
      <c r="J29" s="248" t="s">
        <v>1942</v>
      </c>
      <c r="K29" s="246" t="s">
        <v>1945</v>
      </c>
      <c r="L29" s="246" t="s">
        <v>1945</v>
      </c>
      <c r="M29" s="246" t="s">
        <v>1945</v>
      </c>
    </row>
    <row r="30" spans="2:13" ht="15.75" customHeight="1" outlineLevel="1">
      <c r="B30" s="108">
        <v>2120</v>
      </c>
      <c r="C30" s="215" t="s">
        <v>934</v>
      </c>
      <c r="D30" s="103" t="s">
        <v>928</v>
      </c>
      <c r="E30" s="203">
        <v>135.19999999999999</v>
      </c>
      <c r="F30" s="174">
        <f>E30*'Прайс-лист'!I3*(1-'Прайс-лист'!$E$3)</f>
        <v>135.19999999999999</v>
      </c>
      <c r="G30" s="168">
        <v>0</v>
      </c>
      <c r="H30" s="203">
        <f>F30*G30</f>
        <v>0</v>
      </c>
      <c r="J30" s="248" t="s">
        <v>2155</v>
      </c>
      <c r="K30" s="254" t="s">
        <v>1959</v>
      </c>
      <c r="L30" s="248" t="s">
        <v>1942</v>
      </c>
      <c r="M30" s="248" t="s">
        <v>1942</v>
      </c>
    </row>
    <row r="31" spans="2:13" ht="15.75" customHeight="1" outlineLevel="1">
      <c r="B31" s="108">
        <v>1155</v>
      </c>
      <c r="C31" s="110" t="s">
        <v>932</v>
      </c>
      <c r="D31" s="103" t="s">
        <v>928</v>
      </c>
      <c r="E31" s="203">
        <v>2220.8000000000002</v>
      </c>
      <c r="F31" s="174">
        <f>E31*'Прайс-лист'!I3*(1-'Прайс-лист'!$E$3)</f>
        <v>2220.8000000000002</v>
      </c>
      <c r="G31" s="168">
        <v>0</v>
      </c>
      <c r="H31" s="203">
        <f>F31*G31</f>
        <v>0</v>
      </c>
      <c r="J31" s="248" t="s">
        <v>2154</v>
      </c>
      <c r="K31" s="247" t="s">
        <v>1944</v>
      </c>
      <c r="L31" s="247"/>
      <c r="M31" s="247" t="s">
        <v>1944</v>
      </c>
    </row>
    <row r="32" spans="2:13" ht="15.75" customHeight="1" outlineLevel="1">
      <c r="B32" s="646" t="s">
        <v>7</v>
      </c>
      <c r="C32" s="646"/>
      <c r="D32" s="646"/>
      <c r="E32" s="646"/>
      <c r="F32" s="646"/>
      <c r="G32" s="646"/>
      <c r="H32" s="646"/>
      <c r="J32" s="251" t="s">
        <v>1944</v>
      </c>
      <c r="K32" s="254" t="s">
        <v>1960</v>
      </c>
      <c r="L32" s="254"/>
      <c r="M32" s="254" t="s">
        <v>1960</v>
      </c>
    </row>
    <row r="33" spans="2:13" ht="15.75" customHeight="1" outlineLevel="1">
      <c r="B33" s="494">
        <v>4144</v>
      </c>
      <c r="C33" s="632" t="s">
        <v>2214</v>
      </c>
      <c r="D33" s="632"/>
      <c r="E33" s="203">
        <v>20.8</v>
      </c>
      <c r="F33" s="174">
        <f>E33*'Прайс-лист'!I3*(1-'Прайс-лист'!$E$3)</f>
        <v>20.8</v>
      </c>
      <c r="G33" s="143">
        <v>0</v>
      </c>
      <c r="H33" s="175">
        <f>F33*G33</f>
        <v>0</v>
      </c>
      <c r="J33" s="251" t="s">
        <v>1945</v>
      </c>
      <c r="K33" s="254" t="s">
        <v>1967</v>
      </c>
      <c r="L33" s="254"/>
      <c r="M33" s="254" t="s">
        <v>1967</v>
      </c>
    </row>
    <row r="34" spans="2:13" ht="15.75" customHeight="1" outlineLevel="1">
      <c r="B34" s="108">
        <v>2413</v>
      </c>
      <c r="C34" s="635" t="s">
        <v>1908</v>
      </c>
      <c r="D34" s="635"/>
      <c r="E34" s="203">
        <v>323.2</v>
      </c>
      <c r="F34" s="174">
        <f>E34*'Прайс-лист'!I3*(1-'Прайс-лист'!$E$3)</f>
        <v>323.2</v>
      </c>
      <c r="G34" s="168">
        <v>0</v>
      </c>
      <c r="H34" s="203">
        <f t="shared" ref="H34:H43" si="0">F34*G34</f>
        <v>0</v>
      </c>
      <c r="J34" s="251"/>
      <c r="K34" s="251" t="s">
        <v>1943</v>
      </c>
      <c r="L34" s="251"/>
      <c r="M34" s="251" t="s">
        <v>1943</v>
      </c>
    </row>
    <row r="35" spans="2:13" ht="15.75" customHeight="1" outlineLevel="1">
      <c r="B35" s="108">
        <v>2338</v>
      </c>
      <c r="C35" s="635" t="s">
        <v>68</v>
      </c>
      <c r="D35" s="635"/>
      <c r="E35" s="203">
        <v>80</v>
      </c>
      <c r="F35" s="174">
        <f>E35*'Прайс-лист'!I3*(1-'Прайс-лист'!$E$3)</f>
        <v>80</v>
      </c>
      <c r="G35" s="168">
        <v>0</v>
      </c>
      <c r="H35" s="203">
        <f t="shared" si="0"/>
        <v>0</v>
      </c>
    </row>
    <row r="36" spans="2:13" ht="15.75" customHeight="1" outlineLevel="1">
      <c r="B36" s="108">
        <v>2911</v>
      </c>
      <c r="C36" s="635" t="s">
        <v>9</v>
      </c>
      <c r="D36" s="635"/>
      <c r="E36" s="203">
        <v>141.6</v>
      </c>
      <c r="F36" s="174">
        <f>E36*'Прайс-лист'!I3*(1-'Прайс-лист'!$E$3)</f>
        <v>141.6</v>
      </c>
      <c r="G36" s="168">
        <v>0</v>
      </c>
      <c r="H36" s="203">
        <f t="shared" si="0"/>
        <v>0</v>
      </c>
    </row>
    <row r="37" spans="2:13" ht="15.75" customHeight="1" outlineLevel="1">
      <c r="B37" s="108">
        <v>2912</v>
      </c>
      <c r="C37" s="635" t="s">
        <v>75</v>
      </c>
      <c r="D37" s="635"/>
      <c r="E37" s="203">
        <v>180.8</v>
      </c>
      <c r="F37" s="174">
        <f>E37*'Прайс-лист'!I3*(1-'Прайс-лист'!$E$3)</f>
        <v>180.8</v>
      </c>
      <c r="G37" s="168">
        <v>0</v>
      </c>
      <c r="H37" s="203">
        <f t="shared" si="0"/>
        <v>0</v>
      </c>
    </row>
    <row r="38" spans="2:13" ht="15.75" customHeight="1" outlineLevel="1">
      <c r="B38" s="108">
        <v>2422</v>
      </c>
      <c r="C38" s="635" t="s">
        <v>52</v>
      </c>
      <c r="D38" s="635"/>
      <c r="E38" s="203">
        <v>455.2</v>
      </c>
      <c r="F38" s="174">
        <f>E38*'Прайс-лист'!I3*(1-'Прайс-лист'!$E$3)</f>
        <v>455.2</v>
      </c>
      <c r="G38" s="168">
        <v>0</v>
      </c>
      <c r="H38" s="203">
        <f t="shared" si="0"/>
        <v>0</v>
      </c>
    </row>
    <row r="39" spans="2:13" ht="15.75" customHeight="1" outlineLevel="1">
      <c r="B39" s="108">
        <v>2513</v>
      </c>
      <c r="C39" s="635" t="s">
        <v>78</v>
      </c>
      <c r="D39" s="635"/>
      <c r="E39" s="203">
        <v>738.4</v>
      </c>
      <c r="F39" s="174">
        <f>E39*'Прайс-лист'!I3*(1-'Прайс-лист'!$E$3)</f>
        <v>738.4</v>
      </c>
      <c r="G39" s="168">
        <v>0</v>
      </c>
      <c r="H39" s="203">
        <f t="shared" si="0"/>
        <v>0</v>
      </c>
    </row>
    <row r="40" spans="2:13" ht="15.75" customHeight="1" outlineLevel="1">
      <c r="B40" s="108">
        <v>2880</v>
      </c>
      <c r="C40" s="635" t="s">
        <v>11</v>
      </c>
      <c r="D40" s="635"/>
      <c r="E40" s="203">
        <v>348</v>
      </c>
      <c r="F40" s="174">
        <f>E40*'Прайс-лист'!I3*(1-'Прайс-лист'!$E$3)</f>
        <v>348</v>
      </c>
      <c r="G40" s="168">
        <v>0</v>
      </c>
      <c r="H40" s="203">
        <f t="shared" si="0"/>
        <v>0</v>
      </c>
    </row>
    <row r="41" spans="2:13" ht="15.75" customHeight="1" outlineLevel="1">
      <c r="B41" s="214">
        <v>288001</v>
      </c>
      <c r="C41" s="635" t="s">
        <v>933</v>
      </c>
      <c r="D41" s="635"/>
      <c r="E41" s="203">
        <v>348</v>
      </c>
      <c r="F41" s="174">
        <f>E41*'Прайс-лист'!I3*(1-'Прайс-лист'!$E$3)</f>
        <v>348</v>
      </c>
      <c r="G41" s="168">
        <v>0</v>
      </c>
      <c r="H41" s="203">
        <f t="shared" si="0"/>
        <v>0</v>
      </c>
    </row>
    <row r="42" spans="2:13" ht="15.75" customHeight="1" outlineLevel="1">
      <c r="B42" s="108">
        <v>2392</v>
      </c>
      <c r="C42" s="635" t="s">
        <v>79</v>
      </c>
      <c r="D42" s="635"/>
      <c r="E42" s="175">
        <v>584.79999999999995</v>
      </c>
      <c r="F42" s="174">
        <f>E42*'Прайс-лист'!I3*(1-'Прайс-лист'!$E$3)</f>
        <v>584.79999999999995</v>
      </c>
      <c r="G42" s="168">
        <v>0</v>
      </c>
      <c r="H42" s="203">
        <f t="shared" si="0"/>
        <v>0</v>
      </c>
    </row>
    <row r="43" spans="2:13" ht="15.75" customHeight="1" outlineLevel="1">
      <c r="B43" s="108">
        <v>2397</v>
      </c>
      <c r="C43" s="635" t="s">
        <v>80</v>
      </c>
      <c r="D43" s="635"/>
      <c r="E43" s="175">
        <v>827.2</v>
      </c>
      <c r="F43" s="174">
        <f>E43*'Прайс-лист'!I3*(1-'Прайс-лист'!$E$3)</f>
        <v>827.2</v>
      </c>
      <c r="G43" s="168">
        <v>0</v>
      </c>
      <c r="H43" s="203">
        <f t="shared" si="0"/>
        <v>0</v>
      </c>
    </row>
    <row r="44" spans="2:13" ht="15.75" customHeight="1" outlineLevel="1">
      <c r="B44" s="24"/>
      <c r="C44" s="63"/>
      <c r="D44" s="63"/>
      <c r="E44" s="23"/>
      <c r="F44" s="23"/>
      <c r="G44" s="12" t="s">
        <v>12</v>
      </c>
      <c r="H44" s="204">
        <f>SUM(H24:H43)</f>
        <v>3888.8</v>
      </c>
    </row>
  </sheetData>
  <mergeCells count="55">
    <mergeCell ref="C43:D43"/>
    <mergeCell ref="C36:D36"/>
    <mergeCell ref="C37:D37"/>
    <mergeCell ref="C38:D38"/>
    <mergeCell ref="C39:D39"/>
    <mergeCell ref="C40:D40"/>
    <mergeCell ref="C41:D41"/>
    <mergeCell ref="C33:D33"/>
    <mergeCell ref="C34:D34"/>
    <mergeCell ref="C35:D35"/>
    <mergeCell ref="B32:H32"/>
    <mergeCell ref="C42:D42"/>
    <mergeCell ref="B27:H27"/>
    <mergeCell ref="F21:G21"/>
    <mergeCell ref="C26:H26"/>
    <mergeCell ref="C24:D24"/>
    <mergeCell ref="C17:D17"/>
    <mergeCell ref="C18:D18"/>
    <mergeCell ref="C19:D19"/>
    <mergeCell ref="C20:D20"/>
    <mergeCell ref="C21:D21"/>
    <mergeCell ref="F20:G20"/>
    <mergeCell ref="B25:H25"/>
    <mergeCell ref="F19:G19"/>
    <mergeCell ref="F18:G18"/>
    <mergeCell ref="C12:D12"/>
    <mergeCell ref="F14:G14"/>
    <mergeCell ref="C14:D14"/>
    <mergeCell ref="C15:D15"/>
    <mergeCell ref="C6:D6"/>
    <mergeCell ref="C7:D7"/>
    <mergeCell ref="C8:D8"/>
    <mergeCell ref="C9:D9"/>
    <mergeCell ref="C10:D10"/>
    <mergeCell ref="F9:G9"/>
    <mergeCell ref="F10:G10"/>
    <mergeCell ref="F11:G11"/>
    <mergeCell ref="F12:G12"/>
    <mergeCell ref="F13:G13"/>
    <mergeCell ref="N2:O2"/>
    <mergeCell ref="B2:H2"/>
    <mergeCell ref="F15:G15"/>
    <mergeCell ref="F16:G16"/>
    <mergeCell ref="F17:G17"/>
    <mergeCell ref="C4:D4"/>
    <mergeCell ref="C5:D5"/>
    <mergeCell ref="B3:H3"/>
    <mergeCell ref="F4:G4"/>
    <mergeCell ref="F5:G5"/>
    <mergeCell ref="C16:D16"/>
    <mergeCell ref="F6:G6"/>
    <mergeCell ref="F7:G7"/>
    <mergeCell ref="F8:G8"/>
    <mergeCell ref="C13:D13"/>
    <mergeCell ref="C11:D11"/>
  </mergeCells>
  <dataValidations count="4">
    <dataValidation type="list" allowBlank="1" showInputMessage="1" showErrorMessage="1" sqref="D28">
      <formula1>$J$28:$J$33</formula1>
    </dataValidation>
    <dataValidation type="list" showInputMessage="1" showErrorMessage="1" sqref="D30">
      <formula1>$L$28:$L$30</formula1>
    </dataValidation>
    <dataValidation type="list" allowBlank="1" showInputMessage="1" showErrorMessage="1" sqref="D29">
      <formula1>$K$28:$K$34</formula1>
    </dataValidation>
    <dataValidation type="list" allowBlank="1" showInputMessage="1" showErrorMessage="1" sqref="D31">
      <formula1>$M$28:$M$34</formula1>
    </dataValidation>
  </dataValidations>
  <hyperlinks>
    <hyperlink ref="N2:O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3"/>
  </sheetPr>
  <dimension ref="B2:O47"/>
  <sheetViews>
    <sheetView showGridLines="0" workbookViewId="0">
      <pane ySplit="2" topLeftCell="A3" activePane="bottomLeft" state="frozen"/>
      <selection pane="bottomLeft" activeCell="Q43" sqref="Q43"/>
    </sheetView>
  </sheetViews>
  <sheetFormatPr defaultRowHeight="15.75" customHeight="1" outlineLevelRow="2" outlineLevelCol="1"/>
  <cols>
    <col min="1" max="1" width="3.7109375" style="17" customWidth="1"/>
    <col min="2" max="2" width="12.7109375" style="39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7" customWidth="1"/>
    <col min="8" max="8" width="15.7109375" style="17" customWidth="1"/>
    <col min="9" max="9" width="9.140625" style="17"/>
    <col min="10" max="13" width="15.7109375" style="17" hidden="1" customWidth="1" outlineLevel="1"/>
    <col min="14" max="14" width="9.140625" style="17" collapsed="1"/>
    <col min="15" max="16384" width="9.140625" style="17"/>
  </cols>
  <sheetData>
    <row r="2" spans="2:15" ht="15.75" customHeight="1">
      <c r="B2" s="644" t="s">
        <v>72</v>
      </c>
      <c r="C2" s="644"/>
      <c r="D2" s="644"/>
      <c r="E2" s="644"/>
      <c r="F2" s="644"/>
      <c r="G2" s="644"/>
      <c r="H2" s="644"/>
      <c r="N2" s="642" t="s">
        <v>2216</v>
      </c>
      <c r="O2" s="642"/>
    </row>
    <row r="3" spans="2:15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5" ht="15.75" hidden="1" customHeight="1" outlineLevel="1">
      <c r="B4" s="67"/>
      <c r="C4" s="635" t="s">
        <v>21</v>
      </c>
      <c r="D4" s="635"/>
      <c r="E4" s="68"/>
      <c r="F4" s="653">
        <v>420</v>
      </c>
      <c r="G4" s="653"/>
      <c r="H4" s="68"/>
    </row>
    <row r="5" spans="2:15" ht="15.75" hidden="1" customHeight="1" outlineLevel="1">
      <c r="B5" s="67"/>
      <c r="C5" s="635" t="s">
        <v>22</v>
      </c>
      <c r="D5" s="635"/>
      <c r="E5" s="68"/>
      <c r="F5" s="653">
        <v>310</v>
      </c>
      <c r="G5" s="653"/>
      <c r="H5" s="68"/>
    </row>
    <row r="6" spans="2:15" ht="15.75" hidden="1" customHeight="1" outlineLevel="1">
      <c r="B6" s="67"/>
      <c r="C6" s="635" t="s">
        <v>23</v>
      </c>
      <c r="D6" s="635"/>
      <c r="E6" s="68"/>
      <c r="F6" s="653">
        <v>195</v>
      </c>
      <c r="G6" s="653"/>
      <c r="H6" s="68"/>
    </row>
    <row r="7" spans="2:15" ht="15.75" hidden="1" customHeight="1" outlineLevel="1">
      <c r="B7" s="67"/>
      <c r="C7" s="635" t="s">
        <v>24</v>
      </c>
      <c r="D7" s="635"/>
      <c r="E7" s="68"/>
      <c r="F7" s="653">
        <v>101</v>
      </c>
      <c r="G7" s="653"/>
      <c r="H7" s="68"/>
    </row>
    <row r="8" spans="2:15" ht="15.75" hidden="1" customHeight="1" outlineLevel="1">
      <c r="B8" s="67"/>
      <c r="C8" s="635" t="s">
        <v>25</v>
      </c>
      <c r="D8" s="635"/>
      <c r="E8" s="68"/>
      <c r="F8" s="653">
        <v>46</v>
      </c>
      <c r="G8" s="653"/>
      <c r="H8" s="68"/>
    </row>
    <row r="9" spans="2:15" ht="15.75" hidden="1" customHeight="1" outlineLevel="1">
      <c r="B9" s="67"/>
      <c r="C9" s="635" t="s">
        <v>41</v>
      </c>
      <c r="D9" s="635"/>
      <c r="E9" s="68"/>
      <c r="F9" s="653">
        <v>115</v>
      </c>
      <c r="G9" s="653"/>
      <c r="H9" s="68"/>
    </row>
    <row r="10" spans="2:15" ht="15.75" hidden="1" customHeight="1" outlineLevel="1">
      <c r="B10" s="67"/>
      <c r="C10" s="635" t="s">
        <v>26</v>
      </c>
      <c r="D10" s="635"/>
      <c r="E10" s="68"/>
      <c r="F10" s="653">
        <v>700</v>
      </c>
      <c r="G10" s="653"/>
      <c r="H10" s="68"/>
    </row>
    <row r="11" spans="2:15" ht="15.75" hidden="1" customHeight="1" outlineLevel="1">
      <c r="B11" s="67"/>
      <c r="C11" s="635" t="s">
        <v>27</v>
      </c>
      <c r="D11" s="635"/>
      <c r="E11" s="68"/>
      <c r="F11" s="653">
        <v>6</v>
      </c>
      <c r="G11" s="653"/>
      <c r="H11" s="68"/>
    </row>
    <row r="12" spans="2:15" ht="15.75" hidden="1" customHeight="1" outlineLevel="1">
      <c r="B12" s="67"/>
      <c r="C12" s="635" t="s">
        <v>28</v>
      </c>
      <c r="D12" s="635"/>
      <c r="E12" s="68"/>
      <c r="F12" s="653">
        <v>3</v>
      </c>
      <c r="G12" s="653"/>
      <c r="H12" s="68"/>
    </row>
    <row r="13" spans="2:15" ht="15.75" hidden="1" customHeight="1" outlineLevel="1">
      <c r="B13" s="67"/>
      <c r="C13" s="635" t="s">
        <v>29</v>
      </c>
      <c r="D13" s="635"/>
      <c r="E13" s="68"/>
      <c r="F13" s="653">
        <v>40</v>
      </c>
      <c r="G13" s="653"/>
      <c r="H13" s="68"/>
    </row>
    <row r="14" spans="2:15" ht="15.75" hidden="1" customHeight="1" outlineLevel="1">
      <c r="B14" s="67"/>
      <c r="C14" s="635" t="s">
        <v>30</v>
      </c>
      <c r="D14" s="635"/>
      <c r="E14" s="68"/>
      <c r="F14" s="653">
        <v>50</v>
      </c>
      <c r="G14" s="653"/>
      <c r="H14" s="68"/>
    </row>
    <row r="15" spans="2:15" ht="15.75" hidden="1" customHeight="1" outlineLevel="1">
      <c r="B15" s="67"/>
      <c r="C15" s="635" t="s">
        <v>31</v>
      </c>
      <c r="D15" s="635"/>
      <c r="E15" s="68"/>
      <c r="F15" s="653">
        <v>115</v>
      </c>
      <c r="G15" s="653"/>
      <c r="H15" s="68"/>
    </row>
    <row r="16" spans="2:15" ht="15.75" hidden="1" customHeight="1" outlineLevel="1">
      <c r="B16" s="67"/>
      <c r="C16" s="635" t="s">
        <v>32</v>
      </c>
      <c r="D16" s="635"/>
      <c r="E16" s="68"/>
      <c r="F16" s="653" t="s">
        <v>57</v>
      </c>
      <c r="G16" s="653"/>
      <c r="H16" s="68"/>
    </row>
    <row r="17" spans="2:13" ht="15.75" hidden="1" customHeight="1" outlineLevel="1">
      <c r="B17" s="67"/>
      <c r="C17" s="635" t="s">
        <v>33</v>
      </c>
      <c r="D17" s="635"/>
      <c r="E17" s="68"/>
      <c r="F17" s="653" t="s">
        <v>58</v>
      </c>
      <c r="G17" s="653"/>
      <c r="H17" s="68"/>
    </row>
    <row r="18" spans="2:13" ht="15.75" hidden="1" customHeight="1" outlineLevel="1">
      <c r="B18" s="67"/>
      <c r="C18" s="635" t="s">
        <v>35</v>
      </c>
      <c r="D18" s="635"/>
      <c r="E18" s="68"/>
      <c r="F18" s="653" t="s">
        <v>36</v>
      </c>
      <c r="G18" s="653"/>
      <c r="H18" s="68"/>
    </row>
    <row r="19" spans="2:13" ht="15.75" hidden="1" customHeight="1" outlineLevel="1">
      <c r="B19" s="67"/>
      <c r="C19" s="635" t="s">
        <v>42</v>
      </c>
      <c r="D19" s="635"/>
      <c r="E19" s="68"/>
      <c r="F19" s="653" t="s">
        <v>54</v>
      </c>
      <c r="G19" s="653"/>
      <c r="H19" s="68"/>
    </row>
    <row r="20" spans="2:13" ht="15.75" hidden="1" customHeight="1" outlineLevel="1">
      <c r="B20" s="67"/>
      <c r="C20" s="635" t="s">
        <v>38</v>
      </c>
      <c r="D20" s="635"/>
      <c r="E20" s="68"/>
      <c r="F20" s="653" t="s">
        <v>62</v>
      </c>
      <c r="G20" s="653"/>
      <c r="H20" s="68"/>
    </row>
    <row r="21" spans="2:13" ht="15.75" hidden="1" customHeight="1" outlineLevel="1">
      <c r="B21" s="69"/>
      <c r="C21" s="637" t="s">
        <v>40</v>
      </c>
      <c r="D21" s="637"/>
      <c r="E21" s="71"/>
      <c r="F21" s="655">
        <v>178</v>
      </c>
      <c r="G21" s="655"/>
      <c r="H21" s="71"/>
    </row>
    <row r="22" spans="2:13" ht="15.75" customHeight="1" collapsed="1">
      <c r="B22" s="69"/>
      <c r="C22" s="70"/>
      <c r="D22" s="70"/>
      <c r="E22" s="71"/>
      <c r="F22" s="70"/>
      <c r="G22" s="70"/>
      <c r="H22" s="71"/>
    </row>
    <row r="23" spans="2:13" ht="15.75" customHeight="1" outlineLevel="1">
      <c r="B23" s="64" t="s">
        <v>44</v>
      </c>
      <c r="C23" s="222" t="s">
        <v>49</v>
      </c>
      <c r="D23" s="222"/>
      <c r="E23" s="65" t="s">
        <v>2</v>
      </c>
      <c r="F23" s="111" t="s">
        <v>2</v>
      </c>
      <c r="G23" s="111" t="s">
        <v>45</v>
      </c>
      <c r="H23" s="65" t="s">
        <v>46</v>
      </c>
    </row>
    <row r="24" spans="2:13" ht="15.75" customHeight="1" outlineLevel="1">
      <c r="B24" s="97">
        <v>1140</v>
      </c>
      <c r="C24" s="654" t="s">
        <v>18</v>
      </c>
      <c r="D24" s="654"/>
      <c r="E24" s="201">
        <v>3179.2</v>
      </c>
      <c r="F24" s="201">
        <f>E24*'Прайс-лист'!I3*(1-'Прайс-лист'!$E$3)</f>
        <v>3179.2</v>
      </c>
      <c r="G24" s="97"/>
      <c r="H24" s="255">
        <f>F24</f>
        <v>3179.2</v>
      </c>
    </row>
    <row r="25" spans="2:13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3" ht="270" hidden="1" customHeight="1" outlineLevel="2">
      <c r="B26" s="98"/>
      <c r="C26" s="640" t="s">
        <v>2283</v>
      </c>
      <c r="D26" s="640"/>
      <c r="E26" s="640"/>
      <c r="F26" s="640"/>
      <c r="G26" s="640"/>
      <c r="H26" s="640"/>
    </row>
    <row r="27" spans="2:13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3" ht="15.75" customHeight="1" outlineLevel="1">
      <c r="B28" s="108">
        <v>2473</v>
      </c>
      <c r="C28" s="491" t="s">
        <v>6</v>
      </c>
      <c r="D28" s="104" t="s">
        <v>928</v>
      </c>
      <c r="E28" s="203">
        <v>152</v>
      </c>
      <c r="F28" s="174">
        <f>E28*'Прайс-лист'!I3*(1-'Прайс-лист'!$E$3)</f>
        <v>152</v>
      </c>
      <c r="G28" s="168">
        <v>0</v>
      </c>
      <c r="H28" s="203">
        <f>F28*G28</f>
        <v>0</v>
      </c>
      <c r="J28" s="246" t="s">
        <v>928</v>
      </c>
      <c r="K28" s="246" t="s">
        <v>928</v>
      </c>
      <c r="L28" s="246" t="s">
        <v>928</v>
      </c>
      <c r="M28" s="246" t="s">
        <v>928</v>
      </c>
    </row>
    <row r="29" spans="2:13" ht="15.75" customHeight="1" outlineLevel="1">
      <c r="B29" s="66"/>
      <c r="C29" s="490" t="s">
        <v>929</v>
      </c>
      <c r="D29" s="103" t="s">
        <v>928</v>
      </c>
      <c r="E29" s="203">
        <v>20</v>
      </c>
      <c r="F29" s="174">
        <f>E29*'Прайс-лист'!I3*(1-'Прайс-лист'!$E$3)</f>
        <v>20</v>
      </c>
      <c r="G29" s="168">
        <v>0</v>
      </c>
      <c r="H29" s="203">
        <f>F29*G29</f>
        <v>0</v>
      </c>
      <c r="J29" s="248" t="s">
        <v>1942</v>
      </c>
      <c r="K29" s="246" t="s">
        <v>1945</v>
      </c>
      <c r="L29" s="246" t="s">
        <v>1945</v>
      </c>
      <c r="M29" s="246" t="s">
        <v>1945</v>
      </c>
    </row>
    <row r="30" spans="2:13" ht="15.75" customHeight="1" outlineLevel="1">
      <c r="B30" s="108">
        <v>2126</v>
      </c>
      <c r="C30" s="490" t="s">
        <v>934</v>
      </c>
      <c r="D30" s="103" t="s">
        <v>928</v>
      </c>
      <c r="E30" s="203">
        <v>128</v>
      </c>
      <c r="F30" s="174">
        <f>E30*'Прайс-лист'!I3*(1-'Прайс-лист'!$E$3)</f>
        <v>128</v>
      </c>
      <c r="G30" s="168">
        <v>0</v>
      </c>
      <c r="H30" s="203">
        <f>F30*G30</f>
        <v>0</v>
      </c>
      <c r="J30" s="248" t="s">
        <v>2155</v>
      </c>
      <c r="K30" s="254" t="s">
        <v>1959</v>
      </c>
      <c r="L30" s="248" t="s">
        <v>1942</v>
      </c>
      <c r="M30" s="248" t="s">
        <v>1942</v>
      </c>
    </row>
    <row r="31" spans="2:13" ht="15.75" customHeight="1" outlineLevel="1">
      <c r="B31" s="108">
        <v>1145</v>
      </c>
      <c r="C31" s="490" t="s">
        <v>932</v>
      </c>
      <c r="D31" s="103" t="s">
        <v>928</v>
      </c>
      <c r="E31" s="203">
        <v>1944.8</v>
      </c>
      <c r="F31" s="174">
        <f>E31*'Прайс-лист'!I3*(1-'Прайс-лист'!$E$3)</f>
        <v>1944.8</v>
      </c>
      <c r="G31" s="168">
        <v>0</v>
      </c>
      <c r="H31" s="203">
        <f>F31*G31</f>
        <v>0</v>
      </c>
      <c r="J31" s="248" t="s">
        <v>2154</v>
      </c>
      <c r="K31" s="247" t="s">
        <v>1944</v>
      </c>
      <c r="L31" s="247"/>
      <c r="M31" s="247" t="s">
        <v>1944</v>
      </c>
    </row>
    <row r="32" spans="2:13" ht="15.75" customHeight="1" outlineLevel="1">
      <c r="B32" s="108">
        <v>2142</v>
      </c>
      <c r="C32" s="635" t="s">
        <v>1902</v>
      </c>
      <c r="D32" s="635"/>
      <c r="E32" s="175">
        <v>20</v>
      </c>
      <c r="F32" s="174">
        <f>E32*'Прайс-лист'!I3*(1-'Прайс-лист'!$E$3)</f>
        <v>20</v>
      </c>
      <c r="G32" s="143">
        <v>0</v>
      </c>
      <c r="H32" s="175">
        <f>F32*G32</f>
        <v>0</v>
      </c>
      <c r="J32" s="251" t="s">
        <v>1944</v>
      </c>
      <c r="K32" s="254" t="s">
        <v>1960</v>
      </c>
      <c r="L32" s="254"/>
      <c r="M32" s="254" t="s">
        <v>1960</v>
      </c>
    </row>
    <row r="33" spans="2:13" ht="15.75" customHeight="1" outlineLevel="1">
      <c r="B33" s="641" t="s">
        <v>7</v>
      </c>
      <c r="C33" s="641"/>
      <c r="D33" s="641"/>
      <c r="E33" s="641"/>
      <c r="F33" s="641"/>
      <c r="G33" s="641"/>
      <c r="H33" s="641"/>
      <c r="J33" s="251" t="s">
        <v>1945</v>
      </c>
      <c r="K33" s="254" t="s">
        <v>1967</v>
      </c>
      <c r="L33" s="254"/>
      <c r="M33" s="254" t="s">
        <v>1967</v>
      </c>
    </row>
    <row r="34" spans="2:13" ht="15.75" customHeight="1" outlineLevel="1">
      <c r="B34" s="108">
        <v>4144</v>
      </c>
      <c r="C34" s="632" t="s">
        <v>2214</v>
      </c>
      <c r="D34" s="632"/>
      <c r="E34" s="175">
        <v>20.8</v>
      </c>
      <c r="F34" s="174">
        <f>E34*'Прайс-лист'!I3*(1-'Прайс-лист'!$E$3)</f>
        <v>20.8</v>
      </c>
      <c r="G34" s="143">
        <v>0</v>
      </c>
      <c r="H34" s="175">
        <f>F34*G34</f>
        <v>0</v>
      </c>
      <c r="J34" s="251"/>
      <c r="K34" s="251" t="s">
        <v>1943</v>
      </c>
      <c r="L34" s="251"/>
      <c r="M34" s="251" t="s">
        <v>1943</v>
      </c>
    </row>
    <row r="35" spans="2:13" ht="15.75" customHeight="1" outlineLevel="1">
      <c r="B35" s="108">
        <v>2414</v>
      </c>
      <c r="C35" s="635" t="s">
        <v>1908</v>
      </c>
      <c r="D35" s="635"/>
      <c r="E35" s="175">
        <v>206.4</v>
      </c>
      <c r="F35" s="174">
        <f>E35*'Прайс-лист'!I3*(1-'Прайс-лист'!$E$3)</f>
        <v>206.4</v>
      </c>
      <c r="G35" s="143">
        <v>0</v>
      </c>
      <c r="H35" s="175">
        <f t="shared" ref="H35:H46" si="0">F35*G35</f>
        <v>0</v>
      </c>
    </row>
    <row r="36" spans="2:13" ht="15.75" customHeight="1" outlineLevel="1">
      <c r="B36" s="108">
        <v>2337</v>
      </c>
      <c r="C36" s="635" t="s">
        <v>68</v>
      </c>
      <c r="D36" s="635"/>
      <c r="E36" s="175">
        <v>61.6</v>
      </c>
      <c r="F36" s="174">
        <f>E36*'Прайс-лист'!I3*(1-'Прайс-лист'!$E$3)</f>
        <v>61.6</v>
      </c>
      <c r="G36" s="143">
        <v>0</v>
      </c>
      <c r="H36" s="175">
        <f t="shared" si="0"/>
        <v>0</v>
      </c>
    </row>
    <row r="37" spans="2:13" ht="15.75" customHeight="1" outlineLevel="1">
      <c r="B37" s="108">
        <v>2344</v>
      </c>
      <c r="C37" s="635" t="s">
        <v>73</v>
      </c>
      <c r="D37" s="635"/>
      <c r="E37" s="175">
        <v>59.2</v>
      </c>
      <c r="F37" s="174">
        <f>E37*'Прайс-лист'!I3*(1-'Прайс-лист'!$E$3)</f>
        <v>59.2</v>
      </c>
      <c r="G37" s="143">
        <v>0</v>
      </c>
      <c r="H37" s="175">
        <f t="shared" si="0"/>
        <v>0</v>
      </c>
    </row>
    <row r="38" spans="2:13" ht="15.75" customHeight="1" outlineLevel="1">
      <c r="B38" s="108">
        <v>2345</v>
      </c>
      <c r="C38" s="635" t="s">
        <v>74</v>
      </c>
      <c r="D38" s="635"/>
      <c r="E38" s="175">
        <v>59.2</v>
      </c>
      <c r="F38" s="174">
        <f>E38*'Прайс-лист'!I3*(1-'Прайс-лист'!$E$3)</f>
        <v>59.2</v>
      </c>
      <c r="G38" s="143">
        <v>0</v>
      </c>
      <c r="H38" s="175">
        <f t="shared" si="0"/>
        <v>0</v>
      </c>
    </row>
    <row r="39" spans="2:13" ht="15.75" customHeight="1" outlineLevel="1">
      <c r="B39" s="108">
        <v>2941</v>
      </c>
      <c r="C39" s="635" t="s">
        <v>9</v>
      </c>
      <c r="D39" s="635"/>
      <c r="E39" s="175">
        <v>125.6</v>
      </c>
      <c r="F39" s="174">
        <f>E39*'Прайс-лист'!I3*(1-'Прайс-лист'!$E$3)</f>
        <v>125.6</v>
      </c>
      <c r="G39" s="143">
        <v>0</v>
      </c>
      <c r="H39" s="175">
        <f t="shared" si="0"/>
        <v>0</v>
      </c>
    </row>
    <row r="40" spans="2:13" ht="15.75" customHeight="1" outlineLevel="1">
      <c r="B40" s="108">
        <v>2942</v>
      </c>
      <c r="C40" s="635" t="s">
        <v>75</v>
      </c>
      <c r="D40" s="635"/>
      <c r="E40" s="175">
        <v>156</v>
      </c>
      <c r="F40" s="174">
        <f>E40*'Прайс-лист'!I3*(1-'Прайс-лист'!$E$3)</f>
        <v>156</v>
      </c>
      <c r="G40" s="143">
        <v>0</v>
      </c>
      <c r="H40" s="175">
        <f t="shared" si="0"/>
        <v>0</v>
      </c>
    </row>
    <row r="41" spans="2:13" ht="15.75" customHeight="1" outlineLevel="1">
      <c r="B41" s="108">
        <v>2421</v>
      </c>
      <c r="C41" s="635" t="s">
        <v>52</v>
      </c>
      <c r="D41" s="635"/>
      <c r="E41" s="175">
        <v>417.6</v>
      </c>
      <c r="F41" s="174">
        <f>E41*'Прайс-лист'!I3*(1-'Прайс-лист'!$E$3)</f>
        <v>417.6</v>
      </c>
      <c r="G41" s="143">
        <v>0</v>
      </c>
      <c r="H41" s="175">
        <f t="shared" si="0"/>
        <v>0</v>
      </c>
    </row>
    <row r="42" spans="2:13" ht="15.75" customHeight="1" outlineLevel="1">
      <c r="B42" s="108">
        <v>2509</v>
      </c>
      <c r="C42" s="635" t="s">
        <v>69</v>
      </c>
      <c r="D42" s="635"/>
      <c r="E42" s="175">
        <v>639.20000000000005</v>
      </c>
      <c r="F42" s="174">
        <f>E42*'Прайс-лист'!I3*(1-'Прайс-лист'!$E$3)</f>
        <v>639.20000000000005</v>
      </c>
      <c r="G42" s="143">
        <v>0</v>
      </c>
      <c r="H42" s="175">
        <f t="shared" si="0"/>
        <v>0</v>
      </c>
    </row>
    <row r="43" spans="2:13" ht="15.75" customHeight="1" outlineLevel="1">
      <c r="B43" s="108">
        <v>2877</v>
      </c>
      <c r="C43" s="635" t="s">
        <v>11</v>
      </c>
      <c r="D43" s="635"/>
      <c r="E43" s="175">
        <v>270.39999999999998</v>
      </c>
      <c r="F43" s="174">
        <f>E43*'Прайс-лист'!I3*(1-'Прайс-лист'!$E$3)</f>
        <v>270.39999999999998</v>
      </c>
      <c r="G43" s="143">
        <v>0</v>
      </c>
      <c r="H43" s="175">
        <f t="shared" si="0"/>
        <v>0</v>
      </c>
    </row>
    <row r="44" spans="2:13" ht="15.75" customHeight="1" outlineLevel="1">
      <c r="B44" s="214">
        <v>287301</v>
      </c>
      <c r="C44" s="635" t="s">
        <v>933</v>
      </c>
      <c r="D44" s="635"/>
      <c r="E44" s="175">
        <v>270.39999999999998</v>
      </c>
      <c r="F44" s="174">
        <f>E44*'Прайс-лист'!I3*(1-'Прайс-лист'!$E$3)</f>
        <v>270.39999999999998</v>
      </c>
      <c r="G44" s="143">
        <v>0</v>
      </c>
      <c r="H44" s="175">
        <f t="shared" si="0"/>
        <v>0</v>
      </c>
    </row>
    <row r="45" spans="2:13" ht="15.75" customHeight="1" outlineLevel="1">
      <c r="B45" s="108">
        <v>2391</v>
      </c>
      <c r="C45" s="635" t="s">
        <v>70</v>
      </c>
      <c r="D45" s="635"/>
      <c r="E45" s="174">
        <v>472.8</v>
      </c>
      <c r="F45" s="174">
        <f>E45*'Прайс-лист'!I3*(1-'Прайс-лист'!$E$3)</f>
        <v>472.8</v>
      </c>
      <c r="G45" s="143">
        <v>0</v>
      </c>
      <c r="H45" s="175">
        <f t="shared" si="0"/>
        <v>0</v>
      </c>
    </row>
    <row r="46" spans="2:13" ht="15.75" customHeight="1" outlineLevel="1">
      <c r="B46" s="108">
        <v>2396</v>
      </c>
      <c r="C46" s="635" t="s">
        <v>71</v>
      </c>
      <c r="D46" s="635"/>
      <c r="E46" s="174">
        <v>634.4</v>
      </c>
      <c r="F46" s="174">
        <f>E46*'Прайс-лист'!I3*(1-'Прайс-лист'!$E$3)</f>
        <v>634.4</v>
      </c>
      <c r="G46" s="143">
        <v>0</v>
      </c>
      <c r="H46" s="175">
        <f t="shared" si="0"/>
        <v>0</v>
      </c>
    </row>
    <row r="47" spans="2:13" ht="15.75" customHeight="1" outlineLevel="1">
      <c r="B47" s="24"/>
      <c r="C47" s="63"/>
      <c r="D47" s="63"/>
      <c r="E47" s="23"/>
      <c r="F47" s="23"/>
      <c r="G47" s="12" t="s">
        <v>12</v>
      </c>
      <c r="H47" s="176">
        <f>SUM(H24:H46)</f>
        <v>3179.2</v>
      </c>
    </row>
  </sheetData>
  <mergeCells count="58">
    <mergeCell ref="C45:D45"/>
    <mergeCell ref="C46:D46"/>
    <mergeCell ref="C32:D32"/>
    <mergeCell ref="C39:D39"/>
    <mergeCell ref="C40:D40"/>
    <mergeCell ref="C41:D41"/>
    <mergeCell ref="C42:D42"/>
    <mergeCell ref="C43:D43"/>
    <mergeCell ref="C34:D34"/>
    <mergeCell ref="C35:D35"/>
    <mergeCell ref="C36:D36"/>
    <mergeCell ref="C37:D37"/>
    <mergeCell ref="C38:D38"/>
    <mergeCell ref="B33:H33"/>
    <mergeCell ref="C44:D44"/>
    <mergeCell ref="C12:D12"/>
    <mergeCell ref="C13:D13"/>
    <mergeCell ref="C14:D14"/>
    <mergeCell ref="C15:D15"/>
    <mergeCell ref="C16:D16"/>
    <mergeCell ref="C7:D7"/>
    <mergeCell ref="C8:D8"/>
    <mergeCell ref="C9:D9"/>
    <mergeCell ref="C10:D10"/>
    <mergeCell ref="C11:D11"/>
    <mergeCell ref="B2:H2"/>
    <mergeCell ref="B3:H3"/>
    <mergeCell ref="F4:G4"/>
    <mergeCell ref="F5:G5"/>
    <mergeCell ref="F6:G6"/>
    <mergeCell ref="C4:D4"/>
    <mergeCell ref="C5:D5"/>
    <mergeCell ref="C6:D6"/>
    <mergeCell ref="F13:G13"/>
    <mergeCell ref="F14:G14"/>
    <mergeCell ref="F20:G20"/>
    <mergeCell ref="F21:G21"/>
    <mergeCell ref="F7:G7"/>
    <mergeCell ref="F8:G8"/>
    <mergeCell ref="F9:G9"/>
    <mergeCell ref="F10:G10"/>
    <mergeCell ref="F11:G11"/>
    <mergeCell ref="N2:O2"/>
    <mergeCell ref="B27:H27"/>
    <mergeCell ref="C26:H26"/>
    <mergeCell ref="F15:G15"/>
    <mergeCell ref="F16:G16"/>
    <mergeCell ref="F17:G17"/>
    <mergeCell ref="F18:G18"/>
    <mergeCell ref="F19:G19"/>
    <mergeCell ref="C19:D19"/>
    <mergeCell ref="C20:D20"/>
    <mergeCell ref="C21:D21"/>
    <mergeCell ref="C24:D24"/>
    <mergeCell ref="C17:D17"/>
    <mergeCell ref="C18:D18"/>
    <mergeCell ref="B25:H25"/>
    <mergeCell ref="F12:G12"/>
  </mergeCells>
  <dataValidations count="4">
    <dataValidation type="list" allowBlank="1" showInputMessage="1" showErrorMessage="1" sqref="D31">
      <formula1>$M$28:$M$34</formula1>
    </dataValidation>
    <dataValidation type="list" allowBlank="1" showInputMessage="1" showErrorMessage="1" sqref="D29">
      <formula1>$K$28:$K$34</formula1>
    </dataValidation>
    <dataValidation type="list" showInputMessage="1" showErrorMessage="1" sqref="D30">
      <formula1>$L$28:$L$30</formula1>
    </dataValidation>
    <dataValidation type="list" allowBlank="1" showInputMessage="1" showErrorMessage="1" sqref="D28">
      <formula1>$J$28:$J$33</formula1>
    </dataValidation>
  </dataValidations>
  <hyperlinks>
    <hyperlink ref="N2:O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B2:O46"/>
  <sheetViews>
    <sheetView showGridLines="0" workbookViewId="0">
      <pane ySplit="2" topLeftCell="A3" activePane="bottomLeft" state="frozen"/>
      <selection pane="bottomLeft" activeCell="B32" sqref="B32:H32"/>
    </sheetView>
  </sheetViews>
  <sheetFormatPr defaultRowHeight="15.75" customHeight="1" outlineLevelRow="2" outlineLevelCol="1"/>
  <cols>
    <col min="1" max="1" width="3.7109375" style="17" customWidth="1"/>
    <col min="2" max="2" width="12.7109375" style="17" customWidth="1"/>
    <col min="3" max="3" width="65.7109375" style="17" customWidth="1"/>
    <col min="4" max="4" width="25.7109375" style="17" customWidth="1"/>
    <col min="5" max="5" width="11.140625" style="17" hidden="1" customWidth="1"/>
    <col min="6" max="6" width="15.7109375" style="17" customWidth="1"/>
    <col min="7" max="7" width="10.7109375" style="17" customWidth="1"/>
    <col min="8" max="8" width="15.7109375" style="17" customWidth="1"/>
    <col min="9" max="9" width="9.140625" style="17"/>
    <col min="10" max="13" width="15.7109375" style="17" hidden="1" customWidth="1" outlineLevel="1"/>
    <col min="14" max="14" width="9.140625" style="17" collapsed="1"/>
    <col min="15" max="16384" width="9.140625" style="17"/>
  </cols>
  <sheetData>
    <row r="2" spans="2:15" ht="15.75" customHeight="1">
      <c r="B2" s="656" t="s">
        <v>67</v>
      </c>
      <c r="C2" s="656"/>
      <c r="D2" s="656"/>
      <c r="E2" s="656"/>
      <c r="F2" s="656"/>
      <c r="G2" s="656"/>
      <c r="H2" s="656"/>
      <c r="N2" s="642" t="s">
        <v>2216</v>
      </c>
      <c r="O2" s="642"/>
    </row>
    <row r="3" spans="2:15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5" ht="15.75" hidden="1" customHeight="1" outlineLevel="1">
      <c r="B4" s="67"/>
      <c r="C4" s="635" t="s">
        <v>21</v>
      </c>
      <c r="D4" s="635"/>
      <c r="E4" s="68"/>
      <c r="F4" s="653">
        <v>370</v>
      </c>
      <c r="G4" s="653"/>
      <c r="H4" s="68"/>
    </row>
    <row r="5" spans="2:15" ht="15.75" hidden="1" customHeight="1" outlineLevel="1">
      <c r="B5" s="67"/>
      <c r="C5" s="635" t="s">
        <v>22</v>
      </c>
      <c r="D5" s="635"/>
      <c r="E5" s="68"/>
      <c r="F5" s="653">
        <v>270</v>
      </c>
      <c r="G5" s="653"/>
      <c r="H5" s="68"/>
    </row>
    <row r="6" spans="2:15" ht="15.75" hidden="1" customHeight="1" outlineLevel="1">
      <c r="B6" s="67"/>
      <c r="C6" s="635" t="s">
        <v>23</v>
      </c>
      <c r="D6" s="635"/>
      <c r="E6" s="68"/>
      <c r="F6" s="653">
        <v>185</v>
      </c>
      <c r="G6" s="653"/>
      <c r="H6" s="68"/>
    </row>
    <row r="7" spans="2:15" ht="15.75" hidden="1" customHeight="1" outlineLevel="1">
      <c r="B7" s="67"/>
      <c r="C7" s="635" t="s">
        <v>24</v>
      </c>
      <c r="D7" s="635"/>
      <c r="E7" s="68"/>
      <c r="F7" s="653">
        <v>93</v>
      </c>
      <c r="G7" s="653"/>
      <c r="H7" s="68"/>
    </row>
    <row r="8" spans="2:15" ht="15.75" hidden="1" customHeight="1" outlineLevel="1">
      <c r="B8" s="67"/>
      <c r="C8" s="635" t="s">
        <v>25</v>
      </c>
      <c r="D8" s="635"/>
      <c r="E8" s="68"/>
      <c r="F8" s="653">
        <v>46</v>
      </c>
      <c r="G8" s="653"/>
      <c r="H8" s="68"/>
    </row>
    <row r="9" spans="2:15" ht="15.75" hidden="1" customHeight="1" outlineLevel="1">
      <c r="B9" s="67"/>
      <c r="C9" s="635" t="s">
        <v>41</v>
      </c>
      <c r="D9" s="635"/>
      <c r="E9" s="68"/>
      <c r="F9" s="653">
        <v>95</v>
      </c>
      <c r="G9" s="653"/>
      <c r="H9" s="68"/>
    </row>
    <row r="10" spans="2:15" ht="15.75" hidden="1" customHeight="1" outlineLevel="1">
      <c r="B10" s="67"/>
      <c r="C10" s="635" t="s">
        <v>26</v>
      </c>
      <c r="D10" s="635"/>
      <c r="E10" s="68"/>
      <c r="F10" s="653">
        <v>600</v>
      </c>
      <c r="G10" s="653"/>
      <c r="H10" s="68"/>
    </row>
    <row r="11" spans="2:15" ht="15.75" hidden="1" customHeight="1" outlineLevel="1">
      <c r="B11" s="67"/>
      <c r="C11" s="635" t="s">
        <v>27</v>
      </c>
      <c r="D11" s="635"/>
      <c r="E11" s="68"/>
      <c r="F11" s="653">
        <v>5</v>
      </c>
      <c r="G11" s="653"/>
      <c r="H11" s="68"/>
    </row>
    <row r="12" spans="2:15" ht="15.75" hidden="1" customHeight="1" outlineLevel="1">
      <c r="B12" s="67"/>
      <c r="C12" s="635" t="s">
        <v>28</v>
      </c>
      <c r="D12" s="635"/>
      <c r="E12" s="68"/>
      <c r="F12" s="653">
        <v>3</v>
      </c>
      <c r="G12" s="653"/>
      <c r="H12" s="68"/>
    </row>
    <row r="13" spans="2:15" ht="15.75" hidden="1" customHeight="1" outlineLevel="1">
      <c r="B13" s="67"/>
      <c r="C13" s="635" t="s">
        <v>29</v>
      </c>
      <c r="D13" s="635"/>
      <c r="E13" s="68"/>
      <c r="F13" s="653">
        <v>25</v>
      </c>
      <c r="G13" s="653"/>
      <c r="H13" s="68"/>
    </row>
    <row r="14" spans="2:15" ht="15.75" hidden="1" customHeight="1" outlineLevel="1">
      <c r="B14" s="67"/>
      <c r="C14" s="635" t="s">
        <v>30</v>
      </c>
      <c r="D14" s="635"/>
      <c r="E14" s="68"/>
      <c r="F14" s="653">
        <v>30</v>
      </c>
      <c r="G14" s="653"/>
      <c r="H14" s="68"/>
    </row>
    <row r="15" spans="2:15" ht="15.75" hidden="1" customHeight="1" outlineLevel="1">
      <c r="B15" s="67"/>
      <c r="C15" s="635" t="s">
        <v>31</v>
      </c>
      <c r="D15" s="635"/>
      <c r="E15" s="68"/>
      <c r="F15" s="653">
        <v>80</v>
      </c>
      <c r="G15" s="653"/>
      <c r="H15" s="68"/>
    </row>
    <row r="16" spans="2:15" ht="15.75" hidden="1" customHeight="1" outlineLevel="1">
      <c r="B16" s="67"/>
      <c r="C16" s="635" t="s">
        <v>32</v>
      </c>
      <c r="D16" s="635"/>
      <c r="E16" s="68"/>
      <c r="F16" s="653">
        <v>381</v>
      </c>
      <c r="G16" s="653"/>
      <c r="H16" s="68"/>
    </row>
    <row r="17" spans="2:13" ht="15.75" hidden="1" customHeight="1" outlineLevel="1">
      <c r="B17" s="67"/>
      <c r="C17" s="635" t="s">
        <v>33</v>
      </c>
      <c r="D17" s="635"/>
      <c r="E17" s="68"/>
      <c r="F17" s="653" t="s">
        <v>58</v>
      </c>
      <c r="G17" s="653"/>
      <c r="H17" s="68"/>
    </row>
    <row r="18" spans="2:13" ht="15.75" hidden="1" customHeight="1" outlineLevel="1">
      <c r="B18" s="67"/>
      <c r="C18" s="635" t="s">
        <v>35</v>
      </c>
      <c r="D18" s="635"/>
      <c r="E18" s="68"/>
      <c r="F18" s="653" t="s">
        <v>36</v>
      </c>
      <c r="G18" s="653"/>
      <c r="H18" s="68"/>
    </row>
    <row r="19" spans="2:13" ht="15.75" hidden="1" customHeight="1" outlineLevel="1">
      <c r="B19" s="67"/>
      <c r="C19" s="635" t="s">
        <v>42</v>
      </c>
      <c r="D19" s="635"/>
      <c r="E19" s="68"/>
      <c r="F19" s="653" t="s">
        <v>54</v>
      </c>
      <c r="G19" s="653"/>
      <c r="H19" s="68"/>
    </row>
    <row r="20" spans="2:13" ht="15.75" hidden="1" customHeight="1" outlineLevel="1">
      <c r="B20" s="67"/>
      <c r="C20" s="635" t="s">
        <v>38</v>
      </c>
      <c r="D20" s="635"/>
      <c r="E20" s="68"/>
      <c r="F20" s="653" t="s">
        <v>61</v>
      </c>
      <c r="G20" s="653"/>
      <c r="H20" s="68"/>
    </row>
    <row r="21" spans="2:13" ht="15.75" hidden="1" customHeight="1" outlineLevel="1">
      <c r="B21" s="67"/>
      <c r="C21" s="637" t="s">
        <v>40</v>
      </c>
      <c r="D21" s="637"/>
      <c r="E21" s="68"/>
      <c r="F21" s="648">
        <v>158</v>
      </c>
      <c r="G21" s="648"/>
      <c r="H21" s="68"/>
    </row>
    <row r="22" spans="2:13" ht="15.75" customHeight="1" collapsed="1">
      <c r="B22" s="92"/>
      <c r="C22" s="95"/>
      <c r="D22" s="95"/>
      <c r="E22" s="94"/>
      <c r="F22" s="95"/>
      <c r="G22" s="95"/>
      <c r="H22" s="94"/>
    </row>
    <row r="23" spans="2:13" ht="15.75" customHeight="1" outlineLevel="1">
      <c r="B23" s="74" t="s">
        <v>44</v>
      </c>
      <c r="C23" s="222" t="s">
        <v>49</v>
      </c>
      <c r="D23" s="222"/>
      <c r="E23" s="76" t="s">
        <v>2</v>
      </c>
      <c r="F23" s="75" t="s">
        <v>2</v>
      </c>
      <c r="G23" s="75" t="s">
        <v>45</v>
      </c>
      <c r="H23" s="76" t="s">
        <v>46</v>
      </c>
    </row>
    <row r="24" spans="2:13" ht="15.75" customHeight="1" outlineLevel="1">
      <c r="B24" s="108">
        <v>1130</v>
      </c>
      <c r="C24" s="654" t="s">
        <v>18</v>
      </c>
      <c r="D24" s="654"/>
      <c r="E24" s="174">
        <v>2647.2</v>
      </c>
      <c r="F24" s="174">
        <f>E24*'Прайс-лист'!I3*(1-'Прайс-лист'!$E$3)</f>
        <v>2647.2</v>
      </c>
      <c r="G24" s="108"/>
      <c r="H24" s="174">
        <f>F24</f>
        <v>2647.2</v>
      </c>
    </row>
    <row r="25" spans="2:13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3" ht="264.75" hidden="1" customHeight="1" outlineLevel="2">
      <c r="B26" s="108"/>
      <c r="C26" s="640" t="s">
        <v>2309</v>
      </c>
      <c r="D26" s="640"/>
      <c r="E26" s="640"/>
      <c r="F26" s="640"/>
      <c r="G26" s="640"/>
      <c r="H26" s="640"/>
    </row>
    <row r="27" spans="2:13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3" ht="15.75" customHeight="1" outlineLevel="1">
      <c r="B28" s="108">
        <v>2473</v>
      </c>
      <c r="C28" s="109" t="s">
        <v>6</v>
      </c>
      <c r="D28" s="104" t="s">
        <v>1945</v>
      </c>
      <c r="E28" s="174">
        <v>152</v>
      </c>
      <c r="F28" s="174">
        <f>E28*'Прайс-лист'!I3*(1-'Прайс-лист'!$E$3)</f>
        <v>152</v>
      </c>
      <c r="G28" s="143">
        <v>0</v>
      </c>
      <c r="H28" s="174">
        <f>F28*G28</f>
        <v>0</v>
      </c>
      <c r="J28" s="246" t="s">
        <v>928</v>
      </c>
      <c r="K28" s="246" t="s">
        <v>928</v>
      </c>
      <c r="L28" s="246" t="s">
        <v>928</v>
      </c>
      <c r="M28" s="246" t="s">
        <v>928</v>
      </c>
    </row>
    <row r="29" spans="2:13" ht="15.75" customHeight="1" outlineLevel="1">
      <c r="B29" s="66"/>
      <c r="C29" s="110" t="s">
        <v>929</v>
      </c>
      <c r="D29" s="104" t="s">
        <v>1960</v>
      </c>
      <c r="E29" s="174">
        <v>20</v>
      </c>
      <c r="F29" s="174">
        <f>E29*'Прайс-лист'!I3*(1-'Прайс-лист'!$E$3)</f>
        <v>20</v>
      </c>
      <c r="G29" s="143">
        <v>0</v>
      </c>
      <c r="H29" s="174">
        <f>F29*G29</f>
        <v>0</v>
      </c>
      <c r="J29" s="248" t="s">
        <v>1942</v>
      </c>
      <c r="K29" s="246" t="s">
        <v>1945</v>
      </c>
      <c r="L29" s="246" t="s">
        <v>1945</v>
      </c>
      <c r="M29" s="246" t="s">
        <v>1945</v>
      </c>
    </row>
    <row r="30" spans="2:13" ht="15.75" customHeight="1" outlineLevel="1">
      <c r="B30" s="108">
        <v>2121</v>
      </c>
      <c r="C30" s="215" t="s">
        <v>934</v>
      </c>
      <c r="D30" s="103" t="s">
        <v>928</v>
      </c>
      <c r="E30" s="174">
        <v>112.8</v>
      </c>
      <c r="F30" s="174">
        <f>E30*'Прайс-лист'!I3*(1-'Прайс-лист'!$E$3)</f>
        <v>112.8</v>
      </c>
      <c r="G30" s="143">
        <v>0</v>
      </c>
      <c r="H30" s="174">
        <f>F30*G30</f>
        <v>0</v>
      </c>
      <c r="J30" s="248" t="s">
        <v>2155</v>
      </c>
      <c r="K30" s="254" t="s">
        <v>1959</v>
      </c>
      <c r="L30" s="248" t="s">
        <v>1942</v>
      </c>
      <c r="M30" s="248" t="s">
        <v>1942</v>
      </c>
    </row>
    <row r="31" spans="2:13" ht="15.75" customHeight="1" outlineLevel="1">
      <c r="B31" s="108">
        <v>1135</v>
      </c>
      <c r="C31" s="110" t="s">
        <v>932</v>
      </c>
      <c r="D31" s="103" t="s">
        <v>928</v>
      </c>
      <c r="E31" s="174">
        <v>1343.2</v>
      </c>
      <c r="F31" s="174">
        <f>E31*'Прайс-лист'!I3*(1-'Прайс-лист'!$E$3)</f>
        <v>1343.2</v>
      </c>
      <c r="G31" s="143">
        <v>0</v>
      </c>
      <c r="H31" s="174">
        <f>F31*G31</f>
        <v>0</v>
      </c>
      <c r="J31" s="248" t="s">
        <v>2154</v>
      </c>
      <c r="K31" s="247" t="s">
        <v>1944</v>
      </c>
      <c r="L31" s="247"/>
      <c r="M31" s="247" t="s">
        <v>1944</v>
      </c>
    </row>
    <row r="32" spans="2:13" ht="15.75" customHeight="1" outlineLevel="1">
      <c r="B32" s="641" t="s">
        <v>7</v>
      </c>
      <c r="C32" s="641"/>
      <c r="D32" s="641"/>
      <c r="E32" s="641"/>
      <c r="F32" s="641"/>
      <c r="G32" s="641"/>
      <c r="H32" s="641"/>
      <c r="J32" s="251" t="s">
        <v>1944</v>
      </c>
      <c r="K32" s="254" t="s">
        <v>1960</v>
      </c>
      <c r="L32" s="254"/>
      <c r="M32" s="254" t="s">
        <v>1960</v>
      </c>
    </row>
    <row r="33" spans="2:13" ht="15.75" customHeight="1" outlineLevel="1">
      <c r="B33" s="494">
        <v>4144</v>
      </c>
      <c r="C33" s="632" t="s">
        <v>2214</v>
      </c>
      <c r="D33" s="632"/>
      <c r="E33" s="175">
        <v>20.8</v>
      </c>
      <c r="F33" s="174">
        <f>E33*'Прайс-лист'!I3*(1-'Прайс-лист'!$E$3)</f>
        <v>20.8</v>
      </c>
      <c r="G33" s="143">
        <v>0</v>
      </c>
      <c r="H33" s="175">
        <f>F33*G33</f>
        <v>0</v>
      </c>
      <c r="J33" s="251" t="s">
        <v>1945</v>
      </c>
      <c r="K33" s="254" t="s">
        <v>1967</v>
      </c>
      <c r="L33" s="254"/>
      <c r="M33" s="254" t="s">
        <v>1967</v>
      </c>
    </row>
    <row r="34" spans="2:13" ht="15.75" customHeight="1" outlineLevel="1">
      <c r="B34" s="108">
        <v>2414</v>
      </c>
      <c r="C34" s="635" t="s">
        <v>1908</v>
      </c>
      <c r="D34" s="635"/>
      <c r="E34" s="174">
        <v>206.4</v>
      </c>
      <c r="F34" s="174">
        <f>E34*'Прайс-лист'!I3*(1-'Прайс-лист'!$E$3)</f>
        <v>206.4</v>
      </c>
      <c r="G34" s="143">
        <v>0</v>
      </c>
      <c r="H34" s="174">
        <f t="shared" ref="H34:H45" si="0">F34*G34</f>
        <v>0</v>
      </c>
      <c r="J34" s="251"/>
      <c r="K34" s="251" t="s">
        <v>1943</v>
      </c>
      <c r="L34" s="251"/>
      <c r="M34" s="251" t="s">
        <v>1943</v>
      </c>
    </row>
    <row r="35" spans="2:13" ht="15.75" customHeight="1" outlineLevel="1">
      <c r="B35" s="108">
        <v>2336</v>
      </c>
      <c r="C35" s="635" t="s">
        <v>68</v>
      </c>
      <c r="D35" s="635"/>
      <c r="E35" s="174">
        <v>58.4</v>
      </c>
      <c r="F35" s="174">
        <f>E35*'Прайс-лист'!I3*(1-'Прайс-лист'!$E$3)</f>
        <v>58.4</v>
      </c>
      <c r="G35" s="143">
        <v>0</v>
      </c>
      <c r="H35" s="174">
        <f t="shared" si="0"/>
        <v>0</v>
      </c>
    </row>
    <row r="36" spans="2:13" ht="15.75" customHeight="1" outlineLevel="1">
      <c r="B36" s="108">
        <v>2344</v>
      </c>
      <c r="C36" s="635" t="s">
        <v>8</v>
      </c>
      <c r="D36" s="635"/>
      <c r="E36" s="174">
        <v>59.2</v>
      </c>
      <c r="F36" s="174">
        <f>E36*'Прайс-лист'!I3*(1-'Прайс-лист'!$E$3)</f>
        <v>59.2</v>
      </c>
      <c r="G36" s="143">
        <v>0</v>
      </c>
      <c r="H36" s="174">
        <f t="shared" si="0"/>
        <v>0</v>
      </c>
    </row>
    <row r="37" spans="2:13" ht="15.75" customHeight="1" outlineLevel="1">
      <c r="B37" s="108">
        <v>2345</v>
      </c>
      <c r="C37" s="635" t="s">
        <v>15</v>
      </c>
      <c r="D37" s="635"/>
      <c r="E37" s="174">
        <v>59.2</v>
      </c>
      <c r="F37" s="174">
        <f>E37*'Прайс-лист'!I3*(1-'Прайс-лист'!$E$3)</f>
        <v>59.2</v>
      </c>
      <c r="G37" s="143">
        <v>0</v>
      </c>
      <c r="H37" s="174">
        <f t="shared" si="0"/>
        <v>0</v>
      </c>
    </row>
    <row r="38" spans="2:13" ht="15.75" customHeight="1" outlineLevel="1">
      <c r="B38" s="108">
        <v>2909</v>
      </c>
      <c r="C38" s="635" t="s">
        <v>9</v>
      </c>
      <c r="D38" s="635"/>
      <c r="E38" s="174">
        <v>111.2</v>
      </c>
      <c r="F38" s="174">
        <f>E38*'Прайс-лист'!I3*(1-'Прайс-лист'!$E$3)</f>
        <v>111.2</v>
      </c>
      <c r="G38" s="143">
        <v>0</v>
      </c>
      <c r="H38" s="174">
        <f t="shared" si="0"/>
        <v>0</v>
      </c>
    </row>
    <row r="39" spans="2:13" ht="15.75" customHeight="1" outlineLevel="1">
      <c r="B39" s="108">
        <v>2910</v>
      </c>
      <c r="C39" s="635" t="s">
        <v>10</v>
      </c>
      <c r="D39" s="635"/>
      <c r="E39" s="174">
        <v>137.6</v>
      </c>
      <c r="F39" s="174">
        <f>E39*'Прайс-лист'!I3*(1-'Прайс-лист'!$E$3)</f>
        <v>137.6</v>
      </c>
      <c r="G39" s="143">
        <v>0</v>
      </c>
      <c r="H39" s="174">
        <f t="shared" si="0"/>
        <v>0</v>
      </c>
    </row>
    <row r="40" spans="2:13" ht="15.75" customHeight="1" outlineLevel="1">
      <c r="B40" s="108">
        <v>2421</v>
      </c>
      <c r="C40" s="635" t="s">
        <v>52</v>
      </c>
      <c r="D40" s="635"/>
      <c r="E40" s="174">
        <v>417.6</v>
      </c>
      <c r="F40" s="174">
        <f>E40*'Прайс-лист'!I3*(1-'Прайс-лист'!$E$3)</f>
        <v>417.6</v>
      </c>
      <c r="G40" s="143">
        <v>0</v>
      </c>
      <c r="H40" s="174">
        <f t="shared" si="0"/>
        <v>0</v>
      </c>
    </row>
    <row r="41" spans="2:13" ht="15.75" customHeight="1" outlineLevel="1">
      <c r="B41" s="108">
        <v>2508</v>
      </c>
      <c r="C41" s="635" t="s">
        <v>69</v>
      </c>
      <c r="D41" s="635"/>
      <c r="E41" s="174">
        <v>559.20000000000005</v>
      </c>
      <c r="F41" s="174">
        <f>E41*'Прайс-лист'!I3*(1-'Прайс-лист'!$E$3)</f>
        <v>559.20000000000005</v>
      </c>
      <c r="G41" s="143">
        <v>0</v>
      </c>
      <c r="H41" s="174">
        <f t="shared" si="0"/>
        <v>0</v>
      </c>
    </row>
    <row r="42" spans="2:13" ht="15.75" customHeight="1" outlineLevel="1">
      <c r="B42" s="108">
        <v>2869</v>
      </c>
      <c r="C42" s="635" t="s">
        <v>11</v>
      </c>
      <c r="D42" s="635"/>
      <c r="E42" s="174">
        <v>209.6</v>
      </c>
      <c r="F42" s="174">
        <f>E42*'Прайс-лист'!I3*(1-'Прайс-лист'!$E$3)</f>
        <v>209.6</v>
      </c>
      <c r="G42" s="143">
        <v>0</v>
      </c>
      <c r="H42" s="174">
        <f t="shared" si="0"/>
        <v>0</v>
      </c>
    </row>
    <row r="43" spans="2:13" ht="15.75" customHeight="1" outlineLevel="1">
      <c r="B43" s="214">
        <v>286901</v>
      </c>
      <c r="C43" s="635" t="s">
        <v>933</v>
      </c>
      <c r="D43" s="635"/>
      <c r="E43" s="174">
        <v>209.6</v>
      </c>
      <c r="F43" s="174">
        <f>E43*'Прайс-лист'!I3*(1-'Прайс-лист'!$E$3)</f>
        <v>209.6</v>
      </c>
      <c r="G43" s="143">
        <v>0</v>
      </c>
      <c r="H43" s="174">
        <f t="shared" si="0"/>
        <v>0</v>
      </c>
    </row>
    <row r="44" spans="2:13" ht="15.75" customHeight="1" outlineLevel="1">
      <c r="B44" s="108">
        <v>2391</v>
      </c>
      <c r="C44" s="635" t="s">
        <v>70</v>
      </c>
      <c r="D44" s="635"/>
      <c r="E44" s="174">
        <v>472.8</v>
      </c>
      <c r="F44" s="174">
        <f>E44*'Прайс-лист'!I3*(1-'Прайс-лист'!$E$3)</f>
        <v>472.8</v>
      </c>
      <c r="G44" s="143">
        <v>0</v>
      </c>
      <c r="H44" s="174">
        <f t="shared" si="0"/>
        <v>0</v>
      </c>
    </row>
    <row r="45" spans="2:13" ht="15.75" customHeight="1" outlineLevel="1">
      <c r="B45" s="108">
        <v>2396</v>
      </c>
      <c r="C45" s="635" t="s">
        <v>71</v>
      </c>
      <c r="D45" s="635"/>
      <c r="E45" s="174">
        <v>634.4</v>
      </c>
      <c r="F45" s="174">
        <f>E45*'Прайс-лист'!I3*(1-'Прайс-лист'!$E$3)</f>
        <v>634.4</v>
      </c>
      <c r="G45" s="143">
        <v>0</v>
      </c>
      <c r="H45" s="174">
        <f t="shared" si="0"/>
        <v>0</v>
      </c>
    </row>
    <row r="46" spans="2:13" ht="15.75" customHeight="1" outlineLevel="1">
      <c r="C46" s="28"/>
      <c r="D46" s="28"/>
      <c r="E46" s="28"/>
      <c r="F46" s="29"/>
      <c r="G46" s="27" t="s">
        <v>12</v>
      </c>
      <c r="H46" s="200">
        <f>SUM(H24:H45)</f>
        <v>2647.2</v>
      </c>
    </row>
  </sheetData>
  <mergeCells count="57">
    <mergeCell ref="C17:D17"/>
    <mergeCell ref="C18:D18"/>
    <mergeCell ref="C12:D12"/>
    <mergeCell ref="C13:D13"/>
    <mergeCell ref="C14:D14"/>
    <mergeCell ref="C15:D15"/>
    <mergeCell ref="C16:D16"/>
    <mergeCell ref="C7:D7"/>
    <mergeCell ref="C8:D8"/>
    <mergeCell ref="C9:D9"/>
    <mergeCell ref="C10:D10"/>
    <mergeCell ref="C11:D11"/>
    <mergeCell ref="C44:D44"/>
    <mergeCell ref="C45:D45"/>
    <mergeCell ref="C38:D38"/>
    <mergeCell ref="C39:D39"/>
    <mergeCell ref="C40:D40"/>
    <mergeCell ref="C41:D41"/>
    <mergeCell ref="C42:D42"/>
    <mergeCell ref="C43:D43"/>
    <mergeCell ref="C33:D33"/>
    <mergeCell ref="C34:D34"/>
    <mergeCell ref="C35:D35"/>
    <mergeCell ref="C36:D36"/>
    <mergeCell ref="C37:D37"/>
    <mergeCell ref="B27:H27"/>
    <mergeCell ref="B32:H32"/>
    <mergeCell ref="B2:H2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N2:O2"/>
    <mergeCell ref="F21:G21"/>
    <mergeCell ref="C26:H26"/>
    <mergeCell ref="F16:G16"/>
    <mergeCell ref="F17:G17"/>
    <mergeCell ref="F18:G18"/>
    <mergeCell ref="F19:G19"/>
    <mergeCell ref="F20:G20"/>
    <mergeCell ref="C19:D19"/>
    <mergeCell ref="C20:D20"/>
    <mergeCell ref="C21:D21"/>
    <mergeCell ref="C24:D24"/>
    <mergeCell ref="B25:H25"/>
    <mergeCell ref="C4:D4"/>
    <mergeCell ref="C5:D5"/>
    <mergeCell ref="C6:D6"/>
  </mergeCells>
  <dataValidations count="4">
    <dataValidation type="list" allowBlank="1" showInputMessage="1" showErrorMessage="1" sqref="D29">
      <formula1>$K$28:$K$34</formula1>
    </dataValidation>
    <dataValidation type="list" showInputMessage="1" showErrorMessage="1" sqref="D30">
      <formula1>$L$28:$L$30</formula1>
    </dataValidation>
    <dataValidation type="list" allowBlank="1" showInputMessage="1" showErrorMessage="1" sqref="D31">
      <formula1>$M$28:$M$34</formula1>
    </dataValidation>
    <dataValidation type="list" allowBlank="1" showInputMessage="1" showErrorMessage="1" sqref="D28">
      <formula1>$J$28:$J$33</formula1>
    </dataValidation>
  </dataValidations>
  <hyperlinks>
    <hyperlink ref="N2:O2" location="'Прайс-лист'!A1" display="на главную"/>
  </hyperlinks>
  <pageMargins left="0.23622047244094491" right="0.23622047244094491" top="0.17" bottom="0.19" header="0.17" footer="0.17"/>
  <pageSetup paperSize="9" scale="6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B2:N44"/>
  <sheetViews>
    <sheetView showGridLines="0" workbookViewId="0">
      <pane ySplit="2" topLeftCell="A22" activePane="bottomLeft" state="frozen"/>
      <selection pane="bottomLeft" activeCell="O40" sqref="O40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10.7109375" style="198" hidden="1" customWidth="1"/>
    <col min="6" max="6" width="15.7109375" style="17" customWidth="1"/>
    <col min="7" max="7" width="10.7109375" style="18" customWidth="1"/>
    <col min="8" max="8" width="15.7109375" style="17" customWidth="1"/>
    <col min="9" max="9" width="9.140625" style="17"/>
    <col min="10" max="12" width="15.7109375" style="17" hidden="1" customWidth="1" outlineLevel="1"/>
    <col min="13" max="13" width="9.140625" style="17" collapsed="1"/>
    <col min="14" max="16384" width="9.140625" style="17"/>
  </cols>
  <sheetData>
    <row r="2" spans="2:14" ht="15.75" customHeight="1">
      <c r="B2" s="644" t="s">
        <v>66</v>
      </c>
      <c r="C2" s="644"/>
      <c r="D2" s="644"/>
      <c r="E2" s="644"/>
      <c r="F2" s="644"/>
      <c r="G2" s="644"/>
      <c r="H2" s="644"/>
      <c r="M2" s="642" t="s">
        <v>2216</v>
      </c>
      <c r="N2" s="642"/>
    </row>
    <row r="3" spans="2:14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4" ht="15.75" hidden="1" customHeight="1" outlineLevel="1">
      <c r="B4" s="67"/>
      <c r="C4" s="635" t="s">
        <v>21</v>
      </c>
      <c r="D4" s="635"/>
      <c r="E4" s="79"/>
      <c r="F4" s="653">
        <v>330</v>
      </c>
      <c r="G4" s="653"/>
      <c r="H4" s="68"/>
    </row>
    <row r="5" spans="2:14" ht="15.75" hidden="1" customHeight="1" outlineLevel="1">
      <c r="B5" s="67"/>
      <c r="C5" s="635" t="s">
        <v>22</v>
      </c>
      <c r="D5" s="635"/>
      <c r="E5" s="79"/>
      <c r="F5" s="653">
        <v>218</v>
      </c>
      <c r="G5" s="653"/>
      <c r="H5" s="68"/>
    </row>
    <row r="6" spans="2:14" ht="15.75" hidden="1" customHeight="1" outlineLevel="1">
      <c r="B6" s="67"/>
      <c r="C6" s="635" t="s">
        <v>23</v>
      </c>
      <c r="D6" s="635"/>
      <c r="E6" s="79"/>
      <c r="F6" s="653">
        <v>169</v>
      </c>
      <c r="G6" s="653"/>
      <c r="H6" s="68"/>
    </row>
    <row r="7" spans="2:14" ht="15.75" hidden="1" customHeight="1" outlineLevel="1">
      <c r="B7" s="67"/>
      <c r="C7" s="635" t="s">
        <v>24</v>
      </c>
      <c r="D7" s="635"/>
      <c r="E7" s="79"/>
      <c r="F7" s="653">
        <v>78</v>
      </c>
      <c r="G7" s="653"/>
      <c r="H7" s="68"/>
    </row>
    <row r="8" spans="2:14" ht="15.75" hidden="1" customHeight="1" outlineLevel="1">
      <c r="B8" s="67"/>
      <c r="C8" s="635" t="s">
        <v>25</v>
      </c>
      <c r="D8" s="635"/>
      <c r="E8" s="79"/>
      <c r="F8" s="653">
        <v>43</v>
      </c>
      <c r="G8" s="653"/>
      <c r="H8" s="68"/>
    </row>
    <row r="9" spans="2:14" ht="15.75" hidden="1" customHeight="1" outlineLevel="1">
      <c r="B9" s="67"/>
      <c r="C9" s="635" t="s">
        <v>41</v>
      </c>
      <c r="D9" s="635"/>
      <c r="E9" s="79"/>
      <c r="F9" s="653">
        <v>63</v>
      </c>
      <c r="G9" s="653"/>
      <c r="H9" s="68"/>
    </row>
    <row r="10" spans="2:14" ht="15.75" hidden="1" customHeight="1" outlineLevel="1">
      <c r="B10" s="67"/>
      <c r="C10" s="635" t="s">
        <v>26</v>
      </c>
      <c r="D10" s="635"/>
      <c r="E10" s="79"/>
      <c r="F10" s="653">
        <v>580</v>
      </c>
      <c r="G10" s="653"/>
      <c r="H10" s="68"/>
    </row>
    <row r="11" spans="2:14" ht="15.75" hidden="1" customHeight="1" outlineLevel="1">
      <c r="B11" s="67"/>
      <c r="C11" s="635" t="s">
        <v>27</v>
      </c>
      <c r="D11" s="635"/>
      <c r="E11" s="79"/>
      <c r="F11" s="653">
        <v>4</v>
      </c>
      <c r="G11" s="653"/>
      <c r="H11" s="68"/>
    </row>
    <row r="12" spans="2:14" ht="15.75" hidden="1" customHeight="1" outlineLevel="1">
      <c r="B12" s="67"/>
      <c r="C12" s="635" t="s">
        <v>28</v>
      </c>
      <c r="D12" s="635"/>
      <c r="E12" s="79"/>
      <c r="F12" s="653">
        <v>3</v>
      </c>
      <c r="G12" s="653"/>
      <c r="H12" s="68"/>
    </row>
    <row r="13" spans="2:14" ht="15.75" hidden="1" customHeight="1" outlineLevel="1">
      <c r="B13" s="67"/>
      <c r="C13" s="635" t="s">
        <v>29</v>
      </c>
      <c r="D13" s="635"/>
      <c r="E13" s="79"/>
      <c r="F13" s="653">
        <v>15</v>
      </c>
      <c r="G13" s="653"/>
      <c r="H13" s="68"/>
    </row>
    <row r="14" spans="2:14" ht="15.75" hidden="1" customHeight="1" outlineLevel="1">
      <c r="B14" s="67"/>
      <c r="C14" s="635" t="s">
        <v>30</v>
      </c>
      <c r="D14" s="635"/>
      <c r="E14" s="79"/>
      <c r="F14" s="653">
        <v>20</v>
      </c>
      <c r="G14" s="653"/>
      <c r="H14" s="68"/>
    </row>
    <row r="15" spans="2:14" ht="15.75" hidden="1" customHeight="1" outlineLevel="1">
      <c r="B15" s="67"/>
      <c r="C15" s="635" t="s">
        <v>31</v>
      </c>
      <c r="D15" s="635"/>
      <c r="E15" s="79"/>
      <c r="F15" s="653">
        <v>60</v>
      </c>
      <c r="G15" s="653"/>
      <c r="H15" s="68"/>
    </row>
    <row r="16" spans="2:14" ht="15.75" hidden="1" customHeight="1" outlineLevel="1">
      <c r="B16" s="67"/>
      <c r="C16" s="635" t="s">
        <v>32</v>
      </c>
      <c r="D16" s="635"/>
      <c r="E16" s="79"/>
      <c r="F16" s="653">
        <v>381</v>
      </c>
      <c r="G16" s="653"/>
      <c r="H16" s="68"/>
    </row>
    <row r="17" spans="2:12" ht="15.75" hidden="1" customHeight="1" outlineLevel="1">
      <c r="B17" s="67"/>
      <c r="C17" s="635" t="s">
        <v>33</v>
      </c>
      <c r="D17" s="635"/>
      <c r="E17" s="79"/>
      <c r="F17" s="653" t="s">
        <v>53</v>
      </c>
      <c r="G17" s="653"/>
      <c r="H17" s="68"/>
    </row>
    <row r="18" spans="2:12" ht="15.75" hidden="1" customHeight="1" outlineLevel="1">
      <c r="B18" s="67"/>
      <c r="C18" s="635" t="s">
        <v>35</v>
      </c>
      <c r="D18" s="635"/>
      <c r="E18" s="79"/>
      <c r="F18" s="653" t="s">
        <v>36</v>
      </c>
      <c r="G18" s="653"/>
      <c r="H18" s="68"/>
    </row>
    <row r="19" spans="2:12" ht="15.75" hidden="1" customHeight="1" outlineLevel="1">
      <c r="B19" s="67"/>
      <c r="C19" s="635" t="s">
        <v>42</v>
      </c>
      <c r="D19" s="635"/>
      <c r="E19" s="79"/>
      <c r="F19" s="653" t="s">
        <v>54</v>
      </c>
      <c r="G19" s="653"/>
      <c r="H19" s="68"/>
    </row>
    <row r="20" spans="2:12" ht="15.75" hidden="1" customHeight="1" outlineLevel="1">
      <c r="B20" s="67"/>
      <c r="C20" s="635" t="s">
        <v>38</v>
      </c>
      <c r="D20" s="635"/>
      <c r="E20" s="79"/>
      <c r="F20" s="653" t="s">
        <v>60</v>
      </c>
      <c r="G20" s="653"/>
      <c r="H20" s="68"/>
    </row>
    <row r="21" spans="2:12" ht="15.75" hidden="1" customHeight="1" outlineLevel="1">
      <c r="B21" s="67"/>
      <c r="C21" s="637" t="s">
        <v>40</v>
      </c>
      <c r="D21" s="637"/>
      <c r="E21" s="79"/>
      <c r="F21" s="648">
        <v>99</v>
      </c>
      <c r="G21" s="648"/>
      <c r="H21" s="68"/>
    </row>
    <row r="22" spans="2:12" ht="15.75" customHeight="1" collapsed="1">
      <c r="B22" s="92"/>
      <c r="C22" s="95"/>
      <c r="D22" s="95"/>
      <c r="E22" s="82"/>
      <c r="F22" s="95"/>
      <c r="G22" s="95"/>
      <c r="H22" s="94"/>
    </row>
    <row r="23" spans="2:12" ht="15.75" customHeight="1" outlineLevel="1">
      <c r="B23" s="74" t="s">
        <v>44</v>
      </c>
      <c r="C23" s="222" t="s">
        <v>49</v>
      </c>
      <c r="D23" s="222"/>
      <c r="E23" s="86" t="s">
        <v>2</v>
      </c>
      <c r="F23" s="75" t="s">
        <v>2</v>
      </c>
      <c r="G23" s="75" t="s">
        <v>45</v>
      </c>
      <c r="H23" s="76" t="s">
        <v>46</v>
      </c>
    </row>
    <row r="24" spans="2:12" ht="15.75" customHeight="1" outlineLevel="1">
      <c r="B24" s="108">
        <v>1030</v>
      </c>
      <c r="C24" s="654" t="s">
        <v>18</v>
      </c>
      <c r="D24" s="654"/>
      <c r="E24" s="173">
        <v>1982.4</v>
      </c>
      <c r="F24" s="174">
        <f>E24*'Прайс-лист'!I3*(1-'Прайс-лист'!$E$3)</f>
        <v>1982.4</v>
      </c>
      <c r="G24" s="108"/>
      <c r="H24" s="174">
        <f>F24</f>
        <v>1982.4</v>
      </c>
    </row>
    <row r="25" spans="2:12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2" ht="290.25" hidden="1" customHeight="1" outlineLevel="2">
      <c r="B26" s="19"/>
      <c r="C26" s="640" t="s">
        <v>2284</v>
      </c>
      <c r="D26" s="640"/>
      <c r="E26" s="640"/>
      <c r="F26" s="640"/>
      <c r="G26" s="640"/>
      <c r="H26" s="640"/>
    </row>
    <row r="27" spans="2:12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2" ht="15.75" customHeight="1" outlineLevel="1">
      <c r="B28" s="108">
        <v>2471</v>
      </c>
      <c r="C28" s="109" t="s">
        <v>6</v>
      </c>
      <c r="D28" s="104" t="s">
        <v>928</v>
      </c>
      <c r="E28" s="173">
        <v>375.2</v>
      </c>
      <c r="F28" s="174">
        <v>70.400000000000006</v>
      </c>
      <c r="G28" s="143">
        <v>0</v>
      </c>
      <c r="H28" s="199">
        <f>F28*G28</f>
        <v>0</v>
      </c>
      <c r="J28" s="246" t="s">
        <v>928</v>
      </c>
      <c r="K28" s="246" t="s">
        <v>928</v>
      </c>
      <c r="L28" s="246" t="s">
        <v>928</v>
      </c>
    </row>
    <row r="29" spans="2:12" ht="15.75" customHeight="1" outlineLevel="1">
      <c r="B29" s="66"/>
      <c r="C29" s="110" t="s">
        <v>929</v>
      </c>
      <c r="D29" s="102" t="s">
        <v>928</v>
      </c>
      <c r="E29" s="173">
        <v>20</v>
      </c>
      <c r="F29" s="175">
        <f>E29*'Прайс-лист'!I3*(1-'Прайс-лист'!$E$3)</f>
        <v>20</v>
      </c>
      <c r="G29" s="143">
        <v>0</v>
      </c>
      <c r="H29" s="199">
        <f>F29*G29</f>
        <v>0</v>
      </c>
      <c r="J29" s="248" t="s">
        <v>1942</v>
      </c>
      <c r="K29" s="246" t="s">
        <v>1945</v>
      </c>
      <c r="L29" s="246" t="s">
        <v>1945</v>
      </c>
    </row>
    <row r="30" spans="2:12" ht="15.75" customHeight="1" outlineLevel="1">
      <c r="B30" s="108">
        <v>1035</v>
      </c>
      <c r="C30" s="110" t="s">
        <v>932</v>
      </c>
      <c r="D30" s="103" t="s">
        <v>928</v>
      </c>
      <c r="E30" s="173">
        <v>1062.4000000000001</v>
      </c>
      <c r="F30" s="174">
        <f>E30*'Прайс-лист'!I3*(1-'Прайс-лист'!$E$3)</f>
        <v>1062.4000000000001</v>
      </c>
      <c r="G30" s="143">
        <v>0</v>
      </c>
      <c r="H30" s="199">
        <f>F30*G30</f>
        <v>0</v>
      </c>
      <c r="J30" s="248" t="s">
        <v>2155</v>
      </c>
      <c r="K30" s="254" t="s">
        <v>1959</v>
      </c>
      <c r="L30" s="248" t="s">
        <v>1942</v>
      </c>
    </row>
    <row r="31" spans="2:12" ht="15.75" customHeight="1" outlineLevel="1">
      <c r="B31" s="641" t="s">
        <v>7</v>
      </c>
      <c r="C31" s="641"/>
      <c r="D31" s="641"/>
      <c r="E31" s="641"/>
      <c r="F31" s="641"/>
      <c r="G31" s="641"/>
      <c r="H31" s="641"/>
      <c r="J31" s="248" t="s">
        <v>2154</v>
      </c>
      <c r="K31" s="247" t="s">
        <v>1944</v>
      </c>
      <c r="L31" s="247" t="s">
        <v>1944</v>
      </c>
    </row>
    <row r="32" spans="2:12" ht="15.75" customHeight="1" outlineLevel="1">
      <c r="B32" s="108">
        <v>4144</v>
      </c>
      <c r="C32" s="632" t="s">
        <v>2214</v>
      </c>
      <c r="D32" s="632"/>
      <c r="E32" s="173">
        <v>20.8</v>
      </c>
      <c r="F32" s="174">
        <f>E32*'Прайс-лист'!I3*(1-'Прайс-лист'!$E$3)</f>
        <v>20.8</v>
      </c>
      <c r="G32" s="143">
        <v>0</v>
      </c>
      <c r="H32" s="199">
        <f>F32*G32</f>
        <v>0</v>
      </c>
      <c r="J32" s="251" t="s">
        <v>1944</v>
      </c>
      <c r="K32" s="254" t="s">
        <v>1960</v>
      </c>
      <c r="L32" s="254" t="s">
        <v>1960</v>
      </c>
    </row>
    <row r="33" spans="2:12" ht="15.75" customHeight="1" outlineLevel="1">
      <c r="B33" s="108">
        <v>2401</v>
      </c>
      <c r="C33" s="654" t="s">
        <v>51</v>
      </c>
      <c r="D33" s="654"/>
      <c r="E33" s="498">
        <v>125.6</v>
      </c>
      <c r="F33" s="174">
        <f>E33*'Прайс-лист'!I3*(1-'Прайс-лист'!$E$3)</f>
        <v>125.6</v>
      </c>
      <c r="G33" s="143">
        <v>0</v>
      </c>
      <c r="H33" s="199">
        <f t="shared" ref="H33:H43" si="0">F33*G33</f>
        <v>0</v>
      </c>
      <c r="J33" s="251" t="s">
        <v>1945</v>
      </c>
      <c r="K33" s="254" t="s">
        <v>1967</v>
      </c>
      <c r="L33" s="254" t="s">
        <v>1967</v>
      </c>
    </row>
    <row r="34" spans="2:12" ht="15.75" customHeight="1" outlineLevel="1">
      <c r="B34" s="108">
        <v>2347</v>
      </c>
      <c r="C34" s="654" t="s">
        <v>14</v>
      </c>
      <c r="D34" s="654"/>
      <c r="E34" s="173">
        <v>76.8</v>
      </c>
      <c r="F34" s="174">
        <f>E34*'Прайс-лист'!I3*(1-'Прайс-лист'!$E$3)</f>
        <v>76.8</v>
      </c>
      <c r="G34" s="143">
        <v>0</v>
      </c>
      <c r="H34" s="199">
        <f t="shared" si="0"/>
        <v>0</v>
      </c>
      <c r="J34" s="251"/>
      <c r="K34" s="251" t="s">
        <v>1943</v>
      </c>
      <c r="L34" s="251" t="s">
        <v>1943</v>
      </c>
    </row>
    <row r="35" spans="2:12" ht="15.75" customHeight="1" outlineLevel="1">
      <c r="B35" s="108">
        <v>2342</v>
      </c>
      <c r="C35" s="654" t="s">
        <v>8</v>
      </c>
      <c r="D35" s="654"/>
      <c r="E35" s="173">
        <v>55.2</v>
      </c>
      <c r="F35" s="174">
        <f>E35*'Прайс-лист'!I3*(1-'Прайс-лист'!$E$3)</f>
        <v>55.2</v>
      </c>
      <c r="G35" s="143">
        <v>0</v>
      </c>
      <c r="H35" s="199">
        <f t="shared" si="0"/>
        <v>0</v>
      </c>
    </row>
    <row r="36" spans="2:12" ht="15.75" customHeight="1" outlineLevel="1">
      <c r="B36" s="108">
        <v>2343</v>
      </c>
      <c r="C36" s="654" t="s">
        <v>15</v>
      </c>
      <c r="D36" s="654"/>
      <c r="E36" s="173">
        <v>55.2</v>
      </c>
      <c r="F36" s="174">
        <f>E36*'Прайс-лист'!I3*(1-'Прайс-лист'!$E$3)</f>
        <v>55.2</v>
      </c>
      <c r="G36" s="143">
        <v>0</v>
      </c>
      <c r="H36" s="199">
        <f t="shared" si="0"/>
        <v>0</v>
      </c>
    </row>
    <row r="37" spans="2:12" ht="15.75" customHeight="1" outlineLevel="1">
      <c r="B37" s="108">
        <v>2907</v>
      </c>
      <c r="C37" s="654" t="s">
        <v>9</v>
      </c>
      <c r="D37" s="654"/>
      <c r="E37" s="173">
        <v>96</v>
      </c>
      <c r="F37" s="174">
        <f>E37*'Прайс-лист'!I3*(1-'Прайс-лист'!$E$3)</f>
        <v>96</v>
      </c>
      <c r="G37" s="143">
        <v>0</v>
      </c>
      <c r="H37" s="199">
        <f t="shared" si="0"/>
        <v>0</v>
      </c>
    </row>
    <row r="38" spans="2:12" ht="15.75" customHeight="1" outlineLevel="1">
      <c r="B38" s="108">
        <v>2908</v>
      </c>
      <c r="C38" s="654" t="s">
        <v>10</v>
      </c>
      <c r="D38" s="654"/>
      <c r="E38" s="173">
        <v>116.8</v>
      </c>
      <c r="F38" s="174">
        <f>E38*'Прайс-лист'!I3*(1-'Прайс-лист'!$E$3)</f>
        <v>116.8</v>
      </c>
      <c r="G38" s="143">
        <v>0</v>
      </c>
      <c r="H38" s="199">
        <f t="shared" si="0"/>
        <v>0</v>
      </c>
    </row>
    <row r="39" spans="2:12" ht="15.75" customHeight="1" outlineLevel="1">
      <c r="B39" s="108">
        <v>2420</v>
      </c>
      <c r="C39" s="654" t="s">
        <v>52</v>
      </c>
      <c r="D39" s="654"/>
      <c r="E39" s="173">
        <v>375.2</v>
      </c>
      <c r="F39" s="174">
        <f>E39*'Прайс-лист'!I3*(1-'Прайс-лист'!$E$3)</f>
        <v>375.2</v>
      </c>
      <c r="G39" s="143">
        <v>0</v>
      </c>
      <c r="H39" s="199">
        <f t="shared" si="0"/>
        <v>0</v>
      </c>
    </row>
    <row r="40" spans="2:12" ht="15.75" customHeight="1" outlineLevel="1">
      <c r="B40" s="108">
        <v>2805</v>
      </c>
      <c r="C40" s="654" t="s">
        <v>11</v>
      </c>
      <c r="D40" s="654"/>
      <c r="E40" s="173">
        <v>158.4</v>
      </c>
      <c r="F40" s="174">
        <f>E40*'Прайс-лист'!I3*(1-'Прайс-лист'!$E$3)</f>
        <v>158.4</v>
      </c>
      <c r="G40" s="143">
        <v>0</v>
      </c>
      <c r="H40" s="199">
        <f t="shared" si="0"/>
        <v>0</v>
      </c>
    </row>
    <row r="41" spans="2:12" ht="15.75" customHeight="1" outlineLevel="1">
      <c r="B41" s="214">
        <v>280501</v>
      </c>
      <c r="C41" s="635" t="s">
        <v>933</v>
      </c>
      <c r="D41" s="635"/>
      <c r="E41" s="173">
        <v>158.4</v>
      </c>
      <c r="F41" s="174">
        <f>E41*'Прайс-лист'!I3*(1-'Прайс-лист'!$E$3)</f>
        <v>158.4</v>
      </c>
      <c r="G41" s="143">
        <v>0</v>
      </c>
      <c r="H41" s="199">
        <f t="shared" si="0"/>
        <v>0</v>
      </c>
    </row>
    <row r="42" spans="2:12" ht="15.75" customHeight="1" outlineLevel="1">
      <c r="B42" s="108">
        <v>2390</v>
      </c>
      <c r="C42" s="654" t="s">
        <v>16</v>
      </c>
      <c r="D42" s="654"/>
      <c r="E42" s="173">
        <v>358.4</v>
      </c>
      <c r="F42" s="174">
        <f>E42*'Прайс-лист'!I3*(1-'Прайс-лист'!$E$3)</f>
        <v>358.4</v>
      </c>
      <c r="G42" s="143">
        <v>0</v>
      </c>
      <c r="H42" s="199">
        <f t="shared" si="0"/>
        <v>0</v>
      </c>
    </row>
    <row r="43" spans="2:12" ht="15.75" customHeight="1" outlineLevel="1">
      <c r="B43" s="108">
        <v>2395</v>
      </c>
      <c r="C43" s="654" t="s">
        <v>17</v>
      </c>
      <c r="D43" s="654"/>
      <c r="E43" s="173">
        <v>504</v>
      </c>
      <c r="F43" s="174">
        <f>E43*'Прайс-лист'!I3*(1-'Прайс-лист'!$E$3)</f>
        <v>504</v>
      </c>
      <c r="G43" s="143">
        <v>0</v>
      </c>
      <c r="H43" s="199">
        <f t="shared" si="0"/>
        <v>0</v>
      </c>
    </row>
    <row r="44" spans="2:12" ht="15.75" customHeight="1" outlineLevel="1">
      <c r="C44" s="21"/>
      <c r="D44" s="21"/>
      <c r="E44" s="197"/>
      <c r="F44" s="22"/>
      <c r="G44" s="27" t="s">
        <v>12</v>
      </c>
      <c r="H44" s="200">
        <f>SUM(H24:H43)</f>
        <v>1982.4</v>
      </c>
    </row>
  </sheetData>
  <mergeCells count="56">
    <mergeCell ref="C38:D38"/>
    <mergeCell ref="C39:D39"/>
    <mergeCell ref="C40:D40"/>
    <mergeCell ref="C42:D42"/>
    <mergeCell ref="C43:D43"/>
    <mergeCell ref="C41:D41"/>
    <mergeCell ref="C33:D33"/>
    <mergeCell ref="C34:D34"/>
    <mergeCell ref="C35:D35"/>
    <mergeCell ref="C36:D36"/>
    <mergeCell ref="C37:D37"/>
    <mergeCell ref="C21:D21"/>
    <mergeCell ref="C32:D32"/>
    <mergeCell ref="B27:H27"/>
    <mergeCell ref="B31:H31"/>
    <mergeCell ref="C26:H26"/>
    <mergeCell ref="C24:D24"/>
    <mergeCell ref="B25:H25"/>
    <mergeCell ref="F21:G21"/>
    <mergeCell ref="C16:D16"/>
    <mergeCell ref="C17:D17"/>
    <mergeCell ref="C18:D18"/>
    <mergeCell ref="C19:D19"/>
    <mergeCell ref="C20:D20"/>
    <mergeCell ref="F14:G14"/>
    <mergeCell ref="F15:G15"/>
    <mergeCell ref="F16:G16"/>
    <mergeCell ref="M2:N2"/>
    <mergeCell ref="F9:G9"/>
    <mergeCell ref="F10:G10"/>
    <mergeCell ref="F11:G11"/>
    <mergeCell ref="F12:G12"/>
    <mergeCell ref="B2:H2"/>
    <mergeCell ref="F4:G4"/>
    <mergeCell ref="F5:G5"/>
    <mergeCell ref="F6:G6"/>
    <mergeCell ref="F7:G7"/>
    <mergeCell ref="C13:D13"/>
    <mergeCell ref="C14:D14"/>
    <mergeCell ref="C15:D15"/>
    <mergeCell ref="F17:G17"/>
    <mergeCell ref="F18:G18"/>
    <mergeCell ref="F19:G19"/>
    <mergeCell ref="F20:G20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8:G8"/>
    <mergeCell ref="F13:G13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$L$28:$L$34</formula1>
    </dataValidation>
    <dataValidation type="list" allowBlank="1" showInputMessage="1" showErrorMessage="1" sqref="D29">
      <formula1>$K$28:$K$34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B2:N44"/>
  <sheetViews>
    <sheetView showGridLines="0" workbookViewId="0">
      <pane ySplit="2" topLeftCell="A3" activePane="bottomLeft" state="frozen"/>
      <selection pane="bottomLeft" activeCell="O46" sqref="O46"/>
    </sheetView>
  </sheetViews>
  <sheetFormatPr defaultRowHeight="15.75" customHeight="1" outlineLevelRow="2" outlineLevelCol="1"/>
  <cols>
    <col min="1" max="1" width="3.7109375" style="15" customWidth="1"/>
    <col min="2" max="2" width="12.7109375" style="15" customWidth="1"/>
    <col min="3" max="3" width="65.7109375" style="15" customWidth="1"/>
    <col min="4" max="4" width="25.7109375" style="15" customWidth="1"/>
    <col min="5" max="5" width="10.7109375" style="196" hidden="1" customWidth="1"/>
    <col min="6" max="6" width="15.7109375" style="423" customWidth="1"/>
    <col min="7" max="7" width="10.7109375" style="15" customWidth="1"/>
    <col min="8" max="8" width="15.7109375" style="15" customWidth="1"/>
    <col min="9" max="9" width="9.140625" style="15"/>
    <col min="10" max="12" width="15.7109375" style="15" hidden="1" customWidth="1" outlineLevel="1"/>
    <col min="13" max="13" width="9.140625" style="15" collapsed="1"/>
    <col min="14" max="16384" width="9.140625" style="15"/>
  </cols>
  <sheetData>
    <row r="2" spans="2:14" ht="15.75" customHeight="1">
      <c r="B2" s="658" t="s">
        <v>50</v>
      </c>
      <c r="C2" s="658"/>
      <c r="D2" s="658"/>
      <c r="E2" s="658"/>
      <c r="F2" s="658"/>
      <c r="G2" s="658"/>
      <c r="H2" s="658"/>
      <c r="M2" s="642" t="s">
        <v>2216</v>
      </c>
      <c r="N2" s="642"/>
    </row>
    <row r="3" spans="2:14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4" ht="15.75" hidden="1" customHeight="1" outlineLevel="1">
      <c r="B4" s="67"/>
      <c r="C4" s="90" t="s">
        <v>21</v>
      </c>
      <c r="D4" s="90"/>
      <c r="E4" s="79"/>
      <c r="F4" s="659">
        <v>300</v>
      </c>
      <c r="G4" s="659"/>
      <c r="H4" s="68"/>
    </row>
    <row r="5" spans="2:14" ht="15.75" hidden="1" customHeight="1" outlineLevel="1">
      <c r="B5" s="67"/>
      <c r="C5" s="90" t="s">
        <v>22</v>
      </c>
      <c r="D5" s="90"/>
      <c r="E5" s="79"/>
      <c r="F5" s="659">
        <v>200</v>
      </c>
      <c r="G5" s="659"/>
      <c r="H5" s="68"/>
    </row>
    <row r="6" spans="2:14" ht="15.75" hidden="1" customHeight="1" outlineLevel="1">
      <c r="B6" s="67"/>
      <c r="C6" s="90" t="s">
        <v>23</v>
      </c>
      <c r="D6" s="90"/>
      <c r="E6" s="79"/>
      <c r="F6" s="659">
        <v>167</v>
      </c>
      <c r="G6" s="659"/>
      <c r="H6" s="68"/>
    </row>
    <row r="7" spans="2:14" ht="15.75" hidden="1" customHeight="1" outlineLevel="1">
      <c r="B7" s="67"/>
      <c r="C7" s="90" t="s">
        <v>24</v>
      </c>
      <c r="D7" s="90"/>
      <c r="E7" s="79"/>
      <c r="F7" s="659">
        <v>78</v>
      </c>
      <c r="G7" s="659"/>
      <c r="H7" s="68"/>
    </row>
    <row r="8" spans="2:14" ht="15.75" hidden="1" customHeight="1" outlineLevel="1">
      <c r="B8" s="67"/>
      <c r="C8" s="90" t="s">
        <v>25</v>
      </c>
      <c r="D8" s="90"/>
      <c r="E8" s="79"/>
      <c r="F8" s="659">
        <v>43</v>
      </c>
      <c r="G8" s="659"/>
      <c r="H8" s="68"/>
    </row>
    <row r="9" spans="2:14" ht="15.75" hidden="1" customHeight="1" outlineLevel="1">
      <c r="B9" s="67"/>
      <c r="C9" s="90" t="s">
        <v>41</v>
      </c>
      <c r="D9" s="90"/>
      <c r="E9" s="79"/>
      <c r="F9" s="659">
        <v>56</v>
      </c>
      <c r="G9" s="659"/>
      <c r="H9" s="68"/>
    </row>
    <row r="10" spans="2:14" ht="15.75" hidden="1" customHeight="1" outlineLevel="1">
      <c r="B10" s="67"/>
      <c r="C10" s="90" t="s">
        <v>26</v>
      </c>
      <c r="D10" s="90"/>
      <c r="E10" s="79"/>
      <c r="F10" s="659">
        <v>520</v>
      </c>
      <c r="G10" s="659"/>
      <c r="H10" s="68"/>
    </row>
    <row r="11" spans="2:14" ht="15.75" hidden="1" customHeight="1" outlineLevel="1">
      <c r="B11" s="67"/>
      <c r="C11" s="90" t="s">
        <v>27</v>
      </c>
      <c r="D11" s="90"/>
      <c r="E11" s="79"/>
      <c r="F11" s="659">
        <v>4</v>
      </c>
      <c r="G11" s="659"/>
      <c r="H11" s="68"/>
    </row>
    <row r="12" spans="2:14" ht="15.75" hidden="1" customHeight="1" outlineLevel="1">
      <c r="B12" s="67"/>
      <c r="C12" s="90" t="s">
        <v>28</v>
      </c>
      <c r="D12" s="90"/>
      <c r="E12" s="79"/>
      <c r="F12" s="659">
        <v>3</v>
      </c>
      <c r="G12" s="659"/>
      <c r="H12" s="68"/>
    </row>
    <row r="13" spans="2:14" ht="15.75" hidden="1" customHeight="1" outlineLevel="1">
      <c r="B13" s="67"/>
      <c r="C13" s="90" t="s">
        <v>29</v>
      </c>
      <c r="D13" s="90"/>
      <c r="E13" s="79"/>
      <c r="F13" s="659">
        <v>10</v>
      </c>
      <c r="G13" s="659"/>
      <c r="H13" s="68"/>
    </row>
    <row r="14" spans="2:14" ht="15.75" hidden="1" customHeight="1" outlineLevel="1">
      <c r="B14" s="67"/>
      <c r="C14" s="90" t="s">
        <v>30</v>
      </c>
      <c r="D14" s="90"/>
      <c r="E14" s="79"/>
      <c r="F14" s="659">
        <v>15</v>
      </c>
      <c r="G14" s="659"/>
      <c r="H14" s="68"/>
    </row>
    <row r="15" spans="2:14" ht="15.75" hidden="1" customHeight="1" outlineLevel="1">
      <c r="B15" s="67"/>
      <c r="C15" s="90" t="s">
        <v>31</v>
      </c>
      <c r="D15" s="90"/>
      <c r="E15" s="79"/>
      <c r="F15" s="659">
        <v>50</v>
      </c>
      <c r="G15" s="659"/>
      <c r="H15" s="68"/>
    </row>
    <row r="16" spans="2:14" ht="15.75" hidden="1" customHeight="1" outlineLevel="1">
      <c r="B16" s="67"/>
      <c r="C16" s="90" t="s">
        <v>32</v>
      </c>
      <c r="D16" s="90"/>
      <c r="E16" s="79"/>
      <c r="F16" s="659">
        <v>381</v>
      </c>
      <c r="G16" s="659"/>
      <c r="H16" s="68"/>
    </row>
    <row r="17" spans="2:12" ht="15.75" hidden="1" customHeight="1" outlineLevel="1">
      <c r="B17" s="67"/>
      <c r="C17" s="90" t="s">
        <v>33</v>
      </c>
      <c r="D17" s="90"/>
      <c r="E17" s="79"/>
      <c r="F17" s="659" t="s">
        <v>53</v>
      </c>
      <c r="G17" s="659"/>
      <c r="H17" s="68"/>
    </row>
    <row r="18" spans="2:12" ht="15.75" hidden="1" customHeight="1" outlineLevel="1">
      <c r="B18" s="67"/>
      <c r="C18" s="90" t="s">
        <v>35</v>
      </c>
      <c r="D18" s="90"/>
      <c r="E18" s="79"/>
      <c r="F18" s="659" t="s">
        <v>36</v>
      </c>
      <c r="G18" s="659"/>
      <c r="H18" s="68"/>
    </row>
    <row r="19" spans="2:12" ht="15.75" hidden="1" customHeight="1" outlineLevel="1">
      <c r="B19" s="67"/>
      <c r="C19" s="90" t="s">
        <v>42</v>
      </c>
      <c r="D19" s="90"/>
      <c r="E19" s="79"/>
      <c r="F19" s="659" t="s">
        <v>54</v>
      </c>
      <c r="G19" s="659"/>
      <c r="H19" s="68"/>
    </row>
    <row r="20" spans="2:12" ht="15.75" hidden="1" customHeight="1" outlineLevel="1">
      <c r="B20" s="67"/>
      <c r="C20" s="90" t="s">
        <v>38</v>
      </c>
      <c r="D20" s="90"/>
      <c r="E20" s="79"/>
      <c r="F20" s="659" t="s">
        <v>55</v>
      </c>
      <c r="G20" s="659"/>
      <c r="H20" s="68"/>
    </row>
    <row r="21" spans="2:12" ht="15.75" hidden="1" customHeight="1" outlineLevel="1">
      <c r="B21" s="67"/>
      <c r="C21" s="91" t="s">
        <v>40</v>
      </c>
      <c r="D21" s="91"/>
      <c r="E21" s="79"/>
      <c r="F21" s="638">
        <v>91</v>
      </c>
      <c r="G21" s="638"/>
      <c r="H21" s="68"/>
    </row>
    <row r="22" spans="2:12" ht="15.75" customHeight="1" collapsed="1">
      <c r="B22" s="92"/>
      <c r="C22" s="93"/>
      <c r="D22" s="93"/>
      <c r="E22" s="82"/>
      <c r="F22" s="421"/>
      <c r="G22" s="93"/>
      <c r="H22" s="94"/>
    </row>
    <row r="23" spans="2:12" ht="15.75" customHeight="1" outlineLevel="1">
      <c r="B23" s="74" t="s">
        <v>44</v>
      </c>
      <c r="C23" s="222" t="s">
        <v>49</v>
      </c>
      <c r="D23" s="224"/>
      <c r="E23" s="86" t="s">
        <v>2</v>
      </c>
      <c r="F23" s="85" t="s">
        <v>2</v>
      </c>
      <c r="G23" s="85" t="s">
        <v>45</v>
      </c>
      <c r="H23" s="76" t="s">
        <v>46</v>
      </c>
    </row>
    <row r="24" spans="2:12" ht="15.75" customHeight="1" outlineLevel="1">
      <c r="B24" s="66">
        <v>1020</v>
      </c>
      <c r="C24" s="632" t="s">
        <v>18</v>
      </c>
      <c r="D24" s="632"/>
      <c r="E24" s="173">
        <v>1840</v>
      </c>
      <c r="F24" s="174">
        <f>E24*'Прайс-лист'!I3*(1-'Прайс-лист'!$E$3)</f>
        <v>1840</v>
      </c>
      <c r="G24" s="66"/>
      <c r="H24" s="175">
        <f>F24</f>
        <v>1840</v>
      </c>
    </row>
    <row r="25" spans="2:12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2" ht="283.5" hidden="1" customHeight="1" outlineLevel="2">
      <c r="B26" s="66"/>
      <c r="C26" s="640" t="s">
        <v>2285</v>
      </c>
      <c r="D26" s="640"/>
      <c r="E26" s="640"/>
      <c r="F26" s="640"/>
      <c r="G26" s="640"/>
      <c r="H26" s="640"/>
    </row>
    <row r="27" spans="2:12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2" ht="15.75" customHeight="1" outlineLevel="1">
      <c r="B28" s="66">
        <v>2471</v>
      </c>
      <c r="C28" s="72" t="s">
        <v>6</v>
      </c>
      <c r="D28" s="104" t="s">
        <v>928</v>
      </c>
      <c r="E28" s="173">
        <v>70.400000000000006</v>
      </c>
      <c r="F28" s="174">
        <f>E28*'Прайс-лист'!I3*(1-'Прайс-лист'!$E$3)</f>
        <v>70.400000000000006</v>
      </c>
      <c r="G28" s="167">
        <v>0</v>
      </c>
      <c r="H28" s="175">
        <f>F28*G28</f>
        <v>0</v>
      </c>
      <c r="J28" s="246" t="s">
        <v>928</v>
      </c>
      <c r="K28" s="246" t="s">
        <v>928</v>
      </c>
      <c r="L28" s="246" t="s">
        <v>928</v>
      </c>
    </row>
    <row r="29" spans="2:12" ht="15.75" customHeight="1" outlineLevel="1">
      <c r="B29" s="66"/>
      <c r="C29" s="77" t="s">
        <v>929</v>
      </c>
      <c r="D29" s="102" t="s">
        <v>928</v>
      </c>
      <c r="E29" s="194">
        <v>20</v>
      </c>
      <c r="F29" s="174">
        <f>E29*'Прайс-лист'!I3*(1-'Прайс-лист'!$E$3)</f>
        <v>20</v>
      </c>
      <c r="G29" s="167">
        <v>0</v>
      </c>
      <c r="H29" s="175">
        <f>F29*G29</f>
        <v>0</v>
      </c>
      <c r="J29" s="248" t="s">
        <v>1942</v>
      </c>
      <c r="K29" s="246" t="s">
        <v>1945</v>
      </c>
      <c r="L29" s="246" t="s">
        <v>1945</v>
      </c>
    </row>
    <row r="30" spans="2:12" ht="15.75" customHeight="1" outlineLevel="1">
      <c r="B30" s="66">
        <v>1025</v>
      </c>
      <c r="C30" s="77" t="s">
        <v>932</v>
      </c>
      <c r="D30" s="103" t="s">
        <v>928</v>
      </c>
      <c r="E30" s="173">
        <v>930.4</v>
      </c>
      <c r="F30" s="174">
        <f>E30*'Прайс-лист'!I3*(1-'Прайс-лист'!$E$3)</f>
        <v>930.4</v>
      </c>
      <c r="G30" s="167">
        <v>0</v>
      </c>
      <c r="H30" s="175">
        <f>F30*G30</f>
        <v>0</v>
      </c>
      <c r="J30" s="248" t="s">
        <v>2155</v>
      </c>
      <c r="K30" s="254" t="s">
        <v>1959</v>
      </c>
      <c r="L30" s="248" t="s">
        <v>1942</v>
      </c>
    </row>
    <row r="31" spans="2:12" ht="15.75" customHeight="1" outlineLevel="1">
      <c r="B31" s="657" t="s">
        <v>7</v>
      </c>
      <c r="C31" s="657"/>
      <c r="D31" s="657"/>
      <c r="E31" s="657"/>
      <c r="F31" s="657"/>
      <c r="G31" s="657"/>
      <c r="H31" s="657"/>
      <c r="J31" s="248" t="s">
        <v>2154</v>
      </c>
      <c r="K31" s="247" t="s">
        <v>1944</v>
      </c>
      <c r="L31" s="247" t="s">
        <v>1944</v>
      </c>
    </row>
    <row r="32" spans="2:12" ht="15.75" customHeight="1" outlineLevel="1">
      <c r="B32" s="66">
        <v>4144</v>
      </c>
      <c r="C32" s="632" t="s">
        <v>2214</v>
      </c>
      <c r="D32" s="632"/>
      <c r="E32" s="173">
        <v>20.8</v>
      </c>
      <c r="F32" s="174">
        <f>E32*'Прайс-лист'!I3*(1-'Прайс-лист'!$E$3)</f>
        <v>20.8</v>
      </c>
      <c r="G32" s="167">
        <v>0</v>
      </c>
      <c r="H32" s="175">
        <f>F32*G32</f>
        <v>0</v>
      </c>
      <c r="J32" s="251" t="s">
        <v>1944</v>
      </c>
      <c r="K32" s="254" t="s">
        <v>1960</v>
      </c>
      <c r="L32" s="254" t="s">
        <v>1960</v>
      </c>
    </row>
    <row r="33" spans="2:12" ht="15.75" customHeight="1" outlineLevel="1">
      <c r="B33" s="66">
        <v>2401</v>
      </c>
      <c r="C33" s="632" t="s">
        <v>51</v>
      </c>
      <c r="D33" s="632"/>
      <c r="E33" s="498">
        <v>125.6</v>
      </c>
      <c r="F33" s="174">
        <f>E33*'Прайс-лист'!I3*(1-'Прайс-лист'!$E$3)</f>
        <v>125.6</v>
      </c>
      <c r="G33" s="167">
        <v>0</v>
      </c>
      <c r="H33" s="175">
        <f t="shared" ref="H33:H43" si="0">F33*G33</f>
        <v>0</v>
      </c>
      <c r="J33" s="251" t="s">
        <v>1945</v>
      </c>
      <c r="K33" s="254" t="s">
        <v>1967</v>
      </c>
      <c r="L33" s="254" t="s">
        <v>1967</v>
      </c>
    </row>
    <row r="34" spans="2:12" ht="15.75" customHeight="1" outlineLevel="1">
      <c r="B34" s="66">
        <v>2347</v>
      </c>
      <c r="C34" s="632" t="s">
        <v>14</v>
      </c>
      <c r="D34" s="632"/>
      <c r="E34" s="173">
        <v>76.8</v>
      </c>
      <c r="F34" s="174">
        <f>E34*'Прайс-лист'!I3*(1-'Прайс-лист'!$E$3)</f>
        <v>76.8</v>
      </c>
      <c r="G34" s="167">
        <v>0</v>
      </c>
      <c r="H34" s="175">
        <f t="shared" si="0"/>
        <v>0</v>
      </c>
      <c r="J34" s="251"/>
      <c r="K34" s="251" t="s">
        <v>1943</v>
      </c>
      <c r="L34" s="251" t="s">
        <v>1943</v>
      </c>
    </row>
    <row r="35" spans="2:12" ht="15.75" customHeight="1" outlineLevel="1">
      <c r="B35" s="66">
        <v>2342</v>
      </c>
      <c r="C35" s="632" t="s">
        <v>8</v>
      </c>
      <c r="D35" s="632"/>
      <c r="E35" s="173">
        <v>55.2</v>
      </c>
      <c r="F35" s="174">
        <f>E35*'Прайс-лист'!I3*(1-'Прайс-лист'!$E$3)</f>
        <v>55.2</v>
      </c>
      <c r="G35" s="167">
        <v>0</v>
      </c>
      <c r="H35" s="175">
        <f t="shared" si="0"/>
        <v>0</v>
      </c>
    </row>
    <row r="36" spans="2:12" ht="15.75" customHeight="1" outlineLevel="1">
      <c r="B36" s="66">
        <v>2343</v>
      </c>
      <c r="C36" s="632" t="s">
        <v>15</v>
      </c>
      <c r="D36" s="632"/>
      <c r="E36" s="173">
        <v>55.2</v>
      </c>
      <c r="F36" s="174">
        <f>E36*'Прайс-лист'!I3*(1-'Прайс-лист'!$E$3)</f>
        <v>55.2</v>
      </c>
      <c r="G36" s="167">
        <v>0</v>
      </c>
      <c r="H36" s="175">
        <f t="shared" si="0"/>
        <v>0</v>
      </c>
    </row>
    <row r="37" spans="2:12" ht="15.75" customHeight="1" outlineLevel="1">
      <c r="B37" s="66">
        <v>2905</v>
      </c>
      <c r="C37" s="632" t="s">
        <v>9</v>
      </c>
      <c r="D37" s="632"/>
      <c r="E37" s="173">
        <v>84.8</v>
      </c>
      <c r="F37" s="174">
        <f>E37*'Прайс-лист'!I3*(1-'Прайс-лист'!$E$3)</f>
        <v>84.8</v>
      </c>
      <c r="G37" s="167">
        <v>0</v>
      </c>
      <c r="H37" s="175">
        <f t="shared" si="0"/>
        <v>0</v>
      </c>
    </row>
    <row r="38" spans="2:12" ht="15.75" customHeight="1" outlineLevel="1">
      <c r="B38" s="66">
        <v>2906</v>
      </c>
      <c r="C38" s="632" t="s">
        <v>10</v>
      </c>
      <c r="D38" s="632"/>
      <c r="E38" s="173">
        <v>107.2</v>
      </c>
      <c r="F38" s="174">
        <f>E38*'Прайс-лист'!I3*(1-'Прайс-лист'!$E$3)</f>
        <v>107.2</v>
      </c>
      <c r="G38" s="167">
        <v>0</v>
      </c>
      <c r="H38" s="175">
        <f t="shared" si="0"/>
        <v>0</v>
      </c>
    </row>
    <row r="39" spans="2:12" ht="15.75" customHeight="1" outlineLevel="1">
      <c r="B39" s="66">
        <v>2420</v>
      </c>
      <c r="C39" s="632" t="s">
        <v>52</v>
      </c>
      <c r="D39" s="632"/>
      <c r="E39" s="173">
        <v>375.2</v>
      </c>
      <c r="F39" s="174">
        <f>E39*'Прайс-лист'!I3*(1-'Прайс-лист'!$E$3)</f>
        <v>375.2</v>
      </c>
      <c r="G39" s="167">
        <v>0</v>
      </c>
      <c r="H39" s="175">
        <f t="shared" si="0"/>
        <v>0</v>
      </c>
    </row>
    <row r="40" spans="2:12" ht="15.75" customHeight="1" outlineLevel="1">
      <c r="B40" s="66">
        <v>2803</v>
      </c>
      <c r="C40" s="632" t="s">
        <v>11</v>
      </c>
      <c r="D40" s="632"/>
      <c r="E40" s="173">
        <v>147.19999999999999</v>
      </c>
      <c r="F40" s="174">
        <f>E40*'Прайс-лист'!I3*(1-'Прайс-лист'!$E$3)</f>
        <v>147.19999999999999</v>
      </c>
      <c r="G40" s="167">
        <v>0</v>
      </c>
      <c r="H40" s="175">
        <f t="shared" si="0"/>
        <v>0</v>
      </c>
    </row>
    <row r="41" spans="2:12" ht="15.75" customHeight="1" outlineLevel="1">
      <c r="B41" s="66">
        <v>280301</v>
      </c>
      <c r="C41" s="635" t="s">
        <v>933</v>
      </c>
      <c r="D41" s="635"/>
      <c r="E41" s="173">
        <v>147.19999999999999</v>
      </c>
      <c r="F41" s="174">
        <f>E41*'Прайс-лист'!I3*(1-'Прайс-лист'!$E$3)</f>
        <v>147.19999999999999</v>
      </c>
      <c r="G41" s="167">
        <v>0</v>
      </c>
      <c r="H41" s="175">
        <f t="shared" si="0"/>
        <v>0</v>
      </c>
    </row>
    <row r="42" spans="2:12" ht="15.75" customHeight="1" outlineLevel="1">
      <c r="B42" s="66">
        <v>2390</v>
      </c>
      <c r="C42" s="632" t="s">
        <v>16</v>
      </c>
      <c r="D42" s="632"/>
      <c r="E42" s="173">
        <v>358.4</v>
      </c>
      <c r="F42" s="174">
        <f>E42*'Прайс-лист'!I3*(1-'Прайс-лист'!$E$3)</f>
        <v>358.4</v>
      </c>
      <c r="G42" s="167">
        <v>0</v>
      </c>
      <c r="H42" s="175">
        <f t="shared" si="0"/>
        <v>0</v>
      </c>
    </row>
    <row r="43" spans="2:12" ht="15.75" customHeight="1" outlineLevel="1">
      <c r="B43" s="66">
        <v>2395</v>
      </c>
      <c r="C43" s="632" t="s">
        <v>17</v>
      </c>
      <c r="D43" s="632"/>
      <c r="E43" s="173">
        <v>504</v>
      </c>
      <c r="F43" s="174">
        <f>E43*'Прайс-лист'!I3*(1-'Прайс-лист'!$E$3)</f>
        <v>504</v>
      </c>
      <c r="G43" s="167">
        <v>0</v>
      </c>
      <c r="H43" s="175">
        <f t="shared" si="0"/>
        <v>0</v>
      </c>
    </row>
    <row r="44" spans="2:12" ht="15.75" customHeight="1" outlineLevel="1">
      <c r="B44" s="16"/>
      <c r="C44" s="10"/>
      <c r="D44" s="10"/>
      <c r="E44" s="195"/>
      <c r="F44" s="422"/>
      <c r="G44" s="14" t="s">
        <v>12</v>
      </c>
      <c r="H44" s="193">
        <f>SUM(H24:H43)</f>
        <v>1840</v>
      </c>
    </row>
  </sheetData>
  <mergeCells count="38">
    <mergeCell ref="F16:G16"/>
    <mergeCell ref="F11:G11"/>
    <mergeCell ref="F12:G12"/>
    <mergeCell ref="F13:G13"/>
    <mergeCell ref="F14:G14"/>
    <mergeCell ref="F15:G15"/>
    <mergeCell ref="B27:H27"/>
    <mergeCell ref="B31:H31"/>
    <mergeCell ref="B25:H25"/>
    <mergeCell ref="B2:H2"/>
    <mergeCell ref="B3:H3"/>
    <mergeCell ref="F4:G4"/>
    <mergeCell ref="F5:G5"/>
    <mergeCell ref="F6:G6"/>
    <mergeCell ref="F17:G17"/>
    <mergeCell ref="F18:G18"/>
    <mergeCell ref="F19:G19"/>
    <mergeCell ref="F20:G20"/>
    <mergeCell ref="F7:G7"/>
    <mergeCell ref="F8:G8"/>
    <mergeCell ref="F9:G9"/>
    <mergeCell ref="F10:G10"/>
    <mergeCell ref="M2:N2"/>
    <mergeCell ref="C40:D40"/>
    <mergeCell ref="C42:D42"/>
    <mergeCell ref="C43:D43"/>
    <mergeCell ref="C35:D35"/>
    <mergeCell ref="C36:D36"/>
    <mergeCell ref="C37:D37"/>
    <mergeCell ref="C38:D38"/>
    <mergeCell ref="C39:D39"/>
    <mergeCell ref="C41:D41"/>
    <mergeCell ref="C32:D32"/>
    <mergeCell ref="C33:D33"/>
    <mergeCell ref="C34:D34"/>
    <mergeCell ref="F21:G21"/>
    <mergeCell ref="C26:H26"/>
    <mergeCell ref="C24:D24"/>
  </mergeCells>
  <dataValidations count="3">
    <dataValidation type="list" allowBlank="1" showInputMessage="1" showErrorMessage="1" sqref="D29">
      <formula1>$K$28:$K$34</formula1>
    </dataValidation>
    <dataValidation type="list" allowBlank="1" showInputMessage="1" showErrorMessage="1" sqref="D30">
      <formula1>$L$28:$L$34</formula1>
    </dataValidation>
    <dataValidation type="list" allowBlank="1" showInputMessage="1" showErrorMessage="1" sqref="D28">
      <formula1>$J$28:$J$33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B2:N61"/>
  <sheetViews>
    <sheetView showGridLines="0" zoomScaleNormal="100" workbookViewId="0">
      <pane ySplit="2" topLeftCell="A3" activePane="bottomLeft" state="frozen"/>
      <selection pane="bottomLeft" activeCell="F30" sqref="F30"/>
    </sheetView>
  </sheetViews>
  <sheetFormatPr defaultRowHeight="15.75" customHeight="1" outlineLevelRow="2" outlineLevelCol="1"/>
  <cols>
    <col min="1" max="1" width="3.7109375" style="24" customWidth="1"/>
    <col min="2" max="2" width="12.7109375" style="24" customWidth="1"/>
    <col min="3" max="3" width="65.7109375" style="24" customWidth="1"/>
    <col min="4" max="4" width="25.7109375" style="24" customWidth="1"/>
    <col min="5" max="5" width="10" style="26" hidden="1" customWidth="1"/>
    <col min="6" max="6" width="15.7109375" style="26" customWidth="1"/>
    <col min="7" max="7" width="10.7109375" style="24" customWidth="1"/>
    <col min="8" max="8" width="15.7109375" style="26" customWidth="1"/>
    <col min="9" max="9" width="9.140625" style="24"/>
    <col min="10" max="12" width="15.7109375" style="24" hidden="1" customWidth="1" outlineLevel="1"/>
    <col min="13" max="13" width="9.140625" style="24" collapsed="1"/>
    <col min="14" max="16384" width="9.140625" style="24"/>
  </cols>
  <sheetData>
    <row r="2" spans="2:14" ht="15.75" customHeight="1">
      <c r="B2" s="658" t="s">
        <v>13</v>
      </c>
      <c r="C2" s="658"/>
      <c r="D2" s="658"/>
      <c r="E2" s="658"/>
      <c r="F2" s="658"/>
      <c r="G2" s="658"/>
      <c r="H2" s="658"/>
      <c r="M2" s="642" t="s">
        <v>2216</v>
      </c>
      <c r="N2" s="642"/>
    </row>
    <row r="3" spans="2:14" ht="15.75" hidden="1" customHeight="1" outlineLevel="1">
      <c r="B3" s="658" t="s">
        <v>20</v>
      </c>
      <c r="C3" s="658"/>
      <c r="D3" s="658"/>
      <c r="E3" s="658"/>
      <c r="F3" s="658"/>
      <c r="G3" s="658"/>
      <c r="H3" s="658"/>
    </row>
    <row r="4" spans="2:14" ht="15.75" hidden="1" customHeight="1" outlineLevel="1">
      <c r="B4" s="78"/>
      <c r="C4" s="663" t="s">
        <v>21</v>
      </c>
      <c r="D4" s="663"/>
      <c r="E4" s="79"/>
      <c r="F4" s="659">
        <v>275</v>
      </c>
      <c r="G4" s="659"/>
      <c r="H4" s="79"/>
    </row>
    <row r="5" spans="2:14" ht="15.75" hidden="1" customHeight="1" outlineLevel="1">
      <c r="B5" s="78"/>
      <c r="C5" s="663" t="s">
        <v>22</v>
      </c>
      <c r="D5" s="663"/>
      <c r="E5" s="79"/>
      <c r="F5" s="659">
        <v>182</v>
      </c>
      <c r="G5" s="659"/>
      <c r="H5" s="79"/>
    </row>
    <row r="6" spans="2:14" ht="15.75" hidden="1" customHeight="1" outlineLevel="1">
      <c r="B6" s="78"/>
      <c r="C6" s="663" t="s">
        <v>23</v>
      </c>
      <c r="D6" s="663"/>
      <c r="E6" s="79"/>
      <c r="F6" s="659">
        <v>155</v>
      </c>
      <c r="G6" s="659"/>
      <c r="H6" s="79"/>
    </row>
    <row r="7" spans="2:14" ht="15.75" hidden="1" customHeight="1" outlineLevel="1">
      <c r="B7" s="78"/>
      <c r="C7" s="663" t="s">
        <v>24</v>
      </c>
      <c r="D7" s="663"/>
      <c r="E7" s="79"/>
      <c r="F7" s="659">
        <v>70</v>
      </c>
      <c r="G7" s="659"/>
      <c r="H7" s="79"/>
    </row>
    <row r="8" spans="2:14" ht="15.75" hidden="1" customHeight="1" outlineLevel="1">
      <c r="B8" s="78"/>
      <c r="C8" s="663" t="s">
        <v>25</v>
      </c>
      <c r="D8" s="663"/>
      <c r="E8" s="79"/>
      <c r="F8" s="659">
        <v>40</v>
      </c>
      <c r="G8" s="659"/>
      <c r="H8" s="79"/>
    </row>
    <row r="9" spans="2:14" ht="15.75" hidden="1" customHeight="1" outlineLevel="1">
      <c r="B9" s="78"/>
      <c r="C9" s="663" t="s">
        <v>41</v>
      </c>
      <c r="D9" s="663"/>
      <c r="E9" s="79"/>
      <c r="F9" s="659">
        <v>53</v>
      </c>
      <c r="G9" s="659"/>
      <c r="H9" s="79"/>
    </row>
    <row r="10" spans="2:14" ht="15.75" hidden="1" customHeight="1" outlineLevel="1">
      <c r="B10" s="78"/>
      <c r="C10" s="663" t="s">
        <v>26</v>
      </c>
      <c r="D10" s="663"/>
      <c r="E10" s="79"/>
      <c r="F10" s="659">
        <v>440</v>
      </c>
      <c r="G10" s="659"/>
      <c r="H10" s="79"/>
    </row>
    <row r="11" spans="2:14" ht="15.75" hidden="1" customHeight="1" outlineLevel="1">
      <c r="B11" s="78"/>
      <c r="C11" s="663" t="s">
        <v>27</v>
      </c>
      <c r="D11" s="663"/>
      <c r="E11" s="79"/>
      <c r="F11" s="659">
        <v>3</v>
      </c>
      <c r="G11" s="659"/>
      <c r="H11" s="79"/>
    </row>
    <row r="12" spans="2:14" ht="15.75" hidden="1" customHeight="1" outlineLevel="1">
      <c r="B12" s="78"/>
      <c r="C12" s="663" t="s">
        <v>28</v>
      </c>
      <c r="D12" s="663"/>
      <c r="E12" s="79"/>
      <c r="F12" s="659">
        <v>3</v>
      </c>
      <c r="G12" s="659"/>
      <c r="H12" s="79"/>
    </row>
    <row r="13" spans="2:14" ht="15.75" hidden="1" customHeight="1" outlineLevel="1">
      <c r="B13" s="78"/>
      <c r="C13" s="663" t="s">
        <v>29</v>
      </c>
      <c r="D13" s="663"/>
      <c r="E13" s="79"/>
      <c r="F13" s="659">
        <v>6</v>
      </c>
      <c r="G13" s="659"/>
      <c r="H13" s="79"/>
    </row>
    <row r="14" spans="2:14" ht="15.75" hidden="1" customHeight="1" outlineLevel="1">
      <c r="B14" s="78"/>
      <c r="C14" s="663" t="s">
        <v>30</v>
      </c>
      <c r="D14" s="663"/>
      <c r="E14" s="79"/>
      <c r="F14" s="659">
        <v>10</v>
      </c>
      <c r="G14" s="659"/>
      <c r="H14" s="79"/>
    </row>
    <row r="15" spans="2:14" ht="15.75" hidden="1" customHeight="1" outlineLevel="1">
      <c r="B15" s="78"/>
      <c r="C15" s="663" t="s">
        <v>31</v>
      </c>
      <c r="D15" s="663"/>
      <c r="E15" s="79"/>
      <c r="F15" s="659">
        <v>45</v>
      </c>
      <c r="G15" s="659"/>
      <c r="H15" s="79"/>
    </row>
    <row r="16" spans="2:14" ht="15.75" hidden="1" customHeight="1" outlineLevel="1">
      <c r="B16" s="78"/>
      <c r="C16" s="663" t="s">
        <v>32</v>
      </c>
      <c r="D16" s="663"/>
      <c r="E16" s="79"/>
      <c r="F16" s="659">
        <v>381</v>
      </c>
      <c r="G16" s="659"/>
      <c r="H16" s="79"/>
    </row>
    <row r="17" spans="2:12" ht="15.75" hidden="1" customHeight="1" outlineLevel="1">
      <c r="B17" s="78"/>
      <c r="C17" s="663" t="s">
        <v>33</v>
      </c>
      <c r="D17" s="663"/>
      <c r="E17" s="79"/>
      <c r="F17" s="659" t="s">
        <v>34</v>
      </c>
      <c r="G17" s="659"/>
      <c r="H17" s="79"/>
    </row>
    <row r="18" spans="2:12" ht="15.75" hidden="1" customHeight="1" outlineLevel="1">
      <c r="B18" s="78"/>
      <c r="C18" s="663" t="s">
        <v>35</v>
      </c>
      <c r="D18" s="663"/>
      <c r="E18" s="79"/>
      <c r="F18" s="659" t="s">
        <v>36</v>
      </c>
      <c r="G18" s="659"/>
      <c r="H18" s="79"/>
    </row>
    <row r="19" spans="2:12" ht="15.75" hidden="1" customHeight="1" outlineLevel="1">
      <c r="B19" s="78"/>
      <c r="C19" s="663" t="s">
        <v>42</v>
      </c>
      <c r="D19" s="663"/>
      <c r="E19" s="79"/>
      <c r="F19" s="659" t="s">
        <v>37</v>
      </c>
      <c r="G19" s="659"/>
      <c r="H19" s="79"/>
    </row>
    <row r="20" spans="2:12" ht="15.75" hidden="1" customHeight="1" outlineLevel="1">
      <c r="B20" s="78"/>
      <c r="C20" s="663" t="s">
        <v>38</v>
      </c>
      <c r="D20" s="663"/>
      <c r="E20" s="79"/>
      <c r="F20" s="659" t="s">
        <v>43</v>
      </c>
      <c r="G20" s="659"/>
      <c r="H20" s="79"/>
    </row>
    <row r="21" spans="2:12" ht="15.75" hidden="1" customHeight="1" outlineLevel="1">
      <c r="B21" s="78"/>
      <c r="C21" s="664" t="s">
        <v>40</v>
      </c>
      <c r="D21" s="664"/>
      <c r="E21" s="79"/>
      <c r="F21" s="638">
        <v>87</v>
      </c>
      <c r="G21" s="638"/>
      <c r="H21" s="79"/>
    </row>
    <row r="22" spans="2:12" ht="15.75" customHeight="1" collapsed="1">
      <c r="B22" s="80"/>
      <c r="C22" s="81"/>
      <c r="D22" s="81"/>
      <c r="E22" s="82"/>
      <c r="F22" s="83"/>
      <c r="G22" s="83"/>
      <c r="H22" s="82"/>
    </row>
    <row r="23" spans="2:12" s="25" customFormat="1" ht="15.75" customHeight="1" outlineLevel="1">
      <c r="B23" s="84" t="s">
        <v>44</v>
      </c>
      <c r="C23" s="222" t="s">
        <v>49</v>
      </c>
      <c r="D23" s="223"/>
      <c r="E23" s="86" t="s">
        <v>2</v>
      </c>
      <c r="F23" s="85" t="s">
        <v>2</v>
      </c>
      <c r="G23" s="85" t="s">
        <v>45</v>
      </c>
      <c r="H23" s="86" t="s">
        <v>46</v>
      </c>
    </row>
    <row r="24" spans="2:12" ht="15.75" customHeight="1" outlineLevel="1">
      <c r="B24" s="87">
        <v>1010</v>
      </c>
      <c r="C24" s="661" t="s">
        <v>18</v>
      </c>
      <c r="D24" s="661"/>
      <c r="E24" s="88">
        <v>1620</v>
      </c>
      <c r="F24" s="217">
        <f>E24*'Прайс-лист'!I3*(1-'Прайс-лист'!$E$3)</f>
        <v>1620</v>
      </c>
      <c r="G24" s="87"/>
      <c r="H24" s="218">
        <f>F24</f>
        <v>1620</v>
      </c>
    </row>
    <row r="25" spans="2:12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2" ht="267" hidden="1" customHeight="1" outlineLevel="2">
      <c r="B26" s="87"/>
      <c r="C26" s="666" t="s">
        <v>2287</v>
      </c>
      <c r="D26" s="666"/>
      <c r="E26" s="666"/>
      <c r="F26" s="666"/>
      <c r="G26" s="666"/>
      <c r="H26" s="666"/>
    </row>
    <row r="27" spans="2:12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2" ht="15.75" customHeight="1" outlineLevel="1">
      <c r="B28" s="87">
        <v>2470</v>
      </c>
      <c r="C28" s="109" t="s">
        <v>6</v>
      </c>
      <c r="D28" s="104" t="s">
        <v>928</v>
      </c>
      <c r="E28" s="89">
        <v>55.2</v>
      </c>
      <c r="F28" s="217">
        <f>E28*'Прайс-лист'!I3*(1-'Прайс-лист'!$E$3)</f>
        <v>55.2</v>
      </c>
      <c r="G28" s="166">
        <v>0</v>
      </c>
      <c r="H28" s="218">
        <f>F28*G28</f>
        <v>0</v>
      </c>
      <c r="J28" s="246" t="s">
        <v>928</v>
      </c>
      <c r="K28" s="246" t="s">
        <v>928</v>
      </c>
      <c r="L28" s="246" t="s">
        <v>928</v>
      </c>
    </row>
    <row r="29" spans="2:12" ht="15.75" customHeight="1" outlineLevel="1">
      <c r="B29" s="87"/>
      <c r="C29" s="110" t="s">
        <v>929</v>
      </c>
      <c r="D29" s="102" t="s">
        <v>928</v>
      </c>
      <c r="E29" s="89">
        <v>20</v>
      </c>
      <c r="F29" s="217">
        <f>E29*'Прайс-лист'!I3*(1-'Прайс-лист'!$E$3)</f>
        <v>20</v>
      </c>
      <c r="G29" s="166">
        <v>0</v>
      </c>
      <c r="H29" s="218">
        <f>F29*G29</f>
        <v>0</v>
      </c>
      <c r="J29" s="248" t="s">
        <v>1942</v>
      </c>
      <c r="K29" s="246" t="s">
        <v>1945</v>
      </c>
      <c r="L29" s="246" t="s">
        <v>1945</v>
      </c>
    </row>
    <row r="30" spans="2:12" ht="15.75" customHeight="1" outlineLevel="1">
      <c r="B30" s="87">
        <v>1015</v>
      </c>
      <c r="C30" s="110" t="s">
        <v>932</v>
      </c>
      <c r="D30" s="103" t="s">
        <v>928</v>
      </c>
      <c r="E30" s="89">
        <v>800.8</v>
      </c>
      <c r="F30" s="217">
        <f>E30*'Прайс-лист'!I3*(1-'Прайс-лист'!$E$3)</f>
        <v>800.8</v>
      </c>
      <c r="G30" s="166">
        <v>0</v>
      </c>
      <c r="H30" s="218">
        <f>F30*G30</f>
        <v>0</v>
      </c>
      <c r="J30" s="248" t="s">
        <v>2155</v>
      </c>
      <c r="K30" s="247" t="s">
        <v>1944</v>
      </c>
      <c r="L30" s="248" t="s">
        <v>1942</v>
      </c>
    </row>
    <row r="31" spans="2:12" ht="15.75" customHeight="1" outlineLevel="1">
      <c r="B31" s="665" t="s">
        <v>7</v>
      </c>
      <c r="C31" s="665"/>
      <c r="D31" s="665"/>
      <c r="E31" s="665"/>
      <c r="F31" s="665"/>
      <c r="G31" s="665"/>
      <c r="H31" s="665"/>
      <c r="J31" s="248" t="s">
        <v>2154</v>
      </c>
      <c r="K31" s="251" t="s">
        <v>1943</v>
      </c>
      <c r="L31" s="247" t="s">
        <v>1944</v>
      </c>
    </row>
    <row r="32" spans="2:12" ht="15.75" customHeight="1" outlineLevel="1">
      <c r="B32" s="87">
        <v>4144</v>
      </c>
      <c r="C32" s="632" t="s">
        <v>2214</v>
      </c>
      <c r="D32" s="632"/>
      <c r="E32" s="89">
        <v>20.8</v>
      </c>
      <c r="F32" s="217">
        <f>E32*'Прайс-лист'!I3*(1-'Прайс-лист'!$E$3)</f>
        <v>20.8</v>
      </c>
      <c r="G32" s="166">
        <v>0</v>
      </c>
      <c r="H32" s="218">
        <f>F32*G32</f>
        <v>0</v>
      </c>
      <c r="J32" s="251" t="s">
        <v>1944</v>
      </c>
      <c r="K32" s="256" t="s">
        <v>1967</v>
      </c>
      <c r="L32" s="251" t="s">
        <v>1943</v>
      </c>
    </row>
    <row r="33" spans="2:8" ht="15.75" customHeight="1" outlineLevel="1">
      <c r="B33" s="87">
        <v>2340</v>
      </c>
      <c r="C33" s="661" t="s">
        <v>8</v>
      </c>
      <c r="D33" s="661"/>
      <c r="E33" s="89">
        <v>46.4</v>
      </c>
      <c r="F33" s="217">
        <f>E33*'Прайс-лист'!I3*(1-'Прайс-лист'!$E$3)</f>
        <v>46.4</v>
      </c>
      <c r="G33" s="166">
        <v>0</v>
      </c>
      <c r="H33" s="218">
        <f t="shared" ref="H33:H39" si="0">F33*G33</f>
        <v>0</v>
      </c>
    </row>
    <row r="34" spans="2:8" ht="15.75" customHeight="1" outlineLevel="1">
      <c r="B34" s="87">
        <v>2341</v>
      </c>
      <c r="C34" s="661" t="s">
        <v>15</v>
      </c>
      <c r="D34" s="661"/>
      <c r="E34" s="89">
        <v>50.4</v>
      </c>
      <c r="F34" s="217">
        <f>E34*'Прайс-лист'!I3*(1-'Прайс-лист'!$E$3)</f>
        <v>50.4</v>
      </c>
      <c r="G34" s="166">
        <v>0</v>
      </c>
      <c r="H34" s="218">
        <f t="shared" si="0"/>
        <v>0</v>
      </c>
    </row>
    <row r="35" spans="2:8" ht="15.75" customHeight="1" outlineLevel="1">
      <c r="B35" s="87">
        <v>2903</v>
      </c>
      <c r="C35" s="662" t="s">
        <v>9</v>
      </c>
      <c r="D35" s="662"/>
      <c r="E35" s="89">
        <v>75.2</v>
      </c>
      <c r="F35" s="217">
        <f>E35*'Прайс-лист'!I3*(1-'Прайс-лист'!$E$3)</f>
        <v>75.2</v>
      </c>
      <c r="G35" s="166">
        <v>0</v>
      </c>
      <c r="H35" s="218">
        <f t="shared" si="0"/>
        <v>0</v>
      </c>
    </row>
    <row r="36" spans="2:8" ht="15.75" customHeight="1" outlineLevel="1">
      <c r="B36" s="87">
        <v>2904</v>
      </c>
      <c r="C36" s="663" t="s">
        <v>10</v>
      </c>
      <c r="D36" s="663"/>
      <c r="E36" s="89">
        <v>97.6</v>
      </c>
      <c r="F36" s="217">
        <f>E36*'Прайс-лист'!I3*(1-'Прайс-лист'!$E$3)</f>
        <v>97.6</v>
      </c>
      <c r="G36" s="166">
        <v>0</v>
      </c>
      <c r="H36" s="218">
        <f t="shared" si="0"/>
        <v>0</v>
      </c>
    </row>
    <row r="37" spans="2:8" ht="15.75" customHeight="1" outlineLevel="1">
      <c r="B37" s="108">
        <v>2424</v>
      </c>
      <c r="C37" s="660" t="s">
        <v>52</v>
      </c>
      <c r="D37" s="660"/>
      <c r="E37" s="89">
        <v>356.8</v>
      </c>
      <c r="F37" s="217">
        <f>E37*'Прайс-лист'!I3*(1-'Прайс-лист'!$E$3)</f>
        <v>356.8</v>
      </c>
      <c r="G37" s="166">
        <v>0</v>
      </c>
      <c r="H37" s="218">
        <f>F37*G37</f>
        <v>0</v>
      </c>
    </row>
    <row r="38" spans="2:8" ht="15.75" customHeight="1" outlineLevel="1">
      <c r="B38" s="87">
        <v>2802</v>
      </c>
      <c r="C38" s="661" t="s">
        <v>11</v>
      </c>
      <c r="D38" s="661"/>
      <c r="E38" s="89">
        <v>133.6</v>
      </c>
      <c r="F38" s="217">
        <f>E38*'Прайс-лист'!I3*(1-'Прайс-лист'!$E$3)</f>
        <v>133.6</v>
      </c>
      <c r="G38" s="166">
        <v>0</v>
      </c>
      <c r="H38" s="218">
        <f t="shared" si="0"/>
        <v>0</v>
      </c>
    </row>
    <row r="39" spans="2:8" ht="15.75" customHeight="1" outlineLevel="1">
      <c r="B39" s="87">
        <v>280201</v>
      </c>
      <c r="C39" s="635" t="s">
        <v>933</v>
      </c>
      <c r="D39" s="635"/>
      <c r="E39" s="89">
        <v>133.6</v>
      </c>
      <c r="F39" s="217">
        <f>E39*'Прайс-лист'!I3*(1-'Прайс-лист'!$E$3)</f>
        <v>133.6</v>
      </c>
      <c r="G39" s="166">
        <v>0</v>
      </c>
      <c r="H39" s="218">
        <f t="shared" si="0"/>
        <v>0</v>
      </c>
    </row>
    <row r="40" spans="2:8" ht="15.75" customHeight="1" outlineLevel="1">
      <c r="C40" s="11"/>
      <c r="D40" s="63"/>
      <c r="E40" s="23"/>
      <c r="F40" s="23"/>
      <c r="G40" s="12" t="s">
        <v>12</v>
      </c>
      <c r="H40" s="219">
        <f>SUM(H24:H39)</f>
        <v>1620</v>
      </c>
    </row>
    <row r="41" spans="2:8" ht="15.75" customHeight="1" outlineLevel="1"/>
    <row r="43" spans="2:8" ht="15.75" customHeight="1">
      <c r="E43" s="24"/>
      <c r="F43" s="24"/>
      <c r="H43" s="24"/>
    </row>
    <row r="44" spans="2:8" ht="15.75" customHeight="1">
      <c r="E44" s="24"/>
      <c r="F44" s="24"/>
      <c r="H44" s="24"/>
    </row>
    <row r="45" spans="2:8" ht="15.75" customHeight="1">
      <c r="E45" s="24"/>
      <c r="F45" s="24"/>
      <c r="H45" s="24"/>
    </row>
    <row r="46" spans="2:8" ht="15.75" customHeight="1">
      <c r="E46" s="24"/>
      <c r="F46" s="24"/>
      <c r="H46" s="24"/>
    </row>
    <row r="47" spans="2:8" ht="15.75" customHeight="1">
      <c r="E47" s="24"/>
      <c r="F47" s="24"/>
      <c r="H47" s="24"/>
    </row>
    <row r="48" spans="2:8" ht="15.75" customHeight="1">
      <c r="E48" s="24"/>
      <c r="F48" s="24"/>
      <c r="H48" s="24"/>
    </row>
    <row r="49" spans="5:8" ht="15.75" customHeight="1">
      <c r="E49" s="24"/>
      <c r="F49" s="24"/>
      <c r="H49" s="24"/>
    </row>
    <row r="50" spans="5:8" ht="15.75" customHeight="1">
      <c r="E50" s="24"/>
      <c r="F50" s="24"/>
      <c r="H50" s="24"/>
    </row>
    <row r="51" spans="5:8" ht="15.75" customHeight="1">
      <c r="E51" s="24"/>
      <c r="F51" s="24"/>
      <c r="H51" s="24"/>
    </row>
    <row r="52" spans="5:8" ht="15.75" customHeight="1">
      <c r="E52" s="24"/>
      <c r="F52" s="24"/>
      <c r="H52" s="24"/>
    </row>
    <row r="53" spans="5:8" ht="15.75" customHeight="1">
      <c r="E53" s="24"/>
      <c r="F53" s="24"/>
      <c r="H53" s="24"/>
    </row>
    <row r="54" spans="5:8" ht="15.75" customHeight="1">
      <c r="E54" s="24"/>
      <c r="F54" s="24"/>
      <c r="H54" s="24"/>
    </row>
    <row r="55" spans="5:8" ht="15.75" customHeight="1">
      <c r="E55" s="24"/>
      <c r="F55" s="24"/>
      <c r="H55" s="24"/>
    </row>
    <row r="56" spans="5:8" ht="15.75" customHeight="1">
      <c r="E56" s="24"/>
      <c r="F56" s="24"/>
      <c r="H56" s="24"/>
    </row>
    <row r="57" spans="5:8" ht="15.75" customHeight="1">
      <c r="E57" s="24"/>
      <c r="F57" s="24"/>
      <c r="H57" s="24"/>
    </row>
    <row r="58" spans="5:8" ht="15.75" customHeight="1">
      <c r="E58" s="24"/>
      <c r="F58" s="24"/>
      <c r="H58" s="24"/>
    </row>
    <row r="59" spans="5:8" ht="15.75" customHeight="1">
      <c r="E59" s="24"/>
      <c r="F59" s="24"/>
      <c r="H59" s="24"/>
    </row>
    <row r="60" spans="5:8" ht="15.75" customHeight="1">
      <c r="E60" s="24"/>
      <c r="F60" s="24"/>
      <c r="H60" s="24"/>
    </row>
    <row r="61" spans="5:8" ht="15.75" customHeight="1">
      <c r="E61" s="24"/>
      <c r="F61" s="24"/>
      <c r="H61" s="24"/>
    </row>
  </sheetData>
  <mergeCells count="52">
    <mergeCell ref="B31:H31"/>
    <mergeCell ref="B2:H2"/>
    <mergeCell ref="C26:H26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9:G19"/>
    <mergeCell ref="F20:G20"/>
    <mergeCell ref="F14:G14"/>
    <mergeCell ref="F15:G15"/>
    <mergeCell ref="F16:G16"/>
    <mergeCell ref="F17:G17"/>
    <mergeCell ref="F18:G18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M2:N2"/>
    <mergeCell ref="C37:D37"/>
    <mergeCell ref="C38:D38"/>
    <mergeCell ref="C39:D39"/>
    <mergeCell ref="C32:D32"/>
    <mergeCell ref="C33:D33"/>
    <mergeCell ref="C34:D34"/>
    <mergeCell ref="C35:D35"/>
    <mergeCell ref="C36:D36"/>
    <mergeCell ref="C19:D19"/>
    <mergeCell ref="C20:D20"/>
    <mergeCell ref="C21:D21"/>
    <mergeCell ref="B27:H27"/>
    <mergeCell ref="C24:D24"/>
    <mergeCell ref="F21:G21"/>
    <mergeCell ref="B25:H25"/>
  </mergeCells>
  <dataValidations count="3">
    <dataValidation type="list" allowBlank="1" showInputMessage="1" showErrorMessage="1" sqref="D28">
      <formula1>$J$28:$J$32</formula1>
    </dataValidation>
    <dataValidation type="list" allowBlank="1" showInputMessage="1" showErrorMessage="1" sqref="D29">
      <formula1>$K$28:$K$32</formula1>
    </dataValidation>
    <dataValidation type="list" allowBlank="1" showInputMessage="1" showErrorMessage="1" sqref="D30">
      <formula1>$L$28:$L$32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3"/>
  </sheetPr>
  <dimension ref="B2:N55"/>
  <sheetViews>
    <sheetView showGridLines="0" workbookViewId="0">
      <pane ySplit="2" topLeftCell="A3" activePane="bottomLeft" state="frozen"/>
      <selection pane="bottomLeft" activeCell="P43" sqref="P43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65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644" t="s">
        <v>3</v>
      </c>
      <c r="C2" s="644"/>
      <c r="D2" s="644"/>
      <c r="E2" s="644"/>
      <c r="F2" s="644"/>
      <c r="G2" s="644"/>
      <c r="H2" s="644"/>
      <c r="M2" s="642" t="s">
        <v>2216</v>
      </c>
      <c r="N2" s="642"/>
    </row>
    <row r="3" spans="2:14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4" ht="15.75" hidden="1" customHeight="1" outlineLevel="1">
      <c r="B4" s="67"/>
      <c r="C4" s="654" t="s">
        <v>21</v>
      </c>
      <c r="D4" s="654"/>
      <c r="E4" s="73"/>
      <c r="F4" s="667">
        <v>250</v>
      </c>
      <c r="G4" s="667"/>
      <c r="H4" s="73"/>
    </row>
    <row r="5" spans="2:14" ht="15.75" hidden="1" customHeight="1" outlineLevel="1">
      <c r="B5" s="67"/>
      <c r="C5" s="654" t="s">
        <v>22</v>
      </c>
      <c r="D5" s="654"/>
      <c r="E5" s="73"/>
      <c r="F5" s="667">
        <v>166</v>
      </c>
      <c r="G5" s="667"/>
      <c r="H5" s="73"/>
    </row>
    <row r="6" spans="2:14" ht="15.75" hidden="1" customHeight="1" outlineLevel="1">
      <c r="B6" s="67"/>
      <c r="C6" s="654" t="s">
        <v>23</v>
      </c>
      <c r="D6" s="654"/>
      <c r="E6" s="73"/>
      <c r="F6" s="667">
        <v>146</v>
      </c>
      <c r="G6" s="667"/>
      <c r="H6" s="73"/>
    </row>
    <row r="7" spans="2:14" ht="15.75" hidden="1" customHeight="1" outlineLevel="1">
      <c r="B7" s="67"/>
      <c r="C7" s="654" t="s">
        <v>24</v>
      </c>
      <c r="D7" s="654"/>
      <c r="E7" s="73"/>
      <c r="F7" s="667">
        <v>62</v>
      </c>
      <c r="G7" s="667"/>
      <c r="H7" s="73"/>
    </row>
    <row r="8" spans="2:14" ht="15.75" hidden="1" customHeight="1" outlineLevel="1">
      <c r="B8" s="67"/>
      <c r="C8" s="654" t="s">
        <v>25</v>
      </c>
      <c r="D8" s="654"/>
      <c r="E8" s="73"/>
      <c r="F8" s="667">
        <v>38</v>
      </c>
      <c r="G8" s="667"/>
      <c r="H8" s="73"/>
    </row>
    <row r="9" spans="2:14" ht="15.75" hidden="1" customHeight="1" outlineLevel="1">
      <c r="B9" s="67"/>
      <c r="C9" s="654" t="s">
        <v>41</v>
      </c>
      <c r="D9" s="654"/>
      <c r="E9" s="73"/>
      <c r="F9" s="667">
        <v>46</v>
      </c>
      <c r="G9" s="667"/>
      <c r="H9" s="73"/>
    </row>
    <row r="10" spans="2:14" ht="15.75" hidden="1" customHeight="1" outlineLevel="1">
      <c r="B10" s="67"/>
      <c r="C10" s="654" t="s">
        <v>26</v>
      </c>
      <c r="D10" s="654"/>
      <c r="E10" s="73"/>
      <c r="F10" s="667">
        <v>330</v>
      </c>
      <c r="G10" s="667"/>
      <c r="H10" s="73"/>
    </row>
    <row r="11" spans="2:14" ht="15.75" hidden="1" customHeight="1" outlineLevel="1">
      <c r="B11" s="67"/>
      <c r="C11" s="654" t="s">
        <v>27</v>
      </c>
      <c r="D11" s="654"/>
      <c r="E11" s="73"/>
      <c r="F11" s="667">
        <v>2</v>
      </c>
      <c r="G11" s="667"/>
      <c r="H11" s="73"/>
    </row>
    <row r="12" spans="2:14" ht="15.75" hidden="1" customHeight="1" outlineLevel="1">
      <c r="B12" s="67"/>
      <c r="C12" s="654" t="s">
        <v>28</v>
      </c>
      <c r="D12" s="654"/>
      <c r="E12" s="73"/>
      <c r="F12" s="667">
        <v>3</v>
      </c>
      <c r="G12" s="667"/>
      <c r="H12" s="73"/>
    </row>
    <row r="13" spans="2:14" ht="15.75" hidden="1" customHeight="1" outlineLevel="1">
      <c r="B13" s="67"/>
      <c r="C13" s="654" t="s">
        <v>29</v>
      </c>
      <c r="D13" s="654"/>
      <c r="E13" s="73"/>
      <c r="F13" s="667">
        <v>3</v>
      </c>
      <c r="G13" s="667"/>
      <c r="H13" s="73"/>
    </row>
    <row r="14" spans="2:14" ht="15.75" hidden="1" customHeight="1" outlineLevel="1">
      <c r="B14" s="67"/>
      <c r="C14" s="654" t="s">
        <v>30</v>
      </c>
      <c r="D14" s="654"/>
      <c r="E14" s="73"/>
      <c r="F14" s="667">
        <v>6</v>
      </c>
      <c r="G14" s="667"/>
      <c r="H14" s="73"/>
    </row>
    <row r="15" spans="2:14" ht="15.75" hidden="1" customHeight="1" outlineLevel="1">
      <c r="B15" s="67"/>
      <c r="C15" s="654" t="s">
        <v>31</v>
      </c>
      <c r="D15" s="654"/>
      <c r="E15" s="73"/>
      <c r="F15" s="667">
        <v>35</v>
      </c>
      <c r="G15" s="667"/>
      <c r="H15" s="73"/>
    </row>
    <row r="16" spans="2:14" ht="15.75" hidden="1" customHeight="1" outlineLevel="1">
      <c r="B16" s="67"/>
      <c r="C16" s="654" t="s">
        <v>32</v>
      </c>
      <c r="D16" s="654"/>
      <c r="E16" s="73"/>
      <c r="F16" s="667">
        <v>381</v>
      </c>
      <c r="G16" s="667"/>
      <c r="H16" s="73"/>
    </row>
    <row r="17" spans="2:12" ht="15.75" hidden="1" customHeight="1" outlineLevel="1">
      <c r="B17" s="67"/>
      <c r="C17" s="654" t="s">
        <v>33</v>
      </c>
      <c r="D17" s="654"/>
      <c r="E17" s="73"/>
      <c r="F17" s="667" t="s">
        <v>34</v>
      </c>
      <c r="G17" s="667"/>
      <c r="H17" s="73"/>
    </row>
    <row r="18" spans="2:12" ht="15.75" hidden="1" customHeight="1" outlineLevel="1">
      <c r="B18" s="67"/>
      <c r="C18" s="654" t="s">
        <v>35</v>
      </c>
      <c r="D18" s="654"/>
      <c r="E18" s="73"/>
      <c r="F18" s="667" t="s">
        <v>36</v>
      </c>
      <c r="G18" s="667"/>
      <c r="H18" s="73"/>
    </row>
    <row r="19" spans="2:12" ht="15.75" hidden="1" customHeight="1" outlineLevel="1">
      <c r="B19" s="67"/>
      <c r="C19" s="654" t="s">
        <v>42</v>
      </c>
      <c r="D19" s="654"/>
      <c r="E19" s="73"/>
      <c r="F19" s="667" t="s">
        <v>37</v>
      </c>
      <c r="G19" s="667"/>
      <c r="H19" s="73"/>
    </row>
    <row r="20" spans="2:12" ht="15.75" hidden="1" customHeight="1" outlineLevel="1">
      <c r="B20" s="67"/>
      <c r="C20" s="654" t="s">
        <v>38</v>
      </c>
      <c r="D20" s="654"/>
      <c r="E20" s="73"/>
      <c r="F20" s="667" t="s">
        <v>39</v>
      </c>
      <c r="G20" s="667"/>
      <c r="H20" s="73"/>
    </row>
    <row r="21" spans="2:12" ht="15.75" hidden="1" customHeight="1" outlineLevel="1">
      <c r="B21" s="67"/>
      <c r="C21" s="668" t="s">
        <v>40</v>
      </c>
      <c r="D21" s="668"/>
      <c r="E21" s="73"/>
      <c r="F21" s="647">
        <v>72</v>
      </c>
      <c r="G21" s="647"/>
      <c r="H21" s="73"/>
    </row>
    <row r="22" spans="2:12" ht="15.75" customHeight="1" collapsed="1">
      <c r="B22" s="92"/>
      <c r="C22" s="126"/>
      <c r="D22" s="126"/>
      <c r="E22" s="127"/>
      <c r="F22" s="128"/>
      <c r="G22" s="128"/>
      <c r="H22" s="127"/>
    </row>
    <row r="23" spans="2:12" ht="15.75" customHeight="1" outlineLevel="1">
      <c r="B23" s="74" t="s">
        <v>44</v>
      </c>
      <c r="C23" s="222" t="s">
        <v>49</v>
      </c>
      <c r="D23" s="222"/>
      <c r="E23" s="76" t="s">
        <v>2</v>
      </c>
      <c r="F23" s="75" t="s">
        <v>2</v>
      </c>
      <c r="G23" s="75" t="s">
        <v>45</v>
      </c>
      <c r="H23" s="76" t="s">
        <v>46</v>
      </c>
    </row>
    <row r="24" spans="2:12" ht="15.75" customHeight="1" outlineLevel="1">
      <c r="B24" s="108">
        <v>1000</v>
      </c>
      <c r="C24" s="635" t="s">
        <v>18</v>
      </c>
      <c r="D24" s="635"/>
      <c r="E24" s="192">
        <v>1392</v>
      </c>
      <c r="F24" s="192">
        <f>E24*'Прайс-лист'!I3*(1-'Прайс-лист'!$E$3)</f>
        <v>1392</v>
      </c>
      <c r="G24" s="108"/>
      <c r="H24" s="175">
        <f>F24</f>
        <v>1392</v>
      </c>
    </row>
    <row r="25" spans="2:12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2" ht="267.75" hidden="1" customHeight="1" outlineLevel="2">
      <c r="B26" s="67"/>
      <c r="C26" s="640" t="s">
        <v>2288</v>
      </c>
      <c r="D26" s="640"/>
      <c r="E26" s="640"/>
      <c r="F26" s="640"/>
      <c r="G26" s="640"/>
      <c r="H26" s="640"/>
    </row>
    <row r="27" spans="2:12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2" ht="15.75" customHeight="1" outlineLevel="1">
      <c r="B28" s="108">
        <v>2470</v>
      </c>
      <c r="C28" s="109" t="s">
        <v>6</v>
      </c>
      <c r="D28" s="104" t="s">
        <v>928</v>
      </c>
      <c r="E28" s="175">
        <v>55.2</v>
      </c>
      <c r="F28" s="175">
        <f>E28*'Прайс-лист'!I3*(1-'Прайс-лист'!$E$3)</f>
        <v>55.2</v>
      </c>
      <c r="G28" s="143">
        <v>0</v>
      </c>
      <c r="H28" s="192">
        <f>F28*G28</f>
        <v>0</v>
      </c>
      <c r="J28" s="246" t="s">
        <v>928</v>
      </c>
      <c r="K28" s="246" t="s">
        <v>928</v>
      </c>
      <c r="L28" s="246" t="s">
        <v>928</v>
      </c>
    </row>
    <row r="29" spans="2:12" ht="15.75" customHeight="1" outlineLevel="1">
      <c r="B29" s="108"/>
      <c r="C29" s="110" t="s">
        <v>929</v>
      </c>
      <c r="D29" s="102" t="s">
        <v>928</v>
      </c>
      <c r="E29" s="175">
        <v>20</v>
      </c>
      <c r="F29" s="175">
        <f>E29*'Прайс-лист'!I3*(1-'Прайс-лист'!$E$3)</f>
        <v>20</v>
      </c>
      <c r="G29" s="143">
        <v>0</v>
      </c>
      <c r="H29" s="192">
        <f>F29*G29</f>
        <v>0</v>
      </c>
      <c r="J29" s="248" t="s">
        <v>1942</v>
      </c>
      <c r="K29" s="246" t="s">
        <v>1945</v>
      </c>
      <c r="L29" s="246" t="s">
        <v>1945</v>
      </c>
    </row>
    <row r="30" spans="2:12" ht="15.75" customHeight="1" outlineLevel="1">
      <c r="B30" s="108">
        <v>1005</v>
      </c>
      <c r="C30" s="233" t="s">
        <v>932</v>
      </c>
      <c r="D30" s="103" t="s">
        <v>928</v>
      </c>
      <c r="E30" s="175">
        <v>722.4</v>
      </c>
      <c r="F30" s="175">
        <f>E30*'Прайс-лист'!I3*(1-'Прайс-лист'!$E$3)</f>
        <v>722.4</v>
      </c>
      <c r="G30" s="143">
        <v>0</v>
      </c>
      <c r="H30" s="192">
        <f>F30*G30</f>
        <v>0</v>
      </c>
      <c r="J30" s="248" t="s">
        <v>2155</v>
      </c>
      <c r="K30" s="247" t="s">
        <v>1944</v>
      </c>
      <c r="L30" s="248" t="s">
        <v>1942</v>
      </c>
    </row>
    <row r="31" spans="2:12" ht="15.75" customHeight="1" outlineLevel="1">
      <c r="B31" s="641" t="s">
        <v>7</v>
      </c>
      <c r="C31" s="641"/>
      <c r="D31" s="641"/>
      <c r="E31" s="641"/>
      <c r="F31" s="641"/>
      <c r="G31" s="641"/>
      <c r="H31" s="641"/>
      <c r="J31" s="248" t="s">
        <v>2154</v>
      </c>
      <c r="K31" s="251" t="s">
        <v>1943</v>
      </c>
      <c r="L31" s="247" t="s">
        <v>1944</v>
      </c>
    </row>
    <row r="32" spans="2:12" ht="15.75" customHeight="1" outlineLevel="1">
      <c r="B32" s="108">
        <v>4144</v>
      </c>
      <c r="C32" s="632" t="s">
        <v>2214</v>
      </c>
      <c r="D32" s="632"/>
      <c r="E32" s="175">
        <v>20.8</v>
      </c>
      <c r="F32" s="175">
        <f>E32*'Прайс-лист'!I3*(1-'Прайс-лист'!$E$3)</f>
        <v>20.8</v>
      </c>
      <c r="G32" s="143">
        <v>0</v>
      </c>
      <c r="H32" s="192">
        <f t="shared" ref="H32:H37" si="0">F32*G32</f>
        <v>0</v>
      </c>
      <c r="J32" s="251" t="s">
        <v>1944</v>
      </c>
      <c r="K32" s="256" t="s">
        <v>1967</v>
      </c>
      <c r="L32" s="251" t="s">
        <v>1943</v>
      </c>
    </row>
    <row r="33" spans="2:12" ht="15.75" customHeight="1" outlineLevel="1">
      <c r="B33" s="108">
        <v>2340</v>
      </c>
      <c r="C33" s="635" t="s">
        <v>8</v>
      </c>
      <c r="D33" s="635"/>
      <c r="E33" s="175">
        <v>46.4</v>
      </c>
      <c r="F33" s="175">
        <f>E33*'Прайс-лист'!I3*(1-'Прайс-лист'!$E$3)</f>
        <v>46.4</v>
      </c>
      <c r="G33" s="143">
        <v>0</v>
      </c>
      <c r="H33" s="192">
        <f t="shared" si="0"/>
        <v>0</v>
      </c>
      <c r="J33" s="251" t="s">
        <v>1945</v>
      </c>
      <c r="K33" s="24"/>
      <c r="L33" s="24"/>
    </row>
    <row r="34" spans="2:12" ht="15.75" customHeight="1" outlineLevel="1">
      <c r="B34" s="129">
        <v>2386</v>
      </c>
      <c r="C34" s="215" t="s">
        <v>946</v>
      </c>
      <c r="D34" s="130"/>
      <c r="E34" s="175">
        <v>53.6</v>
      </c>
      <c r="F34" s="175">
        <f>E34*'Прайс-лист'!I3*(1-'Прайс-лист'!$E$3)</f>
        <v>53.6</v>
      </c>
      <c r="G34" s="143">
        <v>0</v>
      </c>
      <c r="H34" s="192">
        <f t="shared" si="0"/>
        <v>0</v>
      </c>
    </row>
    <row r="35" spans="2:12" ht="15.75" customHeight="1" outlineLevel="1">
      <c r="B35" s="108">
        <v>2901</v>
      </c>
      <c r="C35" s="635" t="s">
        <v>9</v>
      </c>
      <c r="D35" s="635"/>
      <c r="E35" s="175">
        <v>68</v>
      </c>
      <c r="F35" s="175">
        <f>E35*'Прайс-лист'!I3*(1-'Прайс-лист'!$E$3)</f>
        <v>68</v>
      </c>
      <c r="G35" s="143">
        <v>0</v>
      </c>
      <c r="H35" s="192">
        <f t="shared" si="0"/>
        <v>0</v>
      </c>
    </row>
    <row r="36" spans="2:12" ht="15.75" customHeight="1" outlineLevel="1">
      <c r="B36" s="108">
        <v>2902</v>
      </c>
      <c r="C36" s="635" t="s">
        <v>10</v>
      </c>
      <c r="D36" s="635"/>
      <c r="E36" s="175">
        <v>84</v>
      </c>
      <c r="F36" s="175">
        <f>E36*'Прайс-лист'!I3*(1-'Прайс-лист'!$E$3)</f>
        <v>84</v>
      </c>
      <c r="G36" s="143">
        <v>0</v>
      </c>
      <c r="H36" s="192">
        <f t="shared" si="0"/>
        <v>0</v>
      </c>
    </row>
    <row r="37" spans="2:12" ht="15.75" customHeight="1" outlineLevel="1">
      <c r="B37" s="108">
        <v>2801</v>
      </c>
      <c r="C37" s="635" t="s">
        <v>11</v>
      </c>
      <c r="D37" s="635"/>
      <c r="E37" s="175">
        <v>116</v>
      </c>
      <c r="F37" s="175">
        <f>E37*'Прайс-лист'!I3*(1-'Прайс-лист'!$E$3)</f>
        <v>116</v>
      </c>
      <c r="G37" s="143">
        <v>0</v>
      </c>
      <c r="H37" s="192">
        <f t="shared" si="0"/>
        <v>0</v>
      </c>
    </row>
    <row r="38" spans="2:12" ht="15.75" customHeight="1" outlineLevel="1">
      <c r="E38" s="59"/>
      <c r="G38" s="12" t="s">
        <v>12</v>
      </c>
      <c r="H38" s="219">
        <f>SUM(H19:H37)</f>
        <v>1392</v>
      </c>
    </row>
    <row r="39" spans="2:12" ht="15.75" customHeight="1">
      <c r="B39" s="2"/>
      <c r="E39" s="220"/>
      <c r="F39" s="220"/>
      <c r="G39" s="2"/>
      <c r="H39" s="220"/>
    </row>
    <row r="40" spans="2:12" ht="15.75" customHeight="1">
      <c r="B40" s="2"/>
      <c r="E40" s="220"/>
      <c r="F40" s="220"/>
      <c r="G40" s="2"/>
      <c r="H40" s="220"/>
    </row>
    <row r="41" spans="2:12" ht="15.75" customHeight="1">
      <c r="B41" s="2"/>
      <c r="E41" s="220"/>
      <c r="F41" s="220"/>
      <c r="G41" s="2"/>
      <c r="H41" s="220"/>
    </row>
    <row r="42" spans="2:12" ht="15.75" customHeight="1">
      <c r="B42" s="2"/>
      <c r="E42" s="220"/>
      <c r="F42" s="220"/>
      <c r="G42" s="2"/>
      <c r="H42" s="220"/>
    </row>
    <row r="43" spans="2:12" ht="15.75" customHeight="1">
      <c r="B43" s="2"/>
      <c r="E43" s="220"/>
      <c r="F43" s="220"/>
      <c r="G43" s="2"/>
      <c r="H43" s="220"/>
    </row>
    <row r="44" spans="2:12" ht="15.75" customHeight="1">
      <c r="B44" s="2"/>
      <c r="E44" s="220"/>
      <c r="F44" s="220"/>
      <c r="G44" s="2"/>
      <c r="H44" s="220"/>
    </row>
    <row r="45" spans="2:12" ht="15.75" customHeight="1">
      <c r="B45" s="2"/>
      <c r="E45" s="2"/>
      <c r="F45" s="2"/>
      <c r="G45" s="2"/>
      <c r="H45" s="2"/>
    </row>
    <row r="46" spans="2:12" ht="15.75" customHeight="1">
      <c r="B46" s="221"/>
      <c r="E46" s="2"/>
      <c r="F46" s="220"/>
      <c r="G46" s="2"/>
      <c r="H46" s="220"/>
    </row>
    <row r="47" spans="2:12" ht="15.75" customHeight="1">
      <c r="B47" s="221"/>
      <c r="E47" s="2"/>
      <c r="F47" s="220"/>
      <c r="G47" s="2"/>
      <c r="H47" s="220"/>
    </row>
    <row r="48" spans="2:12" ht="15.75" customHeight="1">
      <c r="B48" s="221"/>
      <c r="E48" s="2"/>
      <c r="F48" s="220"/>
      <c r="G48" s="2"/>
      <c r="H48" s="220"/>
    </row>
    <row r="49" spans="2:8" ht="15.75" customHeight="1">
      <c r="B49" s="221"/>
      <c r="E49" s="2"/>
      <c r="F49" s="220"/>
      <c r="G49" s="2"/>
      <c r="H49" s="220"/>
    </row>
    <row r="50" spans="2:8" ht="15.75" customHeight="1">
      <c r="B50" s="221"/>
      <c r="E50" s="2"/>
      <c r="F50" s="220"/>
      <c r="G50" s="2"/>
      <c r="H50" s="220"/>
    </row>
    <row r="51" spans="2:8" ht="15.75" customHeight="1">
      <c r="B51" s="221"/>
      <c r="E51" s="2"/>
      <c r="F51" s="220"/>
      <c r="G51" s="2"/>
      <c r="H51" s="220"/>
    </row>
    <row r="52" spans="2:8" ht="15.75" customHeight="1">
      <c r="B52" s="221"/>
      <c r="E52" s="2"/>
      <c r="F52" s="220"/>
      <c r="G52" s="2"/>
      <c r="H52" s="220"/>
    </row>
    <row r="53" spans="2:8" ht="15.75" customHeight="1">
      <c r="B53" s="221"/>
      <c r="E53" s="2"/>
      <c r="F53" s="220"/>
      <c r="G53" s="2"/>
      <c r="H53" s="220"/>
    </row>
    <row r="54" spans="2:8" ht="15.75" customHeight="1">
      <c r="B54" s="2"/>
      <c r="E54" s="2"/>
      <c r="F54" s="2"/>
      <c r="G54" s="2"/>
      <c r="H54" s="2"/>
    </row>
    <row r="55" spans="2:8" ht="15.75" customHeight="1">
      <c r="B55" s="2"/>
      <c r="E55" s="2"/>
      <c r="F55" s="2"/>
      <c r="G55" s="2"/>
      <c r="H55" s="220"/>
    </row>
  </sheetData>
  <mergeCells count="49">
    <mergeCell ref="C37:D37"/>
    <mergeCell ref="F20:G20"/>
    <mergeCell ref="F21:G21"/>
    <mergeCell ref="B27:H27"/>
    <mergeCell ref="B31:H31"/>
    <mergeCell ref="C26:H26"/>
    <mergeCell ref="C32:D32"/>
    <mergeCell ref="C21:D21"/>
    <mergeCell ref="C24:D24"/>
    <mergeCell ref="C33:D33"/>
    <mergeCell ref="C35:D35"/>
    <mergeCell ref="B25:H25"/>
    <mergeCell ref="F14:G14"/>
    <mergeCell ref="F16:G16"/>
    <mergeCell ref="F17:G17"/>
    <mergeCell ref="F18:G18"/>
    <mergeCell ref="C36:D36"/>
    <mergeCell ref="C15:D15"/>
    <mergeCell ref="C20:D20"/>
    <mergeCell ref="C17:D17"/>
    <mergeCell ref="C16:D16"/>
    <mergeCell ref="F15:G15"/>
    <mergeCell ref="C18:D18"/>
    <mergeCell ref="C19:D19"/>
    <mergeCell ref="F19:G19"/>
    <mergeCell ref="C14:D14"/>
    <mergeCell ref="M2:N2"/>
    <mergeCell ref="C7:D7"/>
    <mergeCell ref="C8:D8"/>
    <mergeCell ref="C9:D9"/>
    <mergeCell ref="C10:D10"/>
    <mergeCell ref="B2:H2"/>
    <mergeCell ref="B3:H3"/>
    <mergeCell ref="F4:G4"/>
    <mergeCell ref="F5:G5"/>
    <mergeCell ref="F6:G6"/>
    <mergeCell ref="C4:D4"/>
    <mergeCell ref="C5:D5"/>
    <mergeCell ref="C6:D6"/>
    <mergeCell ref="C11:D11"/>
    <mergeCell ref="C12:D12"/>
    <mergeCell ref="C13:D13"/>
    <mergeCell ref="F7:G7"/>
    <mergeCell ref="F8:G8"/>
    <mergeCell ref="F9:G9"/>
    <mergeCell ref="F10:G10"/>
    <mergeCell ref="F11:G11"/>
    <mergeCell ref="F12:G12"/>
    <mergeCell ref="F13:G13"/>
  </mergeCells>
  <dataValidations count="3">
    <dataValidation type="list" allowBlank="1" showInputMessage="1" showErrorMessage="1" sqref="D28">
      <formula1>$J$28:$J$33</formula1>
    </dataValidation>
    <dataValidation type="list" allowBlank="1" showInputMessage="1" showErrorMessage="1" sqref="D30">
      <formula1>$L$28:$L$32</formula1>
    </dataValidation>
    <dataValidation type="list" allowBlank="1" showInputMessage="1" showErrorMessage="1" sqref="D29">
      <formula1>$K$28:$K$32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Q62"/>
  <sheetViews>
    <sheetView showGridLines="0" topLeftCell="B1" zoomScaleNormal="100" workbookViewId="0">
      <pane ySplit="2" topLeftCell="A3" activePane="bottomLeft" state="frozen"/>
      <selection pane="bottomLeft" activeCell="R41" sqref="R41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4" width="15.7109375" style="50" hidden="1" customWidth="1" outlineLevel="1"/>
    <col min="15" max="15" width="15.7109375" style="249" hidden="1" customWidth="1" outlineLevel="1"/>
    <col min="16" max="16" width="9.140625" style="50" collapsed="1"/>
    <col min="17" max="16384" width="9.140625" style="50"/>
  </cols>
  <sheetData>
    <row r="2" spans="2:17" ht="15.75" customHeight="1">
      <c r="B2" s="643" t="s">
        <v>2171</v>
      </c>
      <c r="C2" s="643"/>
      <c r="D2" s="643"/>
      <c r="E2" s="643"/>
      <c r="F2" s="643"/>
      <c r="G2" s="643"/>
      <c r="H2" s="643"/>
      <c r="P2" s="642" t="s">
        <v>2216</v>
      </c>
      <c r="Q2" s="642"/>
    </row>
    <row r="3" spans="2:17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7" ht="15.75" hidden="1" customHeight="1" outlineLevel="1">
      <c r="B4" s="67"/>
      <c r="C4" s="635" t="s">
        <v>21</v>
      </c>
      <c r="D4" s="635"/>
      <c r="E4" s="79"/>
      <c r="F4" s="638">
        <v>650</v>
      </c>
      <c r="G4" s="638"/>
      <c r="H4" s="73"/>
    </row>
    <row r="5" spans="2:17" ht="15.75" hidden="1" customHeight="1" outlineLevel="1">
      <c r="B5" s="67"/>
      <c r="C5" s="635" t="s">
        <v>22</v>
      </c>
      <c r="D5" s="635"/>
      <c r="E5" s="79"/>
      <c r="F5" s="638">
        <v>440</v>
      </c>
      <c r="G5" s="638"/>
      <c r="H5" s="73"/>
    </row>
    <row r="6" spans="2:17" ht="15.75" hidden="1" customHeight="1" outlineLevel="1">
      <c r="B6" s="67"/>
      <c r="C6" s="635" t="s">
        <v>23</v>
      </c>
      <c r="D6" s="635"/>
      <c r="E6" s="79"/>
      <c r="F6" s="638">
        <v>265</v>
      </c>
      <c r="G6" s="638"/>
      <c r="H6" s="73"/>
    </row>
    <row r="7" spans="2:17" ht="15.75" hidden="1" customHeight="1" outlineLevel="1">
      <c r="B7" s="67"/>
      <c r="C7" s="635" t="s">
        <v>24</v>
      </c>
      <c r="D7" s="635"/>
      <c r="E7" s="79"/>
      <c r="F7" s="638">
        <v>150</v>
      </c>
      <c r="G7" s="638"/>
      <c r="H7" s="73"/>
    </row>
    <row r="8" spans="2:17" ht="15.75" hidden="1" customHeight="1" outlineLevel="1">
      <c r="B8" s="67"/>
      <c r="C8" s="635" t="s">
        <v>25</v>
      </c>
      <c r="D8" s="635"/>
      <c r="E8" s="79"/>
      <c r="F8" s="638">
        <v>55</v>
      </c>
      <c r="G8" s="638"/>
      <c r="H8" s="73"/>
    </row>
    <row r="9" spans="2:17" ht="15.75" hidden="1" customHeight="1" outlineLevel="1">
      <c r="B9" s="67"/>
      <c r="C9" s="635" t="s">
        <v>41</v>
      </c>
      <c r="D9" s="635"/>
      <c r="E9" s="79"/>
      <c r="F9" s="638">
        <v>750</v>
      </c>
      <c r="G9" s="638"/>
      <c r="H9" s="73"/>
    </row>
    <row r="10" spans="2:17" ht="15.75" hidden="1" customHeight="1" outlineLevel="1">
      <c r="B10" s="67"/>
      <c r="C10" s="635" t="s">
        <v>26</v>
      </c>
      <c r="D10" s="635"/>
      <c r="E10" s="79"/>
      <c r="F10" s="638">
        <v>1400</v>
      </c>
      <c r="G10" s="638"/>
      <c r="H10" s="73"/>
    </row>
    <row r="11" spans="2:17" ht="15.75" hidden="1" customHeight="1" outlineLevel="1">
      <c r="B11" s="67"/>
      <c r="C11" s="635" t="s">
        <v>27</v>
      </c>
      <c r="D11" s="635"/>
      <c r="E11" s="79"/>
      <c r="F11" s="638">
        <v>12</v>
      </c>
      <c r="G11" s="638"/>
      <c r="H11" s="73"/>
    </row>
    <row r="12" spans="2:17" ht="15.75" hidden="1" customHeight="1" outlineLevel="1">
      <c r="B12" s="67"/>
      <c r="C12" s="635" t="s">
        <v>28</v>
      </c>
      <c r="D12" s="635"/>
      <c r="E12" s="79"/>
      <c r="F12" s="638">
        <v>5</v>
      </c>
      <c r="G12" s="638"/>
      <c r="H12" s="73"/>
    </row>
    <row r="13" spans="2:17" ht="15.75" hidden="1" customHeight="1" outlineLevel="1">
      <c r="B13" s="67"/>
      <c r="C13" s="635" t="s">
        <v>29</v>
      </c>
      <c r="D13" s="635"/>
      <c r="E13" s="79"/>
      <c r="F13" s="638">
        <v>150</v>
      </c>
      <c r="G13" s="638"/>
      <c r="H13" s="73"/>
    </row>
    <row r="14" spans="2:17" ht="15.75" hidden="1" customHeight="1" outlineLevel="1">
      <c r="B14" s="67"/>
      <c r="C14" s="635" t="s">
        <v>30</v>
      </c>
      <c r="D14" s="635"/>
      <c r="E14" s="79"/>
      <c r="F14" s="638">
        <v>200</v>
      </c>
      <c r="G14" s="638"/>
      <c r="H14" s="73"/>
    </row>
    <row r="15" spans="2:17" ht="15.75" hidden="1" customHeight="1" outlineLevel="1">
      <c r="B15" s="67"/>
      <c r="C15" s="635" t="s">
        <v>31</v>
      </c>
      <c r="D15" s="635"/>
      <c r="E15" s="79"/>
      <c r="F15" s="638">
        <v>300</v>
      </c>
      <c r="G15" s="638"/>
      <c r="H15" s="73"/>
    </row>
    <row r="16" spans="2:17" ht="15.75" hidden="1" customHeight="1" outlineLevel="1">
      <c r="B16" s="67"/>
      <c r="C16" s="635" t="s">
        <v>32</v>
      </c>
      <c r="D16" s="635"/>
      <c r="E16" s="79"/>
      <c r="F16" s="638">
        <v>508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79"/>
      <c r="F17" s="638" t="s">
        <v>232</v>
      </c>
      <c r="G17" s="638"/>
      <c r="H17" s="73"/>
    </row>
    <row r="18" spans="2:15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5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5" ht="15.75" hidden="1" customHeight="1" outlineLevel="1">
      <c r="B20" s="67"/>
      <c r="C20" s="637" t="s">
        <v>205</v>
      </c>
      <c r="D20" s="637"/>
      <c r="E20" s="79"/>
      <c r="F20" s="638" t="s">
        <v>233</v>
      </c>
      <c r="G20" s="638"/>
      <c r="H20" s="73"/>
    </row>
    <row r="21" spans="2:15" ht="15.75" hidden="1" customHeight="1" outlineLevel="1">
      <c r="B21" s="67"/>
      <c r="C21" s="637" t="s">
        <v>206</v>
      </c>
      <c r="D21" s="637"/>
      <c r="E21" s="79"/>
      <c r="F21" s="638" t="s">
        <v>213</v>
      </c>
      <c r="G21" s="638"/>
      <c r="H21" s="73"/>
    </row>
    <row r="22" spans="2:15" ht="15.75" hidden="1" customHeight="1" outlineLevel="1">
      <c r="B22" s="67"/>
      <c r="C22" s="637" t="s">
        <v>208</v>
      </c>
      <c r="D22" s="637"/>
      <c r="E22" s="79"/>
      <c r="F22" s="638" t="s">
        <v>234</v>
      </c>
      <c r="G22" s="638"/>
      <c r="H22" s="73"/>
    </row>
    <row r="23" spans="2:15" ht="15.75" hidden="1" customHeight="1" outlineLevel="1">
      <c r="B23" s="67"/>
      <c r="C23" s="637" t="s">
        <v>40</v>
      </c>
      <c r="D23" s="637"/>
      <c r="E23" s="79"/>
      <c r="F23" s="638">
        <v>860</v>
      </c>
      <c r="G23" s="638"/>
      <c r="H23" s="73"/>
    </row>
    <row r="24" spans="2:15" ht="15.75" customHeight="1" collapsed="1">
      <c r="B24" s="69"/>
      <c r="C24" s="70"/>
      <c r="D24" s="70"/>
      <c r="E24" s="186"/>
      <c r="F24" s="70"/>
      <c r="G24" s="70"/>
      <c r="H24" s="71"/>
    </row>
    <row r="25" spans="2:15" ht="15.75" customHeight="1" outlineLevel="1">
      <c r="B25" s="64" t="s">
        <v>44</v>
      </c>
      <c r="C25" s="222" t="s">
        <v>49</v>
      </c>
      <c r="D25" s="123"/>
      <c r="E25" s="183" t="s">
        <v>2</v>
      </c>
      <c r="F25" s="123" t="s">
        <v>2</v>
      </c>
      <c r="G25" s="123" t="s">
        <v>45</v>
      </c>
      <c r="H25" s="65" t="s">
        <v>46</v>
      </c>
    </row>
    <row r="26" spans="2:15" ht="15.75" customHeight="1" outlineLevel="1">
      <c r="B26" s="122">
        <v>1170</v>
      </c>
      <c r="C26" s="635" t="s">
        <v>194</v>
      </c>
      <c r="D26" s="635"/>
      <c r="E26" s="171">
        <v>21528</v>
      </c>
      <c r="F26" s="174">
        <f>E26*'Прайс-лист'!I3*(1-'Прайс-лист'!$E$3)</f>
        <v>21528</v>
      </c>
      <c r="G26" s="122"/>
      <c r="H26" s="175">
        <f>F26</f>
        <v>21528</v>
      </c>
    </row>
    <row r="27" spans="2:15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5" ht="409.5" hidden="1" customHeight="1" outlineLevel="2">
      <c r="B28" s="122"/>
      <c r="C28" s="645" t="s">
        <v>2328</v>
      </c>
      <c r="D28" s="645"/>
      <c r="E28" s="645"/>
      <c r="F28" s="645"/>
      <c r="G28" s="645"/>
      <c r="H28" s="645"/>
    </row>
    <row r="29" spans="2:15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5" ht="15.75" customHeight="1" outlineLevel="1">
      <c r="B30" s="450">
        <v>2477</v>
      </c>
      <c r="C30" s="447" t="s">
        <v>6</v>
      </c>
      <c r="D30" s="104" t="s">
        <v>928</v>
      </c>
      <c r="E30" s="208">
        <v>781.6</v>
      </c>
      <c r="F30" s="174">
        <f>E30*'Прайс-лист'!I3*(1-'Прайс-лист'!$E$3)</f>
        <v>781.6</v>
      </c>
      <c r="G30" s="143">
        <v>0</v>
      </c>
      <c r="H30" s="175">
        <f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2212</v>
      </c>
      <c r="O30" s="246" t="s">
        <v>928</v>
      </c>
    </row>
    <row r="31" spans="2:15" ht="15.75" customHeight="1" outlineLevel="1">
      <c r="B31" s="66"/>
      <c r="C31" s="121" t="s">
        <v>929</v>
      </c>
      <c r="D31" s="103" t="s">
        <v>928</v>
      </c>
      <c r="E31" s="208">
        <v>20</v>
      </c>
      <c r="F31" s="174">
        <f>E31*'Прайс-лист'!I3*(1-'Прайс-лист'!$E$3)</f>
        <v>20</v>
      </c>
      <c r="G31" s="143">
        <v>0</v>
      </c>
      <c r="H31" s="175">
        <f t="shared" ref="H31:H36" si="0">F31*G31</f>
        <v>0</v>
      </c>
      <c r="J31" s="248" t="s">
        <v>1942</v>
      </c>
      <c r="K31" s="246" t="s">
        <v>1945</v>
      </c>
      <c r="L31" s="251" t="s">
        <v>1943</v>
      </c>
      <c r="M31" s="489" t="s">
        <v>2202</v>
      </c>
      <c r="N31" s="489" t="s">
        <v>2204</v>
      </c>
      <c r="O31" s="248" t="s">
        <v>1946</v>
      </c>
    </row>
    <row r="32" spans="2:15" ht="15.75" customHeight="1" outlineLevel="1">
      <c r="B32" s="122">
        <v>1175</v>
      </c>
      <c r="C32" s="451" t="s">
        <v>2181</v>
      </c>
      <c r="D32" s="103" t="s">
        <v>928</v>
      </c>
      <c r="E32" s="208">
        <v>3883.2</v>
      </c>
      <c r="F32" s="174">
        <f>E32*'Прайс-лист'!I3*(1-'Прайс-лист'!$E$3)</f>
        <v>3883.2</v>
      </c>
      <c r="G32" s="143">
        <v>0</v>
      </c>
      <c r="H32" s="175">
        <f t="shared" si="0"/>
        <v>0</v>
      </c>
      <c r="J32" s="248" t="s">
        <v>2155</v>
      </c>
      <c r="L32" s="248" t="s">
        <v>1942</v>
      </c>
      <c r="M32" s="489" t="s">
        <v>2203</v>
      </c>
      <c r="N32" s="489" t="s">
        <v>2205</v>
      </c>
      <c r="O32" s="248" t="s">
        <v>1947</v>
      </c>
    </row>
    <row r="33" spans="2:15" ht="15.75" customHeight="1" outlineLevel="1">
      <c r="B33" s="122">
        <v>2004</v>
      </c>
      <c r="C33" s="464" t="s">
        <v>931</v>
      </c>
      <c r="D33" s="103" t="s">
        <v>928</v>
      </c>
      <c r="E33" s="208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48" t="s">
        <v>2154</v>
      </c>
      <c r="L33" s="247" t="s">
        <v>1944</v>
      </c>
      <c r="M33" s="456"/>
      <c r="N33" s="489" t="s">
        <v>2206</v>
      </c>
      <c r="O33" s="248" t="s">
        <v>1948</v>
      </c>
    </row>
    <row r="34" spans="2:15" ht="15.75" customHeight="1" outlineLevel="1">
      <c r="B34" s="122">
        <v>3066</v>
      </c>
      <c r="C34" s="467" t="s">
        <v>2211</v>
      </c>
      <c r="D34" s="103" t="s">
        <v>2212</v>
      </c>
      <c r="E34" s="208">
        <v>248.8</v>
      </c>
      <c r="F34" s="174">
        <f>E34*'Прайс-лист'!I3*(1-'Прайс-лист'!$E$3)</f>
        <v>248.8</v>
      </c>
      <c r="G34" s="143">
        <v>0</v>
      </c>
      <c r="H34" s="175">
        <f t="shared" si="0"/>
        <v>0</v>
      </c>
      <c r="J34" s="251" t="s">
        <v>1944</v>
      </c>
      <c r="L34" s="246" t="s">
        <v>1945</v>
      </c>
      <c r="M34" s="248"/>
      <c r="N34" s="489" t="s">
        <v>2207</v>
      </c>
      <c r="O34" s="251" t="s">
        <v>2330</v>
      </c>
    </row>
    <row r="35" spans="2:15" ht="15.75" customHeight="1" outlineLevel="1">
      <c r="B35" s="244">
        <v>3505</v>
      </c>
      <c r="C35" s="404" t="s">
        <v>1940</v>
      </c>
      <c r="D35" s="104" t="s">
        <v>928</v>
      </c>
      <c r="E35" s="208">
        <v>1012</v>
      </c>
      <c r="F35" s="174">
        <f>E35*'Прайс-лист'!I3*(1-'Прайс-лист'!$E$3)</f>
        <v>1012</v>
      </c>
      <c r="G35" s="143">
        <v>0</v>
      </c>
      <c r="H35" s="175">
        <f>F35*G35</f>
        <v>0</v>
      </c>
      <c r="J35" s="251" t="s">
        <v>1945</v>
      </c>
      <c r="M35" s="250"/>
      <c r="N35" s="489" t="s">
        <v>2208</v>
      </c>
      <c r="O35" s="250"/>
    </row>
    <row r="36" spans="2:15" ht="15.75" customHeight="1" outlineLevel="1">
      <c r="B36" s="450">
        <v>2564</v>
      </c>
      <c r="C36" s="635" t="s">
        <v>135</v>
      </c>
      <c r="D36" s="635"/>
      <c r="E36" s="208">
        <v>180</v>
      </c>
      <c r="F36" s="174">
        <f>E36*'Прайс-лист'!I3*(1-'Прайс-лист'!$E$3)</f>
        <v>180</v>
      </c>
      <c r="G36" s="143">
        <v>0</v>
      </c>
      <c r="H36" s="175">
        <f t="shared" si="0"/>
        <v>0</v>
      </c>
      <c r="M36" s="249"/>
      <c r="N36" s="489" t="s">
        <v>2209</v>
      </c>
    </row>
    <row r="37" spans="2:15" ht="15.75" customHeight="1" outlineLevel="1">
      <c r="B37" s="639" t="s">
        <v>7</v>
      </c>
      <c r="C37" s="639"/>
      <c r="D37" s="639"/>
      <c r="E37" s="639"/>
      <c r="F37" s="639"/>
      <c r="G37" s="639"/>
      <c r="H37" s="639"/>
      <c r="M37" s="249"/>
      <c r="N37" s="489" t="s">
        <v>2210</v>
      </c>
    </row>
    <row r="38" spans="2:15" ht="15.75" customHeight="1" outlineLevel="1">
      <c r="B38" s="448">
        <v>414601</v>
      </c>
      <c r="C38" s="632" t="s">
        <v>2172</v>
      </c>
      <c r="D38" s="632"/>
      <c r="E38" s="190">
        <v>64</v>
      </c>
      <c r="F38" s="174">
        <f>E38*'Прайс-лист'!I3*(1-'Прайс-лист'!$E$3)</f>
        <v>64</v>
      </c>
      <c r="G38" s="143">
        <v>0</v>
      </c>
      <c r="H38" s="175">
        <f t="shared" ref="H38:H61" si="1">F38*G38</f>
        <v>0</v>
      </c>
      <c r="N38" s="249"/>
    </row>
    <row r="39" spans="2:15" ht="15.75" customHeight="1" outlineLevel="1">
      <c r="B39" s="448">
        <v>2532</v>
      </c>
      <c r="C39" s="632" t="s">
        <v>141</v>
      </c>
      <c r="D39" s="632"/>
      <c r="E39" s="190">
        <v>546.4</v>
      </c>
      <c r="F39" s="174">
        <f>E39*'Прайс-лист'!I3*(1-'Прайс-лист'!$E$3)</f>
        <v>546.4</v>
      </c>
      <c r="G39" s="143">
        <v>0</v>
      </c>
      <c r="H39" s="175">
        <f t="shared" si="1"/>
        <v>0</v>
      </c>
      <c r="M39" s="149"/>
      <c r="N39" s="149" t="s">
        <v>1961</v>
      </c>
    </row>
    <row r="40" spans="2:15" ht="15.75" customHeight="1" outlineLevel="1">
      <c r="B40" s="448">
        <v>2514</v>
      </c>
      <c r="C40" s="632" t="s">
        <v>142</v>
      </c>
      <c r="D40" s="632"/>
      <c r="E40" s="190">
        <v>1008.8</v>
      </c>
      <c r="F40" s="174">
        <f>E40*'Прайс-лист'!I3*(1-'Прайс-лист'!$E$3)</f>
        <v>1008.8</v>
      </c>
      <c r="G40" s="143">
        <v>0</v>
      </c>
      <c r="H40" s="175">
        <f t="shared" si="1"/>
        <v>0</v>
      </c>
    </row>
    <row r="41" spans="2:15" ht="15.75" customHeight="1" outlineLevel="1">
      <c r="B41" s="448">
        <v>2525</v>
      </c>
      <c r="C41" s="444" t="s">
        <v>2131</v>
      </c>
      <c r="D41" s="444"/>
      <c r="E41" s="190">
        <v>388</v>
      </c>
      <c r="F41" s="174">
        <f>E41*'Прайс-лист'!I3*(1-'Прайс-лист'!$E$3)</f>
        <v>388</v>
      </c>
      <c r="G41" s="143">
        <v>0</v>
      </c>
      <c r="H41" s="175">
        <f t="shared" si="1"/>
        <v>0</v>
      </c>
    </row>
    <row r="42" spans="2:15" ht="15.75" customHeight="1" outlineLevel="1">
      <c r="B42" s="124">
        <v>2706</v>
      </c>
      <c r="C42" s="632" t="s">
        <v>145</v>
      </c>
      <c r="D42" s="632"/>
      <c r="E42" s="190">
        <v>612.79999999999995</v>
      </c>
      <c r="F42" s="174">
        <f>E42*'Прайс-лист'!I3*(1-'Прайс-лист'!$E$3)</f>
        <v>612.79999999999995</v>
      </c>
      <c r="G42" s="143">
        <v>0</v>
      </c>
      <c r="H42" s="175">
        <f t="shared" si="1"/>
        <v>0</v>
      </c>
    </row>
    <row r="43" spans="2:15" ht="15.75" customHeight="1" outlineLevel="1">
      <c r="B43" s="124">
        <v>2705</v>
      </c>
      <c r="C43" s="632" t="s">
        <v>144</v>
      </c>
      <c r="D43" s="632"/>
      <c r="E43" s="190">
        <v>656</v>
      </c>
      <c r="F43" s="174">
        <f>E43*'Прайс-лист'!I3*(1-'Прайс-лист'!$E$3)</f>
        <v>656</v>
      </c>
      <c r="G43" s="143">
        <v>0</v>
      </c>
      <c r="H43" s="175">
        <f t="shared" si="1"/>
        <v>0</v>
      </c>
    </row>
    <row r="44" spans="2:15" ht="15.75" customHeight="1" outlineLevel="1">
      <c r="B44" s="124">
        <v>2601</v>
      </c>
      <c r="C44" s="632" t="s">
        <v>99</v>
      </c>
      <c r="D44" s="632"/>
      <c r="E44" s="190">
        <v>90.4</v>
      </c>
      <c r="F44" s="174">
        <f>E44*'Прайс-лист'!I3*(1-'Прайс-лист'!$E$3)</f>
        <v>90.4</v>
      </c>
      <c r="G44" s="143">
        <v>0</v>
      </c>
      <c r="H44" s="175">
        <f>F44*G44</f>
        <v>0</v>
      </c>
    </row>
    <row r="45" spans="2:15" ht="30.75" customHeight="1" outlineLevel="1">
      <c r="B45" s="242">
        <v>2416</v>
      </c>
      <c r="C45" s="632" t="s">
        <v>219</v>
      </c>
      <c r="D45" s="632"/>
      <c r="E45" s="190">
        <v>488</v>
      </c>
      <c r="F45" s="174">
        <f>E45*'Прайс-лист'!I3*(1-'Прайс-лист'!$E$3)</f>
        <v>488</v>
      </c>
      <c r="G45" s="143">
        <v>0</v>
      </c>
      <c r="H45" s="175">
        <f t="shared" si="1"/>
        <v>0</v>
      </c>
    </row>
    <row r="46" spans="2:15" ht="15.75" customHeight="1" outlineLevel="1">
      <c r="B46" s="124">
        <v>2326</v>
      </c>
      <c r="C46" s="632" t="s">
        <v>146</v>
      </c>
      <c r="D46" s="632"/>
      <c r="E46" s="190">
        <v>450.4</v>
      </c>
      <c r="F46" s="174">
        <f>E46*'Прайс-лист'!I3*(1-'Прайс-лист'!$E$3)</f>
        <v>450.4</v>
      </c>
      <c r="G46" s="143">
        <v>0</v>
      </c>
      <c r="H46" s="175">
        <f t="shared" si="1"/>
        <v>0</v>
      </c>
    </row>
    <row r="47" spans="2:15" ht="15.75" customHeight="1" outlineLevel="1">
      <c r="B47" s="132">
        <v>3067</v>
      </c>
      <c r="C47" s="632" t="s">
        <v>947</v>
      </c>
      <c r="D47" s="632"/>
      <c r="E47" s="190">
        <v>58.4</v>
      </c>
      <c r="F47" s="174">
        <f>E47*'Прайс-лист'!I3*(1-'Прайс-лист'!$E$3)</f>
        <v>58.4</v>
      </c>
      <c r="G47" s="131">
        <f>IF(G34*G46,1,0)</f>
        <v>0</v>
      </c>
      <c r="H47" s="175">
        <f t="shared" si="1"/>
        <v>0</v>
      </c>
    </row>
    <row r="48" spans="2:15" ht="15.75" customHeight="1" outlineLevel="1">
      <c r="B48" s="124">
        <v>2329</v>
      </c>
      <c r="C48" s="632" t="s">
        <v>2304</v>
      </c>
      <c r="D48" s="632"/>
      <c r="E48" s="190">
        <v>312</v>
      </c>
      <c r="F48" s="174">
        <f>E48*'Прайс-лист'!I3*(1-'Прайс-лист'!$E$3)</f>
        <v>312</v>
      </c>
      <c r="G48" s="143">
        <v>0</v>
      </c>
      <c r="H48" s="175">
        <f t="shared" si="1"/>
        <v>0</v>
      </c>
    </row>
    <row r="49" spans="2:8" ht="15.75" customHeight="1" outlineLevel="1">
      <c r="B49" s="132">
        <v>3068</v>
      </c>
      <c r="C49" s="632" t="s">
        <v>2305</v>
      </c>
      <c r="D49" s="632"/>
      <c r="E49" s="190">
        <v>28.8</v>
      </c>
      <c r="F49" s="174">
        <f>E49*'Прайс-лист'!I3*(1-'Прайс-лист'!$E$3)</f>
        <v>28.8</v>
      </c>
      <c r="G49" s="131">
        <f>IF(G34*G48,1,0)</f>
        <v>0</v>
      </c>
      <c r="H49" s="175">
        <f t="shared" si="1"/>
        <v>0</v>
      </c>
    </row>
    <row r="50" spans="2:8" ht="15.75" customHeight="1" outlineLevel="1">
      <c r="B50" s="124">
        <v>2339</v>
      </c>
      <c r="C50" s="632" t="s">
        <v>2303</v>
      </c>
      <c r="D50" s="632"/>
      <c r="E50" s="190">
        <v>432</v>
      </c>
      <c r="F50" s="174">
        <f>E50*'Прайс-лист'!I3*(1-'Прайс-лист'!$E$3)</f>
        <v>432</v>
      </c>
      <c r="G50" s="143">
        <v>0</v>
      </c>
      <c r="H50" s="175">
        <f t="shared" si="1"/>
        <v>0</v>
      </c>
    </row>
    <row r="51" spans="2:8" ht="15.75" customHeight="1" outlineLevel="1">
      <c r="B51" s="132">
        <v>3069</v>
      </c>
      <c r="C51" s="632" t="s">
        <v>2306</v>
      </c>
      <c r="D51" s="632"/>
      <c r="E51" s="190">
        <v>28.8</v>
      </c>
      <c r="F51" s="174">
        <f>E51*'Прайс-лист'!I3*(1-'Прайс-лист'!$E$3)</f>
        <v>28.8</v>
      </c>
      <c r="G51" s="131">
        <f>IF(G34*G50,1,0)</f>
        <v>0</v>
      </c>
      <c r="H51" s="175">
        <f t="shared" si="1"/>
        <v>0</v>
      </c>
    </row>
    <row r="52" spans="2:8" ht="15.75" customHeight="1" outlineLevel="1">
      <c r="B52" s="124">
        <v>2417</v>
      </c>
      <c r="C52" s="632" t="s">
        <v>147</v>
      </c>
      <c r="D52" s="632"/>
      <c r="E52" s="190">
        <v>504.8</v>
      </c>
      <c r="F52" s="174">
        <f>E52*'Прайс-лист'!I3*(1-'Прайс-лист'!$E$3)</f>
        <v>504.8</v>
      </c>
      <c r="G52" s="143">
        <v>0</v>
      </c>
      <c r="H52" s="175">
        <f t="shared" si="1"/>
        <v>0</v>
      </c>
    </row>
    <row r="53" spans="2:8" ht="15.75" customHeight="1" outlineLevel="1">
      <c r="B53" s="242">
        <v>2736</v>
      </c>
      <c r="C53" s="632" t="s">
        <v>116</v>
      </c>
      <c r="D53" s="632"/>
      <c r="E53" s="190">
        <v>764.8</v>
      </c>
      <c r="F53" s="174">
        <f>E53*'Прайс-лист'!I3*(1-'Прайс-лист'!$E$3)</f>
        <v>764.8</v>
      </c>
      <c r="G53" s="143">
        <v>0</v>
      </c>
      <c r="H53" s="175">
        <f t="shared" si="1"/>
        <v>0</v>
      </c>
    </row>
    <row r="54" spans="2:8" ht="15.75" customHeight="1" outlineLevel="1">
      <c r="B54" s="124">
        <v>2943</v>
      </c>
      <c r="C54" s="632" t="s">
        <v>9</v>
      </c>
      <c r="D54" s="632"/>
      <c r="E54" s="190">
        <v>219.2</v>
      </c>
      <c r="F54" s="174">
        <f>E54*'Прайс-лист'!I3*(1-'Прайс-лист'!$E$3)</f>
        <v>219.2</v>
      </c>
      <c r="G54" s="143">
        <v>0</v>
      </c>
      <c r="H54" s="175">
        <f t="shared" si="1"/>
        <v>0</v>
      </c>
    </row>
    <row r="55" spans="2:8" ht="15.75" customHeight="1" outlineLevel="1">
      <c r="B55" s="124">
        <v>2944</v>
      </c>
      <c r="C55" s="632" t="s">
        <v>75</v>
      </c>
      <c r="D55" s="632"/>
      <c r="E55" s="190">
        <v>239.2</v>
      </c>
      <c r="F55" s="174">
        <f>E55*'Прайс-лист'!I3*(1-'Прайс-лист'!$E$3)</f>
        <v>239.2</v>
      </c>
      <c r="G55" s="143">
        <v>0</v>
      </c>
      <c r="H55" s="175">
        <f t="shared" si="1"/>
        <v>0</v>
      </c>
    </row>
    <row r="56" spans="2:8" ht="15.75" customHeight="1" outlineLevel="1">
      <c r="B56" s="124">
        <v>2886</v>
      </c>
      <c r="C56" s="632" t="s">
        <v>11</v>
      </c>
      <c r="D56" s="632"/>
      <c r="E56" s="190">
        <v>652</v>
      </c>
      <c r="F56" s="174">
        <f>E56*'Прайс-лист'!I3*(1-'Прайс-лист'!$E$3)</f>
        <v>652</v>
      </c>
      <c r="G56" s="143">
        <v>0</v>
      </c>
      <c r="H56" s="175">
        <f t="shared" si="1"/>
        <v>0</v>
      </c>
    </row>
    <row r="57" spans="2:8" ht="15.75" customHeight="1" outlineLevel="1">
      <c r="B57" s="438">
        <v>288701</v>
      </c>
      <c r="C57" s="632" t="s">
        <v>2133</v>
      </c>
      <c r="D57" s="632"/>
      <c r="E57" s="190">
        <v>304</v>
      </c>
      <c r="F57" s="174">
        <f>E57*'Прайс-лист'!I3*(1-'Прайс-лист'!$E$3)</f>
        <v>304</v>
      </c>
      <c r="G57" s="143">
        <v>0</v>
      </c>
      <c r="H57" s="175">
        <f>F57*G57</f>
        <v>0</v>
      </c>
    </row>
    <row r="58" spans="2:8" ht="15.75" customHeight="1" outlineLevel="1">
      <c r="B58" s="124">
        <v>2887</v>
      </c>
      <c r="C58" s="632" t="s">
        <v>1954</v>
      </c>
      <c r="D58" s="632"/>
      <c r="E58" s="190">
        <v>159.19999999999999</v>
      </c>
      <c r="F58" s="174">
        <f>E58*'Прайс-лист'!I3*(1-'Прайс-лист'!$E$3)</f>
        <v>159.19999999999999</v>
      </c>
      <c r="G58" s="143">
        <v>0</v>
      </c>
      <c r="H58" s="175">
        <f t="shared" si="1"/>
        <v>0</v>
      </c>
    </row>
    <row r="59" spans="2:8" ht="15.75" customHeight="1" outlineLevel="1">
      <c r="B59" s="124">
        <v>2888</v>
      </c>
      <c r="C59" s="632" t="s">
        <v>1955</v>
      </c>
      <c r="D59" s="632"/>
      <c r="E59" s="190">
        <v>92.8</v>
      </c>
      <c r="F59" s="174">
        <f>E59*'Прайс-лист'!I3*(1-'Прайс-лист'!$E$3)</f>
        <v>92.8</v>
      </c>
      <c r="G59" s="143">
        <v>0</v>
      </c>
      <c r="H59" s="175">
        <f t="shared" si="1"/>
        <v>0</v>
      </c>
    </row>
    <row r="60" spans="2:8" ht="15.75" customHeight="1" outlineLevel="1">
      <c r="B60" s="124">
        <v>2889</v>
      </c>
      <c r="C60" s="632" t="s">
        <v>2092</v>
      </c>
      <c r="D60" s="632"/>
      <c r="E60" s="190">
        <v>124</v>
      </c>
      <c r="F60" s="174">
        <f>E60*'Прайс-лист'!I3*(1-'Прайс-лист'!$E$3)</f>
        <v>124</v>
      </c>
      <c r="G60" s="143">
        <v>0</v>
      </c>
      <c r="H60" s="175">
        <f t="shared" si="1"/>
        <v>0</v>
      </c>
    </row>
    <row r="61" spans="2:8" ht="15.75" customHeight="1" outlineLevel="1">
      <c r="B61" s="124">
        <v>2393</v>
      </c>
      <c r="C61" s="632" t="s">
        <v>100</v>
      </c>
      <c r="D61" s="632"/>
      <c r="E61" s="190">
        <v>1280</v>
      </c>
      <c r="F61" s="174">
        <f>E61*'Прайс-лист'!I3*(1-'Прайс-лист'!$E$3)</f>
        <v>1280</v>
      </c>
      <c r="G61" s="143">
        <v>0</v>
      </c>
      <c r="H61" s="175">
        <f t="shared" si="1"/>
        <v>0</v>
      </c>
    </row>
    <row r="62" spans="2:8" ht="15.75" customHeight="1" outlineLevel="1">
      <c r="B62" s="3"/>
      <c r="C62" s="52"/>
      <c r="D62" s="52"/>
      <c r="E62" s="184"/>
      <c r="F62" s="1"/>
      <c r="G62" s="27" t="s">
        <v>12</v>
      </c>
      <c r="H62" s="176">
        <f>SUM(H26:H61)</f>
        <v>21528</v>
      </c>
    </row>
  </sheetData>
  <sortState ref="A36:H61">
    <sortCondition ref="A36"/>
  </sortState>
  <mergeCells count="72">
    <mergeCell ref="C38:D38"/>
    <mergeCell ref="C20:D20"/>
    <mergeCell ref="C53:D53"/>
    <mergeCell ref="C46:D46"/>
    <mergeCell ref="C49:D49"/>
    <mergeCell ref="C52:D52"/>
    <mergeCell ref="C47:D47"/>
    <mergeCell ref="C50:D50"/>
    <mergeCell ref="B37:H37"/>
    <mergeCell ref="C28:H28"/>
    <mergeCell ref="B29:H29"/>
    <mergeCell ref="F21:G21"/>
    <mergeCell ref="F22:G22"/>
    <mergeCell ref="F23:G23"/>
    <mergeCell ref="C26:D26"/>
    <mergeCell ref="B27:H27"/>
    <mergeCell ref="C10:D10"/>
    <mergeCell ref="C11:D11"/>
    <mergeCell ref="C12:D12"/>
    <mergeCell ref="C13:D13"/>
    <mergeCell ref="C14:D14"/>
    <mergeCell ref="C61:D61"/>
    <mergeCell ref="C44:D44"/>
    <mergeCell ref="C39:D39"/>
    <mergeCell ref="C40:D40"/>
    <mergeCell ref="C42:D42"/>
    <mergeCell ref="C43:D43"/>
    <mergeCell ref="C55:D55"/>
    <mergeCell ref="C56:D56"/>
    <mergeCell ref="C58:D58"/>
    <mergeCell ref="C59:D59"/>
    <mergeCell ref="C60:D60"/>
    <mergeCell ref="C54:D54"/>
    <mergeCell ref="C45:D45"/>
    <mergeCell ref="C57:D57"/>
    <mergeCell ref="C48:D48"/>
    <mergeCell ref="C51:D51"/>
    <mergeCell ref="F8:G8"/>
    <mergeCell ref="F9:G9"/>
    <mergeCell ref="B2:H2"/>
    <mergeCell ref="B3:H3"/>
    <mergeCell ref="F4:G4"/>
    <mergeCell ref="F5:G5"/>
    <mergeCell ref="F6:G6"/>
    <mergeCell ref="F7:G7"/>
    <mergeCell ref="C4:D4"/>
    <mergeCell ref="C5:D5"/>
    <mergeCell ref="C6:D6"/>
    <mergeCell ref="C7:D7"/>
    <mergeCell ref="C8:D8"/>
    <mergeCell ref="C9:D9"/>
    <mergeCell ref="F14:G14"/>
    <mergeCell ref="F10:G10"/>
    <mergeCell ref="F11:G11"/>
    <mergeCell ref="F12:G12"/>
    <mergeCell ref="F13:G13"/>
    <mergeCell ref="P2:Q2"/>
    <mergeCell ref="C36:D36"/>
    <mergeCell ref="C21:D21"/>
    <mergeCell ref="C22:D22"/>
    <mergeCell ref="C23:D23"/>
    <mergeCell ref="C15:D15"/>
    <mergeCell ref="C16:D16"/>
    <mergeCell ref="C17:D17"/>
    <mergeCell ref="C18:D18"/>
    <mergeCell ref="C19:D19"/>
    <mergeCell ref="F20:G20"/>
    <mergeCell ref="F15:G15"/>
    <mergeCell ref="F16:G16"/>
    <mergeCell ref="F17:G17"/>
    <mergeCell ref="F18:G18"/>
    <mergeCell ref="F19:G19"/>
  </mergeCells>
  <dataValidations count="7">
    <dataValidation type="list" allowBlank="1" showInputMessage="1" showErrorMessage="1" sqref="D53">
      <formula1>$O$30:$O$33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2">
      <formula1>$L$30:$L$34</formula1>
    </dataValidation>
    <dataValidation type="list" allowBlank="1" showInputMessage="1" showErrorMessage="1" sqref="D31">
      <formula1>$K$30:$K$31</formula1>
    </dataValidation>
    <dataValidation type="list" allowBlank="1" showInputMessage="1" showErrorMessage="1" sqref="D35">
      <formula1>$O$30:$O$34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$N$30:$N$39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B2:M36"/>
  <sheetViews>
    <sheetView showGridLines="0" workbookViewId="0">
      <pane ySplit="2" topLeftCell="A3" activePane="bottomLeft" state="frozen"/>
      <selection pane="bottomLeft" activeCell="F46" sqref="F46"/>
    </sheetView>
  </sheetViews>
  <sheetFormatPr defaultRowHeight="15.75" customHeight="1" outlineLevelRow="2" outlineLevelCol="1"/>
  <cols>
    <col min="1" max="1" width="3.7109375" style="17" customWidth="1"/>
    <col min="2" max="2" width="12.7109375" style="18" customWidth="1"/>
    <col min="3" max="3" width="65.7109375" style="17" customWidth="1"/>
    <col min="4" max="4" width="25.7109375" style="17" customWidth="1"/>
    <col min="5" max="5" width="10.7109375" style="198" hidden="1" customWidth="1"/>
    <col min="6" max="6" width="15.7109375" style="17" customWidth="1"/>
    <col min="7" max="7" width="10.7109375" style="18" customWidth="1"/>
    <col min="8" max="8" width="15.7109375" style="17" customWidth="1"/>
    <col min="9" max="9" width="9.140625" style="17"/>
    <col min="10" max="11" width="15.7109375" style="17" hidden="1" customWidth="1" outlineLevel="1"/>
    <col min="12" max="12" width="9.140625" style="17" collapsed="1"/>
    <col min="13" max="16384" width="9.140625" style="17"/>
  </cols>
  <sheetData>
    <row r="2" spans="2:13" ht="15.75" customHeight="1">
      <c r="B2" s="644" t="s">
        <v>2100</v>
      </c>
      <c r="C2" s="644"/>
      <c r="D2" s="644"/>
      <c r="E2" s="644"/>
      <c r="F2" s="644"/>
      <c r="G2" s="644"/>
      <c r="H2" s="644"/>
      <c r="L2" s="642" t="s">
        <v>2216</v>
      </c>
      <c r="M2" s="642"/>
    </row>
    <row r="3" spans="2:13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3" ht="15.75" hidden="1" customHeight="1" outlineLevel="1">
      <c r="B4" s="412"/>
      <c r="C4" s="635" t="s">
        <v>21</v>
      </c>
      <c r="D4" s="635"/>
      <c r="E4" s="79"/>
      <c r="F4" s="653">
        <v>330</v>
      </c>
      <c r="G4" s="653"/>
      <c r="H4" s="68"/>
    </row>
    <row r="5" spans="2:13" ht="15.75" hidden="1" customHeight="1" outlineLevel="1">
      <c r="B5" s="412"/>
      <c r="C5" s="635" t="s">
        <v>22</v>
      </c>
      <c r="D5" s="635"/>
      <c r="E5" s="79"/>
      <c r="F5" s="653">
        <v>263</v>
      </c>
      <c r="G5" s="653"/>
      <c r="H5" s="68"/>
    </row>
    <row r="6" spans="2:13" ht="15.75" hidden="1" customHeight="1" outlineLevel="1">
      <c r="B6" s="412"/>
      <c r="C6" s="635" t="s">
        <v>23</v>
      </c>
      <c r="D6" s="635"/>
      <c r="E6" s="79"/>
      <c r="F6" s="653">
        <v>168</v>
      </c>
      <c r="G6" s="653"/>
      <c r="H6" s="68"/>
    </row>
    <row r="7" spans="2:13" ht="15.75" hidden="1" customHeight="1" outlineLevel="1">
      <c r="B7" s="412"/>
      <c r="C7" s="635" t="s">
        <v>24</v>
      </c>
      <c r="D7" s="635"/>
      <c r="E7" s="79"/>
      <c r="F7" s="653">
        <v>84</v>
      </c>
      <c r="G7" s="653"/>
      <c r="H7" s="68"/>
    </row>
    <row r="8" spans="2:13" ht="15.75" hidden="1" customHeight="1" outlineLevel="1">
      <c r="B8" s="412"/>
      <c r="C8" s="635" t="s">
        <v>25</v>
      </c>
      <c r="D8" s="635"/>
      <c r="E8" s="79"/>
      <c r="F8" s="653">
        <v>42</v>
      </c>
      <c r="G8" s="653"/>
      <c r="H8" s="68"/>
    </row>
    <row r="9" spans="2:13" ht="15.75" hidden="1" customHeight="1" outlineLevel="1">
      <c r="B9" s="412"/>
      <c r="C9" s="635" t="s">
        <v>41</v>
      </c>
      <c r="D9" s="635"/>
      <c r="E9" s="79"/>
      <c r="F9" s="653">
        <v>75</v>
      </c>
      <c r="G9" s="653"/>
      <c r="H9" s="68"/>
    </row>
    <row r="10" spans="2:13" ht="15.75" hidden="1" customHeight="1" outlineLevel="1">
      <c r="B10" s="412"/>
      <c r="C10" s="635" t="s">
        <v>26</v>
      </c>
      <c r="D10" s="635"/>
      <c r="E10" s="79"/>
      <c r="F10" s="653">
        <v>580</v>
      </c>
      <c r="G10" s="653"/>
      <c r="H10" s="68"/>
    </row>
    <row r="11" spans="2:13" ht="15.75" hidden="1" customHeight="1" outlineLevel="1">
      <c r="B11" s="412"/>
      <c r="C11" s="635" t="s">
        <v>27</v>
      </c>
      <c r="D11" s="635"/>
      <c r="E11" s="79"/>
      <c r="F11" s="653">
        <v>4</v>
      </c>
      <c r="G11" s="653"/>
      <c r="H11" s="68"/>
    </row>
    <row r="12" spans="2:13" ht="15.75" hidden="1" customHeight="1" outlineLevel="1">
      <c r="B12" s="412"/>
      <c r="C12" s="635" t="s">
        <v>28</v>
      </c>
      <c r="D12" s="635"/>
      <c r="E12" s="79"/>
      <c r="F12" s="653">
        <v>3</v>
      </c>
      <c r="G12" s="653"/>
      <c r="H12" s="68"/>
    </row>
    <row r="13" spans="2:13" ht="15.75" hidden="1" customHeight="1" outlineLevel="1">
      <c r="B13" s="412"/>
      <c r="C13" s="635" t="s">
        <v>29</v>
      </c>
      <c r="D13" s="635"/>
      <c r="E13" s="79"/>
      <c r="F13" s="653">
        <v>20</v>
      </c>
      <c r="G13" s="653"/>
      <c r="H13" s="68"/>
    </row>
    <row r="14" spans="2:13" ht="15.75" hidden="1" customHeight="1" outlineLevel="1">
      <c r="B14" s="412"/>
      <c r="C14" s="635" t="s">
        <v>30</v>
      </c>
      <c r="D14" s="635"/>
      <c r="E14" s="79"/>
      <c r="F14" s="653">
        <v>25</v>
      </c>
      <c r="G14" s="653"/>
      <c r="H14" s="68"/>
    </row>
    <row r="15" spans="2:13" ht="15.75" hidden="1" customHeight="1" outlineLevel="1">
      <c r="B15" s="412"/>
      <c r="C15" s="635" t="s">
        <v>31</v>
      </c>
      <c r="D15" s="635"/>
      <c r="E15" s="79"/>
      <c r="F15" s="653">
        <v>70</v>
      </c>
      <c r="G15" s="653"/>
      <c r="H15" s="68"/>
    </row>
    <row r="16" spans="2:13" ht="15.75" hidden="1" customHeight="1" outlineLevel="1">
      <c r="B16" s="412"/>
      <c r="C16" s="635" t="s">
        <v>32</v>
      </c>
      <c r="D16" s="635"/>
      <c r="E16" s="79"/>
      <c r="F16" s="653">
        <v>381</v>
      </c>
      <c r="G16" s="653"/>
      <c r="H16" s="68"/>
    </row>
    <row r="17" spans="2:11" ht="15.75" hidden="1" customHeight="1" outlineLevel="1">
      <c r="B17" s="412"/>
      <c r="C17" s="635" t="s">
        <v>33</v>
      </c>
      <c r="D17" s="635"/>
      <c r="E17" s="79"/>
      <c r="F17" s="653" t="s">
        <v>53</v>
      </c>
      <c r="G17" s="653"/>
      <c r="H17" s="68"/>
    </row>
    <row r="18" spans="2:11" ht="15.75" hidden="1" customHeight="1" outlineLevel="1">
      <c r="B18" s="412"/>
      <c r="C18" s="635" t="s">
        <v>35</v>
      </c>
      <c r="D18" s="635"/>
      <c r="E18" s="79"/>
      <c r="F18" s="653" t="s">
        <v>36</v>
      </c>
      <c r="G18" s="653"/>
      <c r="H18" s="68"/>
    </row>
    <row r="19" spans="2:11" ht="15.75" hidden="1" customHeight="1" outlineLevel="1">
      <c r="B19" s="412"/>
      <c r="C19" s="635" t="s">
        <v>42</v>
      </c>
      <c r="D19" s="635"/>
      <c r="E19" s="79"/>
      <c r="F19" s="653" t="s">
        <v>54</v>
      </c>
      <c r="G19" s="653"/>
      <c r="H19" s="68"/>
    </row>
    <row r="20" spans="2:11" ht="15.75" hidden="1" customHeight="1" outlineLevel="1">
      <c r="B20" s="412"/>
      <c r="C20" s="635" t="s">
        <v>38</v>
      </c>
      <c r="D20" s="635"/>
      <c r="E20" s="79"/>
      <c r="F20" s="653" t="s">
        <v>2098</v>
      </c>
      <c r="G20" s="653"/>
      <c r="H20" s="68"/>
    </row>
    <row r="21" spans="2:11" ht="15.75" hidden="1" customHeight="1" outlineLevel="1">
      <c r="B21" s="412"/>
      <c r="C21" s="637" t="s">
        <v>40</v>
      </c>
      <c r="D21" s="637"/>
      <c r="E21" s="79"/>
      <c r="F21" s="648">
        <v>90</v>
      </c>
      <c r="G21" s="648"/>
      <c r="H21" s="68"/>
    </row>
    <row r="22" spans="2:11" ht="15.75" customHeight="1" collapsed="1">
      <c r="B22" s="92"/>
      <c r="C22" s="95"/>
      <c r="D22" s="95"/>
      <c r="E22" s="82"/>
      <c r="F22" s="95"/>
      <c r="G22" s="95"/>
      <c r="H22" s="94"/>
    </row>
    <row r="23" spans="2:11" ht="15.75" customHeight="1" outlineLevel="1">
      <c r="B23" s="74" t="s">
        <v>44</v>
      </c>
      <c r="C23" s="222" t="s">
        <v>49</v>
      </c>
      <c r="D23" s="222"/>
      <c r="E23" s="86" t="s">
        <v>2</v>
      </c>
      <c r="F23" s="75" t="s">
        <v>2</v>
      </c>
      <c r="G23" s="75" t="s">
        <v>45</v>
      </c>
      <c r="H23" s="76" t="s">
        <v>46</v>
      </c>
    </row>
    <row r="24" spans="2:11" ht="15.75" customHeight="1" outlineLevel="1">
      <c r="B24" s="411">
        <v>1620</v>
      </c>
      <c r="C24" s="654" t="s">
        <v>18</v>
      </c>
      <c r="D24" s="654"/>
      <c r="E24" s="173">
        <v>2180</v>
      </c>
      <c r="F24" s="174">
        <f>E24*'Прайс-лист'!I3*(1-'Прайс-лист'!$E$3)</f>
        <v>2180</v>
      </c>
      <c r="G24" s="411"/>
      <c r="H24" s="174">
        <f>F24</f>
        <v>2180</v>
      </c>
    </row>
    <row r="25" spans="2:11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1" ht="308.25" hidden="1" customHeight="1" outlineLevel="2">
      <c r="B26" s="411"/>
      <c r="C26" s="640" t="s">
        <v>2313</v>
      </c>
      <c r="D26" s="640"/>
      <c r="E26" s="640"/>
      <c r="F26" s="640"/>
      <c r="G26" s="640"/>
      <c r="H26" s="640"/>
    </row>
    <row r="27" spans="2:11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1" ht="15.75" customHeight="1" outlineLevel="1">
      <c r="B28" s="66"/>
      <c r="C28" s="410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9">
        <f>F28*G28</f>
        <v>0</v>
      </c>
      <c r="J28" s="246" t="s">
        <v>928</v>
      </c>
      <c r="K28" s="246" t="s">
        <v>928</v>
      </c>
    </row>
    <row r="29" spans="2:11" ht="15.75" customHeight="1" outlineLevel="1">
      <c r="B29" s="411">
        <v>1625</v>
      </c>
      <c r="C29" s="410" t="s">
        <v>932</v>
      </c>
      <c r="D29" s="103" t="s">
        <v>928</v>
      </c>
      <c r="E29" s="173">
        <v>1168</v>
      </c>
      <c r="F29" s="174">
        <f>E29*'Прайс-лист'!I3*(1-'Прайс-лист'!$E$3)</f>
        <v>1168</v>
      </c>
      <c r="G29" s="143">
        <v>0</v>
      </c>
      <c r="H29" s="199">
        <f>F29*G29</f>
        <v>0</v>
      </c>
      <c r="J29" s="246" t="s">
        <v>1945</v>
      </c>
      <c r="K29" s="246" t="s">
        <v>1945</v>
      </c>
    </row>
    <row r="30" spans="2:11" ht="15.75" customHeight="1" outlineLevel="1">
      <c r="B30" s="641" t="s">
        <v>7</v>
      </c>
      <c r="C30" s="641"/>
      <c r="D30" s="641"/>
      <c r="E30" s="641"/>
      <c r="F30" s="641"/>
      <c r="G30" s="641"/>
      <c r="H30" s="641"/>
      <c r="J30" s="254" t="s">
        <v>1959</v>
      </c>
      <c r="K30" s="248" t="s">
        <v>1942</v>
      </c>
    </row>
    <row r="31" spans="2:11" ht="15.75" customHeight="1" outlineLevel="1">
      <c r="B31" s="411">
        <v>4144</v>
      </c>
      <c r="C31" s="632" t="s">
        <v>2214</v>
      </c>
      <c r="D31" s="632"/>
      <c r="E31" s="173">
        <v>20.8</v>
      </c>
      <c r="F31" s="174">
        <f>E31*'Прайс-лист'!I3*(1-'Прайс-лист'!$E$3)</f>
        <v>20.8</v>
      </c>
      <c r="G31" s="143">
        <v>0</v>
      </c>
      <c r="H31" s="199">
        <f>F31*G31</f>
        <v>0</v>
      </c>
      <c r="J31" s="247" t="s">
        <v>1944</v>
      </c>
      <c r="K31" s="247" t="s">
        <v>1944</v>
      </c>
    </row>
    <row r="32" spans="2:11" ht="15.75" customHeight="1" outlineLevel="1">
      <c r="B32" s="411"/>
      <c r="C32" s="654" t="s">
        <v>8</v>
      </c>
      <c r="D32" s="654"/>
      <c r="E32" s="417">
        <v>55.2</v>
      </c>
      <c r="F32" s="419">
        <f>E32*'Прайс-лист'!I3*(1-'Прайс-лист'!$E$3)</f>
        <v>55.2</v>
      </c>
      <c r="G32" s="143">
        <v>0</v>
      </c>
      <c r="H32" s="420">
        <f>F32*G32</f>
        <v>0</v>
      </c>
      <c r="J32" s="254" t="s">
        <v>1960</v>
      </c>
      <c r="K32" s="254" t="s">
        <v>1960</v>
      </c>
    </row>
    <row r="33" spans="2:11" ht="15.75" customHeight="1" outlineLevel="1">
      <c r="B33" s="411"/>
      <c r="C33" s="654" t="s">
        <v>15</v>
      </c>
      <c r="D33" s="654"/>
      <c r="E33" s="417">
        <v>55.2</v>
      </c>
      <c r="F33" s="419">
        <f>E33*'Прайс-лист'!I3*(1-'Прайс-лист'!$E$3)</f>
        <v>55.2</v>
      </c>
      <c r="G33" s="143">
        <v>0</v>
      </c>
      <c r="H33" s="420">
        <f>F33*G33</f>
        <v>0</v>
      </c>
      <c r="J33" s="254" t="s">
        <v>1967</v>
      </c>
      <c r="K33" s="254" t="s">
        <v>1967</v>
      </c>
    </row>
    <row r="34" spans="2:11" ht="15.75" customHeight="1" outlineLevel="1">
      <c r="B34" s="411">
        <v>2966</v>
      </c>
      <c r="C34" s="654" t="s">
        <v>10</v>
      </c>
      <c r="D34" s="654"/>
      <c r="E34" s="173">
        <v>118.4</v>
      </c>
      <c r="F34" s="174">
        <f>E34*'Прайс-лист'!I3*(1-'Прайс-лист'!$E$3)</f>
        <v>118.4</v>
      </c>
      <c r="G34" s="143">
        <v>0</v>
      </c>
      <c r="H34" s="199">
        <f>F34*G34</f>
        <v>0</v>
      </c>
      <c r="J34" s="251" t="s">
        <v>1943</v>
      </c>
      <c r="K34" s="251" t="s">
        <v>1943</v>
      </c>
    </row>
    <row r="35" spans="2:11" ht="15.75" customHeight="1" outlineLevel="1">
      <c r="B35" s="411">
        <v>705003</v>
      </c>
      <c r="C35" s="654" t="s">
        <v>11</v>
      </c>
      <c r="D35" s="654"/>
      <c r="E35" s="173">
        <v>200</v>
      </c>
      <c r="F35" s="174">
        <f>E35*'Прайс-лист'!I3*(1-'Прайс-лист'!$E$3)</f>
        <v>200</v>
      </c>
      <c r="G35" s="143">
        <v>0</v>
      </c>
      <c r="H35" s="199">
        <f>F35*G35</f>
        <v>0</v>
      </c>
    </row>
    <row r="36" spans="2:11" ht="15.75" customHeight="1" outlineLevel="1">
      <c r="C36" s="21"/>
      <c r="D36" s="21"/>
      <c r="E36" s="197"/>
      <c r="F36" s="22"/>
      <c r="G36" s="27" t="s">
        <v>12</v>
      </c>
      <c r="H36" s="200">
        <f>SUM(H24:H35)</f>
        <v>2180</v>
      </c>
    </row>
  </sheetData>
  <mergeCells count="49">
    <mergeCell ref="B2:H2"/>
    <mergeCell ref="B3:H3"/>
    <mergeCell ref="C4:D4"/>
    <mergeCell ref="F4:G4"/>
    <mergeCell ref="C5:D5"/>
    <mergeCell ref="F5:G5"/>
    <mergeCell ref="C6:D6"/>
    <mergeCell ref="F6:G6"/>
    <mergeCell ref="C7:D7"/>
    <mergeCell ref="F7:G7"/>
    <mergeCell ref="C8:D8"/>
    <mergeCell ref="F8:G8"/>
    <mergeCell ref="C9:D9"/>
    <mergeCell ref="F9:G9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C24:D24"/>
    <mergeCell ref="B25:H25"/>
    <mergeCell ref="C26:H26"/>
    <mergeCell ref="C15:D15"/>
    <mergeCell ref="F15:G15"/>
    <mergeCell ref="C16:D16"/>
    <mergeCell ref="F16:G16"/>
    <mergeCell ref="C17:D17"/>
    <mergeCell ref="F17:G17"/>
    <mergeCell ref="L2:M2"/>
    <mergeCell ref="C34:D34"/>
    <mergeCell ref="C35:D35"/>
    <mergeCell ref="B30:H30"/>
    <mergeCell ref="C31:D31"/>
    <mergeCell ref="C32:D32"/>
    <mergeCell ref="C33:D33"/>
    <mergeCell ref="B27:H27"/>
    <mergeCell ref="C18:D18"/>
    <mergeCell ref="F18:G18"/>
    <mergeCell ref="C19:D19"/>
    <mergeCell ref="F19:G19"/>
    <mergeCell ref="C20:D20"/>
    <mergeCell ref="F20:G20"/>
    <mergeCell ref="C21:D21"/>
    <mergeCell ref="F21:G21"/>
  </mergeCells>
  <dataValidations count="2">
    <dataValidation type="list" allowBlank="1" showInputMessage="1" showErrorMessage="1" sqref="D28">
      <formula1>$J$28:$J$34</formula1>
    </dataValidation>
    <dataValidation type="list" allowBlank="1" showInputMessage="1" showErrorMessage="1" sqref="D29">
      <formula1>$K$28:$K$34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0000"/>
  </sheetPr>
  <dimension ref="B2:M36"/>
  <sheetViews>
    <sheetView showGridLines="0" workbookViewId="0">
      <pane ySplit="2" topLeftCell="A3" activePane="bottomLeft" state="frozen"/>
      <selection pane="bottomLeft" activeCell="N53" sqref="N53"/>
    </sheetView>
  </sheetViews>
  <sheetFormatPr defaultRowHeight="15.75" customHeight="1" outlineLevelRow="2" outlineLevelCol="1"/>
  <cols>
    <col min="1" max="1" width="3.7109375" style="15" customWidth="1"/>
    <col min="2" max="2" width="12.7109375" style="15" customWidth="1"/>
    <col min="3" max="3" width="65.7109375" style="15" customWidth="1"/>
    <col min="4" max="4" width="25.7109375" style="15" customWidth="1"/>
    <col min="5" max="5" width="10.7109375" style="196" hidden="1" customWidth="1"/>
    <col min="6" max="6" width="15.7109375" style="423" customWidth="1"/>
    <col min="7" max="7" width="10.7109375" style="15" customWidth="1"/>
    <col min="8" max="8" width="15.7109375" style="15" customWidth="1"/>
    <col min="9" max="9" width="9.140625" style="15"/>
    <col min="10" max="11" width="15.7109375" style="15" hidden="1" customWidth="1" outlineLevel="1"/>
    <col min="12" max="12" width="9.140625" style="15" collapsed="1"/>
    <col min="13" max="16384" width="9.140625" style="15"/>
  </cols>
  <sheetData>
    <row r="2" spans="2:13" ht="15.75" customHeight="1">
      <c r="B2" s="658" t="s">
        <v>2101</v>
      </c>
      <c r="C2" s="658"/>
      <c r="D2" s="658"/>
      <c r="E2" s="658"/>
      <c r="F2" s="658"/>
      <c r="G2" s="658"/>
      <c r="H2" s="658"/>
      <c r="L2" s="642" t="s">
        <v>2216</v>
      </c>
      <c r="M2" s="642"/>
    </row>
    <row r="3" spans="2:13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3" ht="15.75" hidden="1" customHeight="1" outlineLevel="1">
      <c r="B4" s="412"/>
      <c r="C4" s="408" t="s">
        <v>21</v>
      </c>
      <c r="D4" s="408"/>
      <c r="E4" s="79"/>
      <c r="F4" s="659">
        <v>300</v>
      </c>
      <c r="G4" s="659"/>
      <c r="H4" s="68"/>
    </row>
    <row r="5" spans="2:13" ht="15.75" hidden="1" customHeight="1" outlineLevel="1">
      <c r="B5" s="412"/>
      <c r="C5" s="408" t="s">
        <v>22</v>
      </c>
      <c r="D5" s="408"/>
      <c r="E5" s="79"/>
      <c r="F5" s="659">
        <v>226</v>
      </c>
      <c r="G5" s="659"/>
      <c r="H5" s="68"/>
    </row>
    <row r="6" spans="2:13" ht="15.75" hidden="1" customHeight="1" outlineLevel="1">
      <c r="B6" s="412"/>
      <c r="C6" s="408" t="s">
        <v>23</v>
      </c>
      <c r="D6" s="408"/>
      <c r="E6" s="79"/>
      <c r="F6" s="659">
        <v>168</v>
      </c>
      <c r="G6" s="659"/>
      <c r="H6" s="68"/>
    </row>
    <row r="7" spans="2:13" ht="15.75" hidden="1" customHeight="1" outlineLevel="1">
      <c r="B7" s="412"/>
      <c r="C7" s="408" t="s">
        <v>24</v>
      </c>
      <c r="D7" s="408"/>
      <c r="E7" s="79"/>
      <c r="F7" s="659">
        <v>84</v>
      </c>
      <c r="G7" s="659"/>
      <c r="H7" s="68"/>
    </row>
    <row r="8" spans="2:13" ht="15.75" hidden="1" customHeight="1" outlineLevel="1">
      <c r="B8" s="412"/>
      <c r="C8" s="408" t="s">
        <v>25</v>
      </c>
      <c r="D8" s="408"/>
      <c r="E8" s="79"/>
      <c r="F8" s="659">
        <v>42</v>
      </c>
      <c r="G8" s="659"/>
      <c r="H8" s="68"/>
    </row>
    <row r="9" spans="2:13" ht="15.75" hidden="1" customHeight="1" outlineLevel="1">
      <c r="B9" s="412"/>
      <c r="C9" s="408" t="s">
        <v>41</v>
      </c>
      <c r="D9" s="408"/>
      <c r="E9" s="79"/>
      <c r="F9" s="659">
        <v>65</v>
      </c>
      <c r="G9" s="659"/>
      <c r="H9" s="68"/>
    </row>
    <row r="10" spans="2:13" ht="15.75" hidden="1" customHeight="1" outlineLevel="1">
      <c r="B10" s="412"/>
      <c r="C10" s="408" t="s">
        <v>26</v>
      </c>
      <c r="D10" s="408"/>
      <c r="E10" s="79"/>
      <c r="F10" s="659">
        <v>520</v>
      </c>
      <c r="G10" s="659"/>
      <c r="H10" s="68"/>
    </row>
    <row r="11" spans="2:13" ht="15.75" hidden="1" customHeight="1" outlineLevel="1">
      <c r="B11" s="412"/>
      <c r="C11" s="408" t="s">
        <v>27</v>
      </c>
      <c r="D11" s="408"/>
      <c r="E11" s="79"/>
      <c r="F11" s="659">
        <v>4</v>
      </c>
      <c r="G11" s="659"/>
      <c r="H11" s="68"/>
    </row>
    <row r="12" spans="2:13" ht="15.75" hidden="1" customHeight="1" outlineLevel="1">
      <c r="B12" s="412"/>
      <c r="C12" s="408" t="s">
        <v>28</v>
      </c>
      <c r="D12" s="408"/>
      <c r="E12" s="79"/>
      <c r="F12" s="659">
        <v>3</v>
      </c>
      <c r="G12" s="659"/>
      <c r="H12" s="68"/>
    </row>
    <row r="13" spans="2:13" ht="15.75" hidden="1" customHeight="1" outlineLevel="1">
      <c r="B13" s="412"/>
      <c r="C13" s="408" t="s">
        <v>29</v>
      </c>
      <c r="D13" s="408"/>
      <c r="E13" s="79"/>
      <c r="F13" s="659">
        <v>10</v>
      </c>
      <c r="G13" s="659"/>
      <c r="H13" s="68"/>
    </row>
    <row r="14" spans="2:13" ht="15.75" hidden="1" customHeight="1" outlineLevel="1">
      <c r="B14" s="412"/>
      <c r="C14" s="408" t="s">
        <v>30</v>
      </c>
      <c r="D14" s="408"/>
      <c r="E14" s="79"/>
      <c r="F14" s="659">
        <v>15</v>
      </c>
      <c r="G14" s="659"/>
      <c r="H14" s="68"/>
    </row>
    <row r="15" spans="2:13" ht="15.75" hidden="1" customHeight="1" outlineLevel="1">
      <c r="B15" s="412"/>
      <c r="C15" s="408" t="s">
        <v>31</v>
      </c>
      <c r="D15" s="408"/>
      <c r="E15" s="79"/>
      <c r="F15" s="659">
        <v>50</v>
      </c>
      <c r="G15" s="659"/>
      <c r="H15" s="68"/>
    </row>
    <row r="16" spans="2:13" ht="15.75" hidden="1" customHeight="1" outlineLevel="1">
      <c r="B16" s="412"/>
      <c r="C16" s="408" t="s">
        <v>32</v>
      </c>
      <c r="D16" s="408"/>
      <c r="E16" s="79"/>
      <c r="F16" s="659">
        <v>381</v>
      </c>
      <c r="G16" s="659"/>
      <c r="H16" s="68"/>
    </row>
    <row r="17" spans="2:11" ht="15.75" hidden="1" customHeight="1" outlineLevel="1">
      <c r="B17" s="412"/>
      <c r="C17" s="408" t="s">
        <v>33</v>
      </c>
      <c r="D17" s="408"/>
      <c r="E17" s="79"/>
      <c r="F17" s="659" t="s">
        <v>53</v>
      </c>
      <c r="G17" s="659"/>
      <c r="H17" s="68"/>
    </row>
    <row r="18" spans="2:11" ht="15.75" hidden="1" customHeight="1" outlineLevel="1">
      <c r="B18" s="412"/>
      <c r="C18" s="408" t="s">
        <v>35</v>
      </c>
      <c r="D18" s="408"/>
      <c r="E18" s="79"/>
      <c r="F18" s="659" t="s">
        <v>36</v>
      </c>
      <c r="G18" s="659"/>
      <c r="H18" s="68"/>
    </row>
    <row r="19" spans="2:11" ht="15.75" hidden="1" customHeight="1" outlineLevel="1">
      <c r="B19" s="412"/>
      <c r="C19" s="408" t="s">
        <v>42</v>
      </c>
      <c r="D19" s="408"/>
      <c r="E19" s="79"/>
      <c r="F19" s="659" t="s">
        <v>54</v>
      </c>
      <c r="G19" s="659"/>
      <c r="H19" s="68"/>
    </row>
    <row r="20" spans="2:11" ht="15.75" hidden="1" customHeight="1" outlineLevel="1">
      <c r="B20" s="412"/>
      <c r="C20" s="408" t="s">
        <v>38</v>
      </c>
      <c r="D20" s="408"/>
      <c r="E20" s="79"/>
      <c r="F20" s="659" t="s">
        <v>2097</v>
      </c>
      <c r="G20" s="659"/>
      <c r="H20" s="68"/>
    </row>
    <row r="21" spans="2:11" ht="15.75" hidden="1" customHeight="1" outlineLevel="1">
      <c r="B21" s="412"/>
      <c r="C21" s="409" t="s">
        <v>40</v>
      </c>
      <c r="D21" s="409"/>
      <c r="E21" s="79"/>
      <c r="F21" s="638">
        <v>80</v>
      </c>
      <c r="G21" s="638"/>
      <c r="H21" s="68"/>
    </row>
    <row r="22" spans="2:11" ht="15.75" customHeight="1" collapsed="1">
      <c r="B22" s="92"/>
      <c r="C22" s="93"/>
      <c r="D22" s="93"/>
      <c r="E22" s="82"/>
      <c r="F22" s="421"/>
      <c r="G22" s="93"/>
      <c r="H22" s="94"/>
    </row>
    <row r="23" spans="2:11" ht="15.75" customHeight="1" outlineLevel="1">
      <c r="B23" s="74" t="s">
        <v>44</v>
      </c>
      <c r="C23" s="222" t="s">
        <v>49</v>
      </c>
      <c r="D23" s="224"/>
      <c r="E23" s="86" t="s">
        <v>2</v>
      </c>
      <c r="F23" s="85" t="s">
        <v>2</v>
      </c>
      <c r="G23" s="85" t="s">
        <v>45</v>
      </c>
      <c r="H23" s="76" t="s">
        <v>46</v>
      </c>
    </row>
    <row r="24" spans="2:11" ht="15.75" customHeight="1" outlineLevel="1">
      <c r="B24" s="66">
        <v>1610</v>
      </c>
      <c r="C24" s="632" t="s">
        <v>18</v>
      </c>
      <c r="D24" s="632"/>
      <c r="E24" s="173">
        <v>2024</v>
      </c>
      <c r="F24" s="174">
        <f>E24*'Прайс-лист'!I3*(1-'Прайс-лист'!$E$3)</f>
        <v>2024</v>
      </c>
      <c r="G24" s="66"/>
      <c r="H24" s="175">
        <f>F24</f>
        <v>2024</v>
      </c>
    </row>
    <row r="25" spans="2:11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1" ht="313.5" hidden="1" customHeight="1" outlineLevel="2">
      <c r="B26" s="66"/>
      <c r="C26" s="640" t="s">
        <v>2313</v>
      </c>
      <c r="D26" s="640"/>
      <c r="E26" s="640"/>
      <c r="F26" s="640"/>
      <c r="G26" s="640"/>
      <c r="H26" s="640"/>
    </row>
    <row r="27" spans="2:11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1" ht="15.75" customHeight="1" outlineLevel="1">
      <c r="B28" s="66"/>
      <c r="C28" s="410" t="s">
        <v>929</v>
      </c>
      <c r="D28" s="102" t="s">
        <v>928</v>
      </c>
      <c r="E28" s="194">
        <v>20</v>
      </c>
      <c r="F28" s="174">
        <f>E28*'Прайс-лист'!I3*(1-'Прайс-лист'!$E$3)</f>
        <v>20</v>
      </c>
      <c r="G28" s="167">
        <v>0</v>
      </c>
      <c r="H28" s="175">
        <f>F28*G28</f>
        <v>0</v>
      </c>
      <c r="J28" s="246" t="s">
        <v>928</v>
      </c>
      <c r="K28" s="246" t="s">
        <v>928</v>
      </c>
    </row>
    <row r="29" spans="2:11" ht="15.75" customHeight="1" outlineLevel="1">
      <c r="B29" s="66">
        <v>1615</v>
      </c>
      <c r="C29" s="410" t="s">
        <v>932</v>
      </c>
      <c r="D29" s="103" t="s">
        <v>928</v>
      </c>
      <c r="E29" s="173">
        <v>1024</v>
      </c>
      <c r="F29" s="174">
        <f>E29*'Прайс-лист'!I3*(1-'Прайс-лист'!$E$3)</f>
        <v>1024</v>
      </c>
      <c r="G29" s="167">
        <v>0</v>
      </c>
      <c r="H29" s="175">
        <f>F29*G29</f>
        <v>0</v>
      </c>
      <c r="J29" s="246" t="s">
        <v>1945</v>
      </c>
      <c r="K29" s="246" t="s">
        <v>1945</v>
      </c>
    </row>
    <row r="30" spans="2:11" ht="15.75" customHeight="1" outlineLevel="1">
      <c r="B30" s="657" t="s">
        <v>7</v>
      </c>
      <c r="C30" s="657"/>
      <c r="D30" s="657"/>
      <c r="E30" s="657"/>
      <c r="F30" s="657"/>
      <c r="G30" s="657"/>
      <c r="H30" s="657"/>
      <c r="J30" s="254" t="s">
        <v>1959</v>
      </c>
      <c r="K30" s="248" t="s">
        <v>1942</v>
      </c>
    </row>
    <row r="31" spans="2:11" ht="15.75" customHeight="1" outlineLevel="1">
      <c r="B31" s="66">
        <v>4144</v>
      </c>
      <c r="C31" s="632" t="s">
        <v>2214</v>
      </c>
      <c r="D31" s="632"/>
      <c r="E31" s="173">
        <v>20.8</v>
      </c>
      <c r="F31" s="174">
        <f>E31*'Прайс-лист'!I3*(1-'Прайс-лист'!$E$3)</f>
        <v>20.8</v>
      </c>
      <c r="G31" s="167">
        <v>0</v>
      </c>
      <c r="H31" s="175">
        <f>F31*G31</f>
        <v>0</v>
      </c>
      <c r="J31" s="247" t="s">
        <v>1944</v>
      </c>
      <c r="K31" s="247" t="s">
        <v>1944</v>
      </c>
    </row>
    <row r="32" spans="2:11" ht="15.75" customHeight="1" outlineLevel="1">
      <c r="B32" s="66"/>
      <c r="C32" s="632" t="s">
        <v>8</v>
      </c>
      <c r="D32" s="632"/>
      <c r="E32" s="417">
        <v>55.2</v>
      </c>
      <c r="F32" s="419">
        <f>E32*'Прайс-лист'!I3*(1-'Прайс-лист'!$E$3)</f>
        <v>55.2</v>
      </c>
      <c r="G32" s="167">
        <v>0</v>
      </c>
      <c r="H32" s="418">
        <f>F32*G32</f>
        <v>0</v>
      </c>
      <c r="J32" s="254" t="s">
        <v>1960</v>
      </c>
      <c r="K32" s="254" t="s">
        <v>1960</v>
      </c>
    </row>
    <row r="33" spans="2:11" ht="15.75" customHeight="1" outlineLevel="1">
      <c r="B33" s="66"/>
      <c r="C33" s="632" t="s">
        <v>15</v>
      </c>
      <c r="D33" s="632"/>
      <c r="E33" s="417">
        <v>55.2</v>
      </c>
      <c r="F33" s="419">
        <f>E33*'Прайс-лист'!I3*(1-'Прайс-лист'!$E$3)</f>
        <v>55.2</v>
      </c>
      <c r="G33" s="167">
        <v>0</v>
      </c>
      <c r="H33" s="418">
        <f>F33*G33</f>
        <v>0</v>
      </c>
      <c r="J33" s="254" t="s">
        <v>1967</v>
      </c>
      <c r="K33" s="254" t="s">
        <v>1967</v>
      </c>
    </row>
    <row r="34" spans="2:11" ht="15.75" customHeight="1" outlineLevel="1">
      <c r="B34" s="66">
        <v>2965</v>
      </c>
      <c r="C34" s="632" t="s">
        <v>10</v>
      </c>
      <c r="D34" s="632"/>
      <c r="E34" s="173">
        <v>107.2</v>
      </c>
      <c r="F34" s="174">
        <f>E34*'Прайс-лист'!I3*(1-'Прайс-лист'!$E$3)</f>
        <v>107.2</v>
      </c>
      <c r="G34" s="167">
        <v>0</v>
      </c>
      <c r="H34" s="175">
        <f>F34*G34</f>
        <v>0</v>
      </c>
      <c r="J34" s="251" t="s">
        <v>1943</v>
      </c>
      <c r="K34" s="251" t="s">
        <v>1943</v>
      </c>
    </row>
    <row r="35" spans="2:11" ht="15.75" customHeight="1" outlineLevel="1">
      <c r="B35" s="66">
        <v>705002</v>
      </c>
      <c r="C35" s="632" t="s">
        <v>11</v>
      </c>
      <c r="D35" s="632"/>
      <c r="E35" s="173">
        <v>168</v>
      </c>
      <c r="F35" s="174">
        <f>E35*'Прайс-лист'!I3*(1-'Прайс-лист'!$E$3)</f>
        <v>168</v>
      </c>
      <c r="G35" s="167">
        <v>0</v>
      </c>
      <c r="H35" s="175">
        <f>F35*G35</f>
        <v>0</v>
      </c>
    </row>
    <row r="36" spans="2:11" ht="15.75" customHeight="1" outlineLevel="1">
      <c r="B36" s="16"/>
      <c r="C36" s="10"/>
      <c r="D36" s="10"/>
      <c r="E36" s="195"/>
      <c r="F36" s="422"/>
      <c r="G36" s="14" t="s">
        <v>12</v>
      </c>
      <c r="H36" s="193">
        <f>SUM(H24:H35)</f>
        <v>2024</v>
      </c>
    </row>
  </sheetData>
  <mergeCells count="31">
    <mergeCell ref="C24:D24"/>
    <mergeCell ref="B25:H25"/>
    <mergeCell ref="C26:H26"/>
    <mergeCell ref="F13:G13"/>
    <mergeCell ref="B2:H2"/>
    <mergeCell ref="B3:H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2:M2"/>
    <mergeCell ref="C34:D34"/>
    <mergeCell ref="C35:D35"/>
    <mergeCell ref="B30:H30"/>
    <mergeCell ref="C31:D31"/>
    <mergeCell ref="C32:D32"/>
    <mergeCell ref="C33:D33"/>
    <mergeCell ref="B27:H27"/>
    <mergeCell ref="F14:G14"/>
    <mergeCell ref="F15:G15"/>
    <mergeCell ref="F16:G16"/>
    <mergeCell ref="F17:G17"/>
    <mergeCell ref="F18:G18"/>
    <mergeCell ref="F19:G19"/>
    <mergeCell ref="F20:G20"/>
    <mergeCell ref="F21:G21"/>
  </mergeCells>
  <dataValidations count="2">
    <dataValidation type="list" allowBlank="1" showInputMessage="1" showErrorMessage="1" sqref="D29">
      <formula1>$K$28:$K$34</formula1>
    </dataValidation>
    <dataValidation type="list" allowBlank="1" showInputMessage="1" showErrorMessage="1" sqref="D28">
      <formula1>$J$28:$J$34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0000"/>
  </sheetPr>
  <dimension ref="B2:P56"/>
  <sheetViews>
    <sheetView showGridLines="0" zoomScaleNormal="100" workbookViewId="0">
      <pane ySplit="2" topLeftCell="A3" activePane="bottomLeft" state="frozen"/>
      <selection pane="bottomLeft" activeCell="L2" sqref="L2:M2"/>
    </sheetView>
  </sheetViews>
  <sheetFormatPr defaultRowHeight="15.75" customHeight="1" outlineLevelRow="2" outlineLevelCol="1"/>
  <cols>
    <col min="1" max="1" width="3.7109375" style="24" customWidth="1"/>
    <col min="2" max="2" width="12.7109375" style="24" customWidth="1"/>
    <col min="3" max="3" width="65.7109375" style="24" customWidth="1"/>
    <col min="4" max="4" width="25.7109375" style="24" customWidth="1"/>
    <col min="5" max="5" width="10" style="26" hidden="1" customWidth="1"/>
    <col min="6" max="6" width="15.7109375" style="26" customWidth="1"/>
    <col min="7" max="7" width="10.7109375" style="24" customWidth="1"/>
    <col min="8" max="8" width="15.7109375" style="26" customWidth="1"/>
    <col min="9" max="9" width="9.140625" style="24"/>
    <col min="10" max="11" width="15.7109375" style="24" hidden="1" customWidth="1" outlineLevel="1"/>
    <col min="12" max="12" width="9.140625" style="24" collapsed="1"/>
    <col min="13" max="14" width="9.140625" style="24"/>
    <col min="15" max="15" width="19.5703125" style="99" bestFit="1" customWidth="1"/>
    <col min="16" max="16" width="19.5703125" style="24" bestFit="1" customWidth="1"/>
    <col min="17" max="16384" width="9.140625" style="24"/>
  </cols>
  <sheetData>
    <row r="2" spans="2:13" ht="15.75" customHeight="1">
      <c r="B2" s="658" t="s">
        <v>2102</v>
      </c>
      <c r="C2" s="658"/>
      <c r="D2" s="658"/>
      <c r="E2" s="658"/>
      <c r="F2" s="658"/>
      <c r="G2" s="658"/>
      <c r="H2" s="658"/>
      <c r="L2" s="642" t="s">
        <v>2216</v>
      </c>
      <c r="M2" s="642"/>
    </row>
    <row r="3" spans="2:13" ht="15.75" hidden="1" customHeight="1" outlineLevel="1">
      <c r="B3" s="658" t="s">
        <v>20</v>
      </c>
      <c r="C3" s="658"/>
      <c r="D3" s="658"/>
      <c r="E3" s="658"/>
      <c r="F3" s="658"/>
      <c r="G3" s="658"/>
      <c r="H3" s="658"/>
    </row>
    <row r="4" spans="2:13" ht="15.75" hidden="1" customHeight="1" outlineLevel="1">
      <c r="B4" s="78"/>
      <c r="C4" s="663" t="s">
        <v>21</v>
      </c>
      <c r="D4" s="663"/>
      <c r="E4" s="79"/>
      <c r="F4" s="659">
        <v>270</v>
      </c>
      <c r="G4" s="659"/>
      <c r="H4" s="79"/>
    </row>
    <row r="5" spans="2:13" ht="15.75" hidden="1" customHeight="1" outlineLevel="1">
      <c r="B5" s="78"/>
      <c r="C5" s="663" t="s">
        <v>22</v>
      </c>
      <c r="D5" s="663"/>
      <c r="E5" s="79"/>
      <c r="F5" s="659">
        <v>199</v>
      </c>
      <c r="G5" s="659"/>
      <c r="H5" s="79"/>
    </row>
    <row r="6" spans="2:13" ht="15.75" hidden="1" customHeight="1" outlineLevel="1">
      <c r="B6" s="78"/>
      <c r="C6" s="663" t="s">
        <v>23</v>
      </c>
      <c r="D6" s="663"/>
      <c r="E6" s="79"/>
      <c r="F6" s="659">
        <v>158</v>
      </c>
      <c r="G6" s="659"/>
      <c r="H6" s="79"/>
    </row>
    <row r="7" spans="2:13" ht="15.75" hidden="1" customHeight="1" outlineLevel="1">
      <c r="B7" s="78"/>
      <c r="C7" s="663" t="s">
        <v>24</v>
      </c>
      <c r="D7" s="663"/>
      <c r="E7" s="79"/>
      <c r="F7" s="659">
        <v>78</v>
      </c>
      <c r="G7" s="659"/>
      <c r="H7" s="79"/>
    </row>
    <row r="8" spans="2:13" ht="15.75" hidden="1" customHeight="1" outlineLevel="1">
      <c r="B8" s="78"/>
      <c r="C8" s="663" t="s">
        <v>25</v>
      </c>
      <c r="D8" s="663"/>
      <c r="E8" s="79"/>
      <c r="F8" s="659">
        <v>40</v>
      </c>
      <c r="G8" s="659"/>
      <c r="H8" s="79"/>
    </row>
    <row r="9" spans="2:13" ht="15.75" hidden="1" customHeight="1" outlineLevel="1">
      <c r="B9" s="78"/>
      <c r="C9" s="663" t="s">
        <v>41</v>
      </c>
      <c r="D9" s="663"/>
      <c r="E9" s="79"/>
      <c r="F9" s="659">
        <v>55</v>
      </c>
      <c r="G9" s="659"/>
      <c r="H9" s="79"/>
    </row>
    <row r="10" spans="2:13" ht="15.75" hidden="1" customHeight="1" outlineLevel="1">
      <c r="B10" s="78"/>
      <c r="C10" s="663" t="s">
        <v>26</v>
      </c>
      <c r="D10" s="663"/>
      <c r="E10" s="79"/>
      <c r="F10" s="659">
        <v>440</v>
      </c>
      <c r="G10" s="659"/>
      <c r="H10" s="79"/>
    </row>
    <row r="11" spans="2:13" ht="15.75" hidden="1" customHeight="1" outlineLevel="1">
      <c r="B11" s="78"/>
      <c r="C11" s="663" t="s">
        <v>27</v>
      </c>
      <c r="D11" s="663"/>
      <c r="E11" s="79"/>
      <c r="F11" s="659">
        <v>3</v>
      </c>
      <c r="G11" s="659"/>
      <c r="H11" s="79"/>
    </row>
    <row r="12" spans="2:13" ht="15.75" hidden="1" customHeight="1" outlineLevel="1">
      <c r="B12" s="78"/>
      <c r="C12" s="663" t="s">
        <v>28</v>
      </c>
      <c r="D12" s="663"/>
      <c r="E12" s="79"/>
      <c r="F12" s="659">
        <v>3</v>
      </c>
      <c r="G12" s="659"/>
      <c r="H12" s="79"/>
    </row>
    <row r="13" spans="2:13" ht="15.75" hidden="1" customHeight="1" outlineLevel="1">
      <c r="B13" s="78"/>
      <c r="C13" s="663" t="s">
        <v>29</v>
      </c>
      <c r="D13" s="663"/>
      <c r="E13" s="79"/>
      <c r="F13" s="659">
        <v>6</v>
      </c>
      <c r="G13" s="659"/>
      <c r="H13" s="79"/>
    </row>
    <row r="14" spans="2:13" ht="15.75" hidden="1" customHeight="1" outlineLevel="1">
      <c r="B14" s="78"/>
      <c r="C14" s="663" t="s">
        <v>30</v>
      </c>
      <c r="D14" s="663"/>
      <c r="E14" s="79"/>
      <c r="F14" s="659">
        <v>10</v>
      </c>
      <c r="G14" s="659"/>
      <c r="H14" s="79"/>
    </row>
    <row r="15" spans="2:13" ht="15.75" hidden="1" customHeight="1" outlineLevel="1">
      <c r="B15" s="78"/>
      <c r="C15" s="663" t="s">
        <v>31</v>
      </c>
      <c r="D15" s="663"/>
      <c r="E15" s="79"/>
      <c r="F15" s="659">
        <v>45</v>
      </c>
      <c r="G15" s="659"/>
      <c r="H15" s="79"/>
    </row>
    <row r="16" spans="2:13" ht="15.75" hidden="1" customHeight="1" outlineLevel="1">
      <c r="B16" s="78"/>
      <c r="C16" s="663" t="s">
        <v>32</v>
      </c>
      <c r="D16" s="663"/>
      <c r="E16" s="79"/>
      <c r="F16" s="659">
        <v>381</v>
      </c>
      <c r="G16" s="659"/>
      <c r="H16" s="79"/>
    </row>
    <row r="17" spans="2:16" ht="15.75" hidden="1" customHeight="1" outlineLevel="1">
      <c r="B17" s="78"/>
      <c r="C17" s="663" t="s">
        <v>33</v>
      </c>
      <c r="D17" s="663"/>
      <c r="E17" s="79"/>
      <c r="F17" s="659" t="s">
        <v>34</v>
      </c>
      <c r="G17" s="659"/>
      <c r="H17" s="79"/>
    </row>
    <row r="18" spans="2:16" ht="15.75" hidden="1" customHeight="1" outlineLevel="1">
      <c r="B18" s="78"/>
      <c r="C18" s="663" t="s">
        <v>35</v>
      </c>
      <c r="D18" s="663"/>
      <c r="E18" s="79"/>
      <c r="F18" s="659" t="s">
        <v>36</v>
      </c>
      <c r="G18" s="659"/>
      <c r="H18" s="79"/>
    </row>
    <row r="19" spans="2:16" ht="15.75" hidden="1" customHeight="1" outlineLevel="1">
      <c r="B19" s="78"/>
      <c r="C19" s="663" t="s">
        <v>42</v>
      </c>
      <c r="D19" s="663"/>
      <c r="E19" s="79"/>
      <c r="F19" s="659" t="s">
        <v>37</v>
      </c>
      <c r="G19" s="659"/>
      <c r="H19" s="79"/>
    </row>
    <row r="20" spans="2:16" ht="15.75" hidden="1" customHeight="1" outlineLevel="1">
      <c r="B20" s="78"/>
      <c r="C20" s="663" t="s">
        <v>38</v>
      </c>
      <c r="D20" s="663"/>
      <c r="E20" s="79"/>
      <c r="F20" s="659" t="s">
        <v>2096</v>
      </c>
      <c r="G20" s="659"/>
      <c r="H20" s="79"/>
    </row>
    <row r="21" spans="2:16" ht="15.75" hidden="1" customHeight="1" outlineLevel="1">
      <c r="B21" s="78"/>
      <c r="C21" s="664" t="s">
        <v>40</v>
      </c>
      <c r="D21" s="664"/>
      <c r="E21" s="79"/>
      <c r="F21" s="638">
        <v>75</v>
      </c>
      <c r="G21" s="638"/>
      <c r="H21" s="79"/>
    </row>
    <row r="22" spans="2:16" ht="15.75" customHeight="1" collapsed="1">
      <c r="B22" s="80"/>
      <c r="C22" s="81"/>
      <c r="D22" s="81"/>
      <c r="E22" s="82"/>
      <c r="F22" s="83"/>
      <c r="G22" s="83"/>
      <c r="H22" s="82"/>
    </row>
    <row r="23" spans="2:16" s="25" customFormat="1" ht="15.75" customHeight="1" outlineLevel="1">
      <c r="B23" s="84" t="s">
        <v>44</v>
      </c>
      <c r="C23" s="222" t="s">
        <v>49</v>
      </c>
      <c r="D23" s="223"/>
      <c r="E23" s="86" t="s">
        <v>2</v>
      </c>
      <c r="F23" s="85" t="s">
        <v>2</v>
      </c>
      <c r="G23" s="85" t="s">
        <v>45</v>
      </c>
      <c r="H23" s="86" t="s">
        <v>46</v>
      </c>
      <c r="O23" s="100"/>
    </row>
    <row r="24" spans="2:16" ht="15.75" customHeight="1" outlineLevel="1">
      <c r="B24" s="87">
        <v>1600</v>
      </c>
      <c r="C24" s="661" t="s">
        <v>18</v>
      </c>
      <c r="D24" s="661"/>
      <c r="E24" s="88">
        <v>1814.4</v>
      </c>
      <c r="F24" s="217">
        <f>E24*'Прайс-лист'!I3*(1-'Прайс-лист'!$E$3)</f>
        <v>1814.4</v>
      </c>
      <c r="G24" s="87"/>
      <c r="H24" s="218">
        <f>F24</f>
        <v>1814.4</v>
      </c>
    </row>
    <row r="25" spans="2:16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6" ht="315" hidden="1" customHeight="1" outlineLevel="2">
      <c r="B26" s="87"/>
      <c r="C26" s="666" t="s">
        <v>2314</v>
      </c>
      <c r="D26" s="666"/>
      <c r="E26" s="666"/>
      <c r="F26" s="666"/>
      <c r="G26" s="666"/>
      <c r="H26" s="666"/>
    </row>
    <row r="27" spans="2:16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6" ht="15.75" customHeight="1" outlineLevel="1">
      <c r="B28" s="87"/>
      <c r="C28" s="410" t="s">
        <v>929</v>
      </c>
      <c r="D28" s="102" t="s">
        <v>928</v>
      </c>
      <c r="E28" s="89">
        <v>20</v>
      </c>
      <c r="F28" s="217">
        <f>E28*'Прайс-лист'!I3*(1-'Прайс-лист'!$E$3)</f>
        <v>20</v>
      </c>
      <c r="G28" s="166">
        <v>0</v>
      </c>
      <c r="H28" s="218">
        <f>F28*G28</f>
        <v>0</v>
      </c>
      <c r="J28" s="246" t="s">
        <v>928</v>
      </c>
      <c r="K28" s="246" t="s">
        <v>928</v>
      </c>
    </row>
    <row r="29" spans="2:16" ht="15.75" customHeight="1" outlineLevel="1">
      <c r="B29" s="87">
        <v>1605</v>
      </c>
      <c r="C29" s="410" t="s">
        <v>932</v>
      </c>
      <c r="D29" s="103" t="s">
        <v>928</v>
      </c>
      <c r="E29" s="89">
        <v>897.6</v>
      </c>
      <c r="F29" s="217">
        <f>E29*'Прайс-лист'!I3*(1-'Прайс-лист'!$E$3)</f>
        <v>897.6</v>
      </c>
      <c r="G29" s="166">
        <v>0</v>
      </c>
      <c r="H29" s="218">
        <f>F29*G29</f>
        <v>0</v>
      </c>
      <c r="J29" s="246" t="s">
        <v>1945</v>
      </c>
      <c r="K29" s="246" t="s">
        <v>1945</v>
      </c>
    </row>
    <row r="30" spans="2:16" ht="15.75" customHeight="1" outlineLevel="1">
      <c r="B30" s="665" t="s">
        <v>7</v>
      </c>
      <c r="C30" s="665"/>
      <c r="D30" s="665"/>
      <c r="E30" s="665"/>
      <c r="F30" s="665"/>
      <c r="G30" s="665"/>
      <c r="H30" s="665"/>
      <c r="J30" s="251" t="s">
        <v>1943</v>
      </c>
      <c r="K30" s="247" t="s">
        <v>1944</v>
      </c>
    </row>
    <row r="31" spans="2:16" ht="15.75" customHeight="1" outlineLevel="1">
      <c r="B31" s="87">
        <v>4144</v>
      </c>
      <c r="C31" s="632" t="s">
        <v>2214</v>
      </c>
      <c r="D31" s="632"/>
      <c r="E31" s="89">
        <v>20.8</v>
      </c>
      <c r="F31" s="217">
        <f>E31*'Прайс-лист'!I3*(1-'Прайс-лист'!$E$3)</f>
        <v>20.8</v>
      </c>
      <c r="G31" s="166">
        <v>0</v>
      </c>
      <c r="H31" s="218">
        <f>F31*G31</f>
        <v>0</v>
      </c>
      <c r="J31" s="256" t="s">
        <v>1967</v>
      </c>
      <c r="K31" s="251" t="s">
        <v>1943</v>
      </c>
    </row>
    <row r="32" spans="2:16" ht="15.75" customHeight="1" outlineLevel="1">
      <c r="B32" s="87"/>
      <c r="C32" s="661" t="s">
        <v>2099</v>
      </c>
      <c r="D32" s="661"/>
      <c r="E32" s="414">
        <v>50.4</v>
      </c>
      <c r="F32" s="415">
        <f>E32*'Прайс-лист'!I3*(1-'Прайс-лист'!$E$3)</f>
        <v>50.4</v>
      </c>
      <c r="G32" s="166">
        <v>0</v>
      </c>
      <c r="H32" s="416">
        <f>F32*G32</f>
        <v>0</v>
      </c>
      <c r="O32" s="96"/>
      <c r="P32" s="2"/>
    </row>
    <row r="33" spans="2:8" ht="15.75" customHeight="1" outlineLevel="1">
      <c r="B33" s="87">
        <v>2964</v>
      </c>
      <c r="C33" s="663" t="s">
        <v>10</v>
      </c>
      <c r="D33" s="663"/>
      <c r="E33" s="89">
        <v>94.4</v>
      </c>
      <c r="F33" s="217">
        <f>E33*'Прайс-лист'!I3*(1-'Прайс-лист'!$E$3)</f>
        <v>94.4</v>
      </c>
      <c r="G33" s="166">
        <v>0</v>
      </c>
      <c r="H33" s="218">
        <f>F33*G33</f>
        <v>0</v>
      </c>
    </row>
    <row r="34" spans="2:8" ht="15.75" customHeight="1" outlineLevel="1">
      <c r="B34" s="87">
        <v>705001</v>
      </c>
      <c r="C34" s="661" t="s">
        <v>11</v>
      </c>
      <c r="D34" s="661"/>
      <c r="E34" s="89">
        <v>152</v>
      </c>
      <c r="F34" s="217">
        <f>E34*'Прайс-лист'!I3*(1-'Прайс-лист'!$E$3)</f>
        <v>152</v>
      </c>
      <c r="G34" s="166">
        <v>0</v>
      </c>
      <c r="H34" s="218">
        <f>F34*G34</f>
        <v>0</v>
      </c>
    </row>
    <row r="35" spans="2:8" ht="15.75" customHeight="1" outlineLevel="1">
      <c r="C35" s="11"/>
      <c r="D35" s="63"/>
      <c r="E35" s="23"/>
      <c r="F35" s="23"/>
      <c r="G35" s="12" t="s">
        <v>12</v>
      </c>
      <c r="H35" s="219">
        <f>SUM(H24:H34)</f>
        <v>1814.4</v>
      </c>
    </row>
    <row r="38" spans="2:8" ht="15.75" customHeight="1">
      <c r="E38" s="24"/>
      <c r="F38" s="24"/>
      <c r="H38" s="24"/>
    </row>
    <row r="39" spans="2:8" ht="15.75" customHeight="1">
      <c r="E39" s="24"/>
      <c r="F39" s="24"/>
      <c r="H39" s="24"/>
    </row>
    <row r="40" spans="2:8" ht="15.75" customHeight="1">
      <c r="E40" s="24"/>
      <c r="F40" s="24"/>
      <c r="H40" s="24"/>
    </row>
    <row r="41" spans="2:8" ht="15.75" customHeight="1">
      <c r="E41" s="24"/>
      <c r="F41" s="24"/>
      <c r="H41" s="24"/>
    </row>
    <row r="42" spans="2:8" ht="15.75" customHeight="1">
      <c r="E42" s="24"/>
      <c r="F42" s="24"/>
      <c r="H42" s="24"/>
    </row>
    <row r="43" spans="2:8" ht="15.75" customHeight="1">
      <c r="E43" s="24"/>
      <c r="F43" s="24"/>
      <c r="H43" s="24"/>
    </row>
    <row r="44" spans="2:8" ht="15.75" customHeight="1">
      <c r="E44" s="24"/>
      <c r="F44" s="24"/>
      <c r="H44" s="24"/>
    </row>
    <row r="45" spans="2:8" ht="15.75" customHeight="1">
      <c r="E45" s="24"/>
      <c r="F45" s="24"/>
      <c r="H45" s="24"/>
    </row>
    <row r="46" spans="2:8" ht="15.75" customHeight="1">
      <c r="E46" s="24"/>
      <c r="F46" s="24"/>
      <c r="H46" s="24"/>
    </row>
    <row r="47" spans="2:8" ht="15.75" customHeight="1">
      <c r="E47" s="24"/>
      <c r="F47" s="24"/>
      <c r="H47" s="24"/>
    </row>
    <row r="48" spans="2:8" ht="15.75" customHeight="1">
      <c r="E48" s="24"/>
      <c r="F48" s="24"/>
      <c r="H48" s="24"/>
    </row>
    <row r="49" spans="5:8" ht="15.75" customHeight="1">
      <c r="E49" s="24"/>
      <c r="F49" s="24"/>
      <c r="H49" s="24"/>
    </row>
    <row r="50" spans="5:8" ht="15.75" customHeight="1">
      <c r="E50" s="24"/>
      <c r="F50" s="24"/>
      <c r="H50" s="24"/>
    </row>
    <row r="51" spans="5:8" ht="15.75" customHeight="1">
      <c r="E51" s="24"/>
      <c r="F51" s="24"/>
      <c r="H51" s="24"/>
    </row>
    <row r="52" spans="5:8" ht="15.75" customHeight="1">
      <c r="E52" s="24"/>
      <c r="F52" s="24"/>
      <c r="H52" s="24"/>
    </row>
    <row r="53" spans="5:8" ht="15.75" customHeight="1">
      <c r="E53" s="24"/>
      <c r="F53" s="24"/>
      <c r="H53" s="24"/>
    </row>
    <row r="54" spans="5:8" ht="15.75" customHeight="1">
      <c r="E54" s="24"/>
      <c r="F54" s="24"/>
      <c r="H54" s="24"/>
    </row>
    <row r="55" spans="5:8" ht="15.75" customHeight="1">
      <c r="E55" s="24"/>
      <c r="F55" s="24"/>
      <c r="H55" s="24"/>
    </row>
    <row r="56" spans="5:8" ht="15.75" customHeight="1">
      <c r="E56" s="24"/>
      <c r="F56" s="24"/>
      <c r="H56" s="24"/>
    </row>
  </sheetData>
  <mergeCells count="48">
    <mergeCell ref="B2:H2"/>
    <mergeCell ref="B3:H3"/>
    <mergeCell ref="C4:D4"/>
    <mergeCell ref="F4:G4"/>
    <mergeCell ref="C5:D5"/>
    <mergeCell ref="F5:G5"/>
    <mergeCell ref="C6:D6"/>
    <mergeCell ref="F6:G6"/>
    <mergeCell ref="C7:D7"/>
    <mergeCell ref="F7:G7"/>
    <mergeCell ref="C8:D8"/>
    <mergeCell ref="F8:G8"/>
    <mergeCell ref="C9:D9"/>
    <mergeCell ref="F9:G9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B25:H25"/>
    <mergeCell ref="C26:H26"/>
    <mergeCell ref="C15:D15"/>
    <mergeCell ref="F15:G15"/>
    <mergeCell ref="C16:D16"/>
    <mergeCell ref="F16:G16"/>
    <mergeCell ref="C17:D17"/>
    <mergeCell ref="F17:G17"/>
    <mergeCell ref="L2:M2"/>
    <mergeCell ref="C33:D33"/>
    <mergeCell ref="C34:D34"/>
    <mergeCell ref="B30:H30"/>
    <mergeCell ref="C31:D31"/>
    <mergeCell ref="C32:D32"/>
    <mergeCell ref="B27:H27"/>
    <mergeCell ref="C18:D18"/>
    <mergeCell ref="F18:G18"/>
    <mergeCell ref="C19:D19"/>
    <mergeCell ref="F19:G19"/>
    <mergeCell ref="C20:D20"/>
    <mergeCell ref="F20:G20"/>
    <mergeCell ref="C21:D21"/>
    <mergeCell ref="F21:G21"/>
    <mergeCell ref="C24:D24"/>
  </mergeCells>
  <dataValidations count="2">
    <dataValidation type="list" allowBlank="1" showInputMessage="1" showErrorMessage="1" sqref="D29">
      <formula1>$K$28:$K$31</formula1>
    </dataValidation>
    <dataValidation type="list" allowBlank="1" showInputMessage="1" showErrorMessage="1" sqref="D28">
      <formula1>$J$28:$J$31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180" verticalDpi="18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4"/>
  <sheetViews>
    <sheetView showGridLines="0" workbookViewId="0">
      <pane ySplit="2" topLeftCell="A3" activePane="bottomLeft" state="frozen"/>
      <selection pane="bottomLeft" activeCell="O45" sqref="O4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43" t="s">
        <v>317</v>
      </c>
      <c r="C2" s="643"/>
      <c r="D2" s="643"/>
      <c r="E2" s="643"/>
      <c r="F2" s="643"/>
      <c r="G2" s="643"/>
      <c r="H2" s="643"/>
      <c r="L2" s="642" t="s">
        <v>2216</v>
      </c>
      <c r="M2" s="642"/>
    </row>
    <row r="3" spans="2:13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3" ht="15.75" hidden="1" customHeight="1" outlineLevel="1">
      <c r="B4" s="67"/>
      <c r="C4" s="635" t="s">
        <v>21</v>
      </c>
      <c r="D4" s="635"/>
      <c r="E4" s="79"/>
      <c r="F4" s="669">
        <v>460</v>
      </c>
      <c r="G4" s="669"/>
      <c r="H4" s="73"/>
    </row>
    <row r="5" spans="2:13" ht="15.75" hidden="1" customHeight="1" outlineLevel="1">
      <c r="B5" s="67"/>
      <c r="C5" s="635" t="s">
        <v>22</v>
      </c>
      <c r="D5" s="635"/>
      <c r="E5" s="79"/>
      <c r="F5" s="669">
        <v>340</v>
      </c>
      <c r="G5" s="669"/>
      <c r="H5" s="73"/>
    </row>
    <row r="6" spans="2:13" ht="15.75" hidden="1" customHeight="1" outlineLevel="1">
      <c r="B6" s="67"/>
      <c r="C6" s="635" t="s">
        <v>23</v>
      </c>
      <c r="D6" s="635"/>
      <c r="E6" s="79"/>
      <c r="F6" s="669">
        <v>205</v>
      </c>
      <c r="G6" s="669"/>
      <c r="H6" s="73"/>
    </row>
    <row r="7" spans="2:13" ht="15.75" hidden="1" customHeight="1" outlineLevel="1">
      <c r="B7" s="67"/>
      <c r="C7" s="635" t="s">
        <v>24</v>
      </c>
      <c r="D7" s="635"/>
      <c r="E7" s="79"/>
      <c r="F7" s="669">
        <v>105</v>
      </c>
      <c r="G7" s="669"/>
      <c r="H7" s="73"/>
    </row>
    <row r="8" spans="2:13" ht="15.75" hidden="1" customHeight="1" outlineLevel="1">
      <c r="B8" s="67"/>
      <c r="C8" s="635" t="s">
        <v>25</v>
      </c>
      <c r="D8" s="635"/>
      <c r="E8" s="79"/>
      <c r="F8" s="669">
        <v>48</v>
      </c>
      <c r="G8" s="669"/>
      <c r="H8" s="73"/>
    </row>
    <row r="9" spans="2:13" ht="15.75" hidden="1" customHeight="1" outlineLevel="1">
      <c r="B9" s="67"/>
      <c r="C9" s="635" t="s">
        <v>41</v>
      </c>
      <c r="D9" s="635"/>
      <c r="E9" s="79"/>
      <c r="F9" s="669">
        <v>102</v>
      </c>
      <c r="G9" s="669"/>
      <c r="H9" s="73"/>
    </row>
    <row r="10" spans="2:13" ht="15.75" hidden="1" customHeight="1" outlineLevel="1">
      <c r="B10" s="67"/>
      <c r="C10" s="635" t="s">
        <v>26</v>
      </c>
      <c r="D10" s="635"/>
      <c r="E10" s="79"/>
      <c r="F10" s="669">
        <v>1000</v>
      </c>
      <c r="G10" s="669"/>
      <c r="H10" s="73"/>
    </row>
    <row r="11" spans="2:13" ht="15.75" hidden="1" customHeight="1" outlineLevel="1">
      <c r="B11" s="67"/>
      <c r="C11" s="635" t="s">
        <v>27</v>
      </c>
      <c r="D11" s="635"/>
      <c r="E11" s="79"/>
      <c r="F11" s="669">
        <v>10</v>
      </c>
      <c r="G11" s="669"/>
      <c r="H11" s="73"/>
    </row>
    <row r="12" spans="2:13" ht="15.75" hidden="1" customHeight="1" outlineLevel="1">
      <c r="B12" s="67"/>
      <c r="C12" s="635" t="s">
        <v>28</v>
      </c>
      <c r="D12" s="635"/>
      <c r="E12" s="79"/>
      <c r="F12" s="669" t="s">
        <v>319</v>
      </c>
      <c r="G12" s="669"/>
      <c r="H12" s="73"/>
    </row>
    <row r="13" spans="2:13" ht="15.75" hidden="1" customHeight="1" outlineLevel="1">
      <c r="B13" s="67"/>
      <c r="C13" s="635" t="s">
        <v>29</v>
      </c>
      <c r="D13" s="635"/>
      <c r="E13" s="79"/>
      <c r="F13" s="669">
        <v>40</v>
      </c>
      <c r="G13" s="669"/>
      <c r="H13" s="73"/>
    </row>
    <row r="14" spans="2:13" ht="15.75" hidden="1" customHeight="1" outlineLevel="1">
      <c r="B14" s="67"/>
      <c r="C14" s="635" t="s">
        <v>30</v>
      </c>
      <c r="D14" s="635"/>
      <c r="E14" s="79"/>
      <c r="F14" s="669">
        <v>50</v>
      </c>
      <c r="G14" s="669"/>
      <c r="H14" s="73"/>
    </row>
    <row r="15" spans="2:13" ht="15.75" hidden="1" customHeight="1" outlineLevel="1">
      <c r="B15" s="67"/>
      <c r="C15" s="635" t="s">
        <v>31</v>
      </c>
      <c r="D15" s="635"/>
      <c r="E15" s="79"/>
      <c r="F15" s="669">
        <v>115</v>
      </c>
      <c r="G15" s="669"/>
      <c r="H15" s="73"/>
    </row>
    <row r="16" spans="2:13" ht="15.75" hidden="1" customHeight="1" outlineLevel="1">
      <c r="B16" s="67"/>
      <c r="C16" s="635" t="s">
        <v>32</v>
      </c>
      <c r="D16" s="635"/>
      <c r="E16" s="79"/>
      <c r="F16" s="669">
        <v>508</v>
      </c>
      <c r="G16" s="669"/>
      <c r="H16" s="73"/>
    </row>
    <row r="17" spans="2:11" ht="15.75" hidden="1" customHeight="1" outlineLevel="1">
      <c r="B17" s="67"/>
      <c r="C17" s="635" t="s">
        <v>33</v>
      </c>
      <c r="D17" s="635"/>
      <c r="E17" s="79"/>
      <c r="F17" s="669" t="s">
        <v>320</v>
      </c>
      <c r="G17" s="669"/>
      <c r="H17" s="73"/>
    </row>
    <row r="18" spans="2:11" ht="15.75" hidden="1" customHeight="1" outlineLevel="1">
      <c r="B18" s="67"/>
      <c r="C18" s="635" t="s">
        <v>35</v>
      </c>
      <c r="D18" s="635"/>
      <c r="E18" s="79"/>
      <c r="F18" s="670" t="s">
        <v>2312</v>
      </c>
      <c r="G18" s="670"/>
      <c r="H18" s="73"/>
    </row>
    <row r="19" spans="2:11" ht="15.75" hidden="1" customHeight="1" outlineLevel="1">
      <c r="B19" s="67"/>
      <c r="C19" s="635" t="s">
        <v>42</v>
      </c>
      <c r="D19" s="635"/>
      <c r="E19" s="79"/>
      <c r="F19" s="669" t="s">
        <v>54</v>
      </c>
      <c r="G19" s="669"/>
      <c r="H19" s="73"/>
    </row>
    <row r="20" spans="2:11" ht="15.75" hidden="1" customHeight="1" outlineLevel="1">
      <c r="B20" s="67"/>
      <c r="C20" s="637" t="s">
        <v>205</v>
      </c>
      <c r="D20" s="637"/>
      <c r="E20" s="79"/>
      <c r="F20" s="669" t="s">
        <v>323</v>
      </c>
      <c r="G20" s="669"/>
      <c r="H20" s="73"/>
    </row>
    <row r="21" spans="2:11" ht="15.75" hidden="1" customHeight="1" outlineLevel="1">
      <c r="B21" s="67"/>
      <c r="C21" s="637" t="s">
        <v>206</v>
      </c>
      <c r="D21" s="637"/>
      <c r="E21" s="79"/>
      <c r="F21" s="669" t="s">
        <v>324</v>
      </c>
      <c r="G21" s="669"/>
      <c r="H21" s="73"/>
    </row>
    <row r="22" spans="2:11" ht="15.75" hidden="1" customHeight="1" outlineLevel="1">
      <c r="B22" s="67"/>
      <c r="C22" s="637" t="s">
        <v>40</v>
      </c>
      <c r="D22" s="637"/>
      <c r="E22" s="79"/>
      <c r="F22" s="669">
        <v>134</v>
      </c>
      <c r="G22" s="669"/>
      <c r="H22" s="73"/>
    </row>
    <row r="23" spans="2:11" ht="15.75" customHeight="1" collapsed="1">
      <c r="B23" s="69"/>
      <c r="C23" s="70"/>
      <c r="D23" s="70"/>
      <c r="E23" s="182"/>
      <c r="F23" s="70"/>
      <c r="G23" s="70"/>
      <c r="H23" s="71"/>
    </row>
    <row r="24" spans="2:11" ht="15.75" customHeight="1" outlineLevel="1">
      <c r="B24" s="64" t="s">
        <v>44</v>
      </c>
      <c r="C24" s="222" t="s">
        <v>49</v>
      </c>
      <c r="D24" s="136"/>
      <c r="E24" s="183" t="s">
        <v>2</v>
      </c>
      <c r="F24" s="136" t="s">
        <v>2</v>
      </c>
      <c r="G24" s="136" t="s">
        <v>45</v>
      </c>
      <c r="H24" s="65" t="s">
        <v>46</v>
      </c>
    </row>
    <row r="25" spans="2:11" ht="15.75" customHeight="1" outlineLevel="1">
      <c r="B25" s="134">
        <v>1220</v>
      </c>
      <c r="C25" s="635" t="s">
        <v>296</v>
      </c>
      <c r="D25" s="635"/>
      <c r="E25" s="171">
        <v>2531.1999999999998</v>
      </c>
      <c r="F25" s="174">
        <f>E25*'Прайс-лист'!I3*(1-'Прайс-лист'!$E$3)</f>
        <v>2531.1999999999998</v>
      </c>
      <c r="G25" s="134"/>
      <c r="H25" s="175">
        <f>F25</f>
        <v>2531.1999999999998</v>
      </c>
    </row>
    <row r="26" spans="2:11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1" ht="260.25" hidden="1" customHeight="1" outlineLevel="2">
      <c r="B27" s="134"/>
      <c r="C27" s="640" t="s">
        <v>2315</v>
      </c>
      <c r="D27" s="640"/>
      <c r="E27" s="640"/>
      <c r="F27" s="640"/>
      <c r="G27" s="640"/>
      <c r="H27" s="640"/>
    </row>
    <row r="28" spans="2:11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1" ht="15.75" customHeight="1" outlineLevel="1">
      <c r="B29" s="66"/>
      <c r="C29" s="133" t="s">
        <v>929</v>
      </c>
      <c r="D29" s="102" t="s">
        <v>928</v>
      </c>
      <c r="E29" s="173">
        <v>20</v>
      </c>
      <c r="F29" s="174">
        <f>E29*'Прайс-лист'!I3*(1-'Прайс-лист'!$E$3)</f>
        <v>20</v>
      </c>
      <c r="G29" s="143">
        <v>0</v>
      </c>
      <c r="H29" s="175">
        <f>F29*G29</f>
        <v>0</v>
      </c>
      <c r="J29" s="246" t="s">
        <v>928</v>
      </c>
      <c r="K29" s="246" t="s">
        <v>928</v>
      </c>
    </row>
    <row r="30" spans="2:11" ht="15.75" customHeight="1" outlineLevel="1">
      <c r="B30" s="134">
        <v>2125</v>
      </c>
      <c r="C30" s="215" t="s">
        <v>934</v>
      </c>
      <c r="D30" s="103" t="s">
        <v>928</v>
      </c>
      <c r="E30" s="173">
        <v>135.19999999999999</v>
      </c>
      <c r="F30" s="174">
        <f>E30*'Прайс-лист'!I3*(1-'Прайс-лист'!$E$3)</f>
        <v>135.19999999999999</v>
      </c>
      <c r="G30" s="143">
        <v>0</v>
      </c>
      <c r="H30" s="175">
        <f>F30*G30</f>
        <v>0</v>
      </c>
      <c r="J30" s="246" t="s">
        <v>1945</v>
      </c>
      <c r="K30" s="246" t="s">
        <v>1945</v>
      </c>
    </row>
    <row r="31" spans="2:11" ht="15.75" customHeight="1" outlineLevel="1">
      <c r="B31" s="671" t="s">
        <v>7</v>
      </c>
      <c r="C31" s="671"/>
      <c r="D31" s="671"/>
      <c r="E31" s="671"/>
      <c r="F31" s="671"/>
      <c r="G31" s="671"/>
      <c r="H31" s="671"/>
      <c r="J31" s="254" t="s">
        <v>1959</v>
      </c>
      <c r="K31" s="248" t="s">
        <v>1942</v>
      </c>
    </row>
    <row r="32" spans="2:11" ht="15.75" customHeight="1" outlineLevel="1">
      <c r="B32" s="139">
        <v>4144</v>
      </c>
      <c r="C32" s="632" t="s">
        <v>2214</v>
      </c>
      <c r="D32" s="632"/>
      <c r="E32" s="173">
        <v>20.8</v>
      </c>
      <c r="F32" s="174">
        <f>E32*'Прайс-лист'!I3*(1-'Прайс-лист'!$E$3)</f>
        <v>20.8</v>
      </c>
      <c r="G32" s="143">
        <v>0</v>
      </c>
      <c r="H32" s="175">
        <f>F32*G32</f>
        <v>0</v>
      </c>
      <c r="J32" s="247" t="s">
        <v>1944</v>
      </c>
      <c r="K32" s="247"/>
    </row>
    <row r="33" spans="2:11" ht="15.75" customHeight="1" outlineLevel="1">
      <c r="B33" s="139">
        <v>2348</v>
      </c>
      <c r="C33" s="632" t="s">
        <v>310</v>
      </c>
      <c r="D33" s="632"/>
      <c r="E33" s="173">
        <v>86.4</v>
      </c>
      <c r="F33" s="174">
        <f>E33*'Прайс-лист'!I3*(1-'Прайс-лист'!$E$3)</f>
        <v>86.4</v>
      </c>
      <c r="G33" s="143">
        <v>0</v>
      </c>
      <c r="H33" s="175">
        <f>F33*G33</f>
        <v>0</v>
      </c>
      <c r="J33" s="254" t="s">
        <v>1960</v>
      </c>
      <c r="K33" s="254"/>
    </row>
    <row r="34" spans="2:11" ht="15.75" customHeight="1" outlineLevel="1">
      <c r="B34" s="139">
        <v>2344</v>
      </c>
      <c r="C34" s="632" t="s">
        <v>8</v>
      </c>
      <c r="D34" s="632"/>
      <c r="E34" s="173">
        <v>59.2</v>
      </c>
      <c r="F34" s="174">
        <f>E34*'Прайс-лист'!I3*(1-'Прайс-лист'!$E$3)</f>
        <v>59.2</v>
      </c>
      <c r="G34" s="143">
        <v>0</v>
      </c>
      <c r="H34" s="175">
        <f>F34*G34</f>
        <v>0</v>
      </c>
      <c r="J34" s="254" t="s">
        <v>1967</v>
      </c>
      <c r="K34" s="254"/>
    </row>
    <row r="35" spans="2:11" ht="15.75" customHeight="1" outlineLevel="1">
      <c r="B35" s="139">
        <v>2345</v>
      </c>
      <c r="C35" s="632" t="s">
        <v>15</v>
      </c>
      <c r="D35" s="632"/>
      <c r="E35" s="173">
        <v>59.2</v>
      </c>
      <c r="F35" s="174">
        <f>E35*'Прайс-лист'!I3*(1-'Прайс-лист'!$E$3)</f>
        <v>59.2</v>
      </c>
      <c r="G35" s="143">
        <v>0</v>
      </c>
      <c r="H35" s="175">
        <f>F35*G35</f>
        <v>0</v>
      </c>
      <c r="J35" s="251" t="s">
        <v>1943</v>
      </c>
      <c r="K35" s="251"/>
    </row>
    <row r="36" spans="2:11" ht="15.75" customHeight="1" outlineLevel="1">
      <c r="B36" s="139">
        <v>2831</v>
      </c>
      <c r="C36" s="632" t="s">
        <v>11</v>
      </c>
      <c r="D36" s="632"/>
      <c r="E36" s="173">
        <v>310.39999999999998</v>
      </c>
      <c r="F36" s="174">
        <f>E36*'Прайс-лист'!I3*(1-'Прайс-лист'!$E$3)</f>
        <v>310.39999999999998</v>
      </c>
      <c r="G36" s="143">
        <v>0</v>
      </c>
      <c r="H36" s="175">
        <f t="shared" ref="H36:H43" si="0">F36*G36</f>
        <v>0</v>
      </c>
    </row>
    <row r="37" spans="2:11" ht="15.75" customHeight="1" outlineLevel="1">
      <c r="B37" s="139">
        <v>2552</v>
      </c>
      <c r="C37" s="632" t="s">
        <v>309</v>
      </c>
      <c r="D37" s="632"/>
      <c r="E37" s="173">
        <v>312.8</v>
      </c>
      <c r="F37" s="174">
        <f>E37*'Прайс-лист'!I3*(1-'Прайс-лист'!$E$3)</f>
        <v>312.8</v>
      </c>
      <c r="G37" s="143">
        <v>0</v>
      </c>
      <c r="H37" s="175">
        <f>F37*G37</f>
        <v>0</v>
      </c>
    </row>
    <row r="38" spans="2:11" ht="15.75" customHeight="1" outlineLevel="1">
      <c r="B38" s="139">
        <v>2927</v>
      </c>
      <c r="C38" s="632" t="s">
        <v>9</v>
      </c>
      <c r="D38" s="632"/>
      <c r="E38" s="173">
        <v>143.19999999999999</v>
      </c>
      <c r="F38" s="174">
        <f>E38*'Прайс-лист'!I3*(1-'Прайс-лист'!$E$3)</f>
        <v>143.19999999999999</v>
      </c>
      <c r="G38" s="143">
        <v>0</v>
      </c>
      <c r="H38" s="175">
        <f t="shared" si="0"/>
        <v>0</v>
      </c>
    </row>
    <row r="39" spans="2:11" ht="15.75" customHeight="1" outlineLevel="1">
      <c r="B39" s="139">
        <v>2928</v>
      </c>
      <c r="C39" s="632" t="s">
        <v>10</v>
      </c>
      <c r="D39" s="632"/>
      <c r="E39" s="173">
        <v>180.8</v>
      </c>
      <c r="F39" s="174">
        <f>E39*'Прайс-лист'!I3*(1-'Прайс-лист'!$E$3)</f>
        <v>180.8</v>
      </c>
      <c r="G39" s="143">
        <v>0</v>
      </c>
      <c r="H39" s="175">
        <f t="shared" si="0"/>
        <v>0</v>
      </c>
    </row>
    <row r="40" spans="2:11" ht="15.75" customHeight="1" outlineLevel="1">
      <c r="B40" s="139">
        <v>2210</v>
      </c>
      <c r="C40" s="632" t="s">
        <v>311</v>
      </c>
      <c r="D40" s="632"/>
      <c r="E40" s="173">
        <v>272.8</v>
      </c>
      <c r="F40" s="174">
        <f>E40*'Прайс-лист'!I3*(1-'Прайс-лист'!$E$3)</f>
        <v>272.8</v>
      </c>
      <c r="G40" s="143">
        <v>0</v>
      </c>
      <c r="H40" s="175">
        <f t="shared" si="0"/>
        <v>0</v>
      </c>
    </row>
    <row r="41" spans="2:11" ht="15.75" customHeight="1" outlineLevel="1">
      <c r="B41" s="139">
        <v>2252</v>
      </c>
      <c r="C41" s="632" t="s">
        <v>312</v>
      </c>
      <c r="D41" s="632"/>
      <c r="E41" s="173">
        <v>238.4</v>
      </c>
      <c r="F41" s="174">
        <f>E41*'Прайс-лист'!I3*(1-'Прайс-лист'!$E$3)</f>
        <v>238.4</v>
      </c>
      <c r="G41" s="143">
        <v>0</v>
      </c>
      <c r="H41" s="175">
        <f t="shared" si="0"/>
        <v>0</v>
      </c>
    </row>
    <row r="42" spans="2:11" ht="15.75" customHeight="1" outlineLevel="1">
      <c r="B42" s="139">
        <v>2280</v>
      </c>
      <c r="C42" s="632" t="s">
        <v>313</v>
      </c>
      <c r="D42" s="632"/>
      <c r="E42" s="173">
        <v>102.4</v>
      </c>
      <c r="F42" s="174">
        <f>E42*'Прайс-лист'!I3*(1-'Прайс-лист'!$E$3)</f>
        <v>102.4</v>
      </c>
      <c r="G42" s="143">
        <v>0</v>
      </c>
      <c r="H42" s="175">
        <f t="shared" si="0"/>
        <v>0</v>
      </c>
    </row>
    <row r="43" spans="2:11" ht="15.75" customHeight="1" outlineLevel="1">
      <c r="B43" s="139">
        <v>2281</v>
      </c>
      <c r="C43" s="632" t="s">
        <v>427</v>
      </c>
      <c r="D43" s="632"/>
      <c r="E43" s="173">
        <v>102.4</v>
      </c>
      <c r="F43" s="174">
        <f>E43*'Прайс-лист'!I3*(1-'Прайс-лист'!$E$3)</f>
        <v>102.4</v>
      </c>
      <c r="G43" s="143">
        <v>0</v>
      </c>
      <c r="H43" s="175">
        <f t="shared" si="0"/>
        <v>0</v>
      </c>
    </row>
    <row r="44" spans="2:11" ht="15.75" customHeight="1" outlineLevel="1">
      <c r="B44" s="3"/>
      <c r="C44" s="52"/>
      <c r="D44" s="52"/>
      <c r="E44" s="184"/>
      <c r="F44" s="1"/>
      <c r="G44" s="27" t="s">
        <v>12</v>
      </c>
      <c r="H44" s="176">
        <f>SUM(H25:H43)</f>
        <v>2531.1999999999998</v>
      </c>
    </row>
  </sheetData>
  <mergeCells count="58">
    <mergeCell ref="C32:D32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C27:H27"/>
    <mergeCell ref="B28:H28"/>
    <mergeCell ref="B31:H31"/>
    <mergeCell ref="F20:G20"/>
    <mergeCell ref="F21:G21"/>
    <mergeCell ref="F22:G22"/>
    <mergeCell ref="C25:D25"/>
    <mergeCell ref="B26:H26"/>
    <mergeCell ref="F19:G19"/>
    <mergeCell ref="F14:G14"/>
    <mergeCell ref="F15:G15"/>
    <mergeCell ref="F16:G16"/>
    <mergeCell ref="F17:G17"/>
    <mergeCell ref="F18:G18"/>
    <mergeCell ref="C22:D22"/>
    <mergeCell ref="C33:D33"/>
    <mergeCell ref="C34:D34"/>
    <mergeCell ref="C35:D35"/>
    <mergeCell ref="C36:D36"/>
    <mergeCell ref="C38:D38"/>
    <mergeCell ref="C37:D37"/>
    <mergeCell ref="C39:D39"/>
    <mergeCell ref="C40:D40"/>
    <mergeCell ref="C41:D41"/>
    <mergeCell ref="C43:D43"/>
    <mergeCell ref="C42:D42"/>
    <mergeCell ref="C13:D13"/>
    <mergeCell ref="C14:D14"/>
    <mergeCell ref="C15:D15"/>
    <mergeCell ref="C16:D16"/>
    <mergeCell ref="C17:D17"/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F13:G13"/>
    <mergeCell ref="F8:G8"/>
    <mergeCell ref="F9:G9"/>
    <mergeCell ref="F10:G10"/>
    <mergeCell ref="F11:G11"/>
    <mergeCell ref="F12:G12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4"/>
  <sheetViews>
    <sheetView showGridLines="0" workbookViewId="0">
      <pane ySplit="2" topLeftCell="A3" activePane="bottomLeft" state="frozen"/>
      <selection pane="bottomLeft" activeCell="N46" sqref="N46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43" t="s">
        <v>318</v>
      </c>
      <c r="C2" s="643"/>
      <c r="D2" s="643"/>
      <c r="E2" s="643"/>
      <c r="F2" s="643"/>
      <c r="G2" s="643"/>
      <c r="H2" s="643"/>
      <c r="L2" s="642" t="s">
        <v>2216</v>
      </c>
      <c r="M2" s="642"/>
    </row>
    <row r="3" spans="2:13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3" ht="15.75" hidden="1" customHeight="1" outlineLevel="1">
      <c r="B4" s="67"/>
      <c r="C4" s="635" t="s">
        <v>21</v>
      </c>
      <c r="D4" s="635"/>
      <c r="E4" s="79"/>
      <c r="F4" s="669">
        <v>420</v>
      </c>
      <c r="G4" s="669"/>
      <c r="H4" s="73"/>
    </row>
    <row r="5" spans="2:13" ht="15.75" hidden="1" customHeight="1" outlineLevel="1">
      <c r="B5" s="67"/>
      <c r="C5" s="635" t="s">
        <v>22</v>
      </c>
      <c r="D5" s="635"/>
      <c r="E5" s="79"/>
      <c r="F5" s="669">
        <v>300</v>
      </c>
      <c r="G5" s="669"/>
      <c r="H5" s="73"/>
    </row>
    <row r="6" spans="2:13" ht="15.75" hidden="1" customHeight="1" outlineLevel="1">
      <c r="B6" s="67"/>
      <c r="C6" s="635" t="s">
        <v>23</v>
      </c>
      <c r="D6" s="635"/>
      <c r="E6" s="79"/>
      <c r="F6" s="669">
        <v>205</v>
      </c>
      <c r="G6" s="669"/>
      <c r="H6" s="73"/>
    </row>
    <row r="7" spans="2:13" ht="15.75" hidden="1" customHeight="1" outlineLevel="1">
      <c r="B7" s="67"/>
      <c r="C7" s="635" t="s">
        <v>24</v>
      </c>
      <c r="D7" s="635"/>
      <c r="E7" s="79"/>
      <c r="F7" s="669">
        <v>105</v>
      </c>
      <c r="G7" s="669"/>
      <c r="H7" s="73"/>
    </row>
    <row r="8" spans="2:13" ht="15.75" hidden="1" customHeight="1" outlineLevel="1">
      <c r="B8" s="67"/>
      <c r="C8" s="635" t="s">
        <v>25</v>
      </c>
      <c r="D8" s="635"/>
      <c r="E8" s="79"/>
      <c r="F8" s="669">
        <v>48</v>
      </c>
      <c r="G8" s="669"/>
      <c r="H8" s="73"/>
    </row>
    <row r="9" spans="2:13" ht="15.75" hidden="1" customHeight="1" outlineLevel="1">
      <c r="B9" s="67"/>
      <c r="C9" s="635" t="s">
        <v>41</v>
      </c>
      <c r="D9" s="635"/>
      <c r="E9" s="79"/>
      <c r="F9" s="669">
        <v>88</v>
      </c>
      <c r="G9" s="669"/>
      <c r="H9" s="73"/>
    </row>
    <row r="10" spans="2:13" ht="15.75" hidden="1" customHeight="1" outlineLevel="1">
      <c r="B10" s="67"/>
      <c r="C10" s="635" t="s">
        <v>26</v>
      </c>
      <c r="D10" s="635"/>
      <c r="E10" s="79"/>
      <c r="F10" s="669">
        <v>900</v>
      </c>
      <c r="G10" s="669"/>
      <c r="H10" s="73"/>
    </row>
    <row r="11" spans="2:13" ht="15.75" hidden="1" customHeight="1" outlineLevel="1">
      <c r="B11" s="67"/>
      <c r="C11" s="635" t="s">
        <v>27</v>
      </c>
      <c r="D11" s="635"/>
      <c r="E11" s="79"/>
      <c r="F11" s="669">
        <v>9</v>
      </c>
      <c r="G11" s="669"/>
      <c r="H11" s="73"/>
    </row>
    <row r="12" spans="2:13" ht="15.75" hidden="1" customHeight="1" outlineLevel="1">
      <c r="B12" s="67"/>
      <c r="C12" s="635" t="s">
        <v>28</v>
      </c>
      <c r="D12" s="635"/>
      <c r="E12" s="79"/>
      <c r="F12" s="669" t="s">
        <v>319</v>
      </c>
      <c r="G12" s="669"/>
      <c r="H12" s="73"/>
    </row>
    <row r="13" spans="2:13" ht="15.75" hidden="1" customHeight="1" outlineLevel="1">
      <c r="B13" s="67"/>
      <c r="C13" s="635" t="s">
        <v>29</v>
      </c>
      <c r="D13" s="635"/>
      <c r="E13" s="79"/>
      <c r="F13" s="669">
        <v>30</v>
      </c>
      <c r="G13" s="669"/>
      <c r="H13" s="73"/>
    </row>
    <row r="14" spans="2:13" ht="15.75" hidden="1" customHeight="1" outlineLevel="1">
      <c r="B14" s="67"/>
      <c r="C14" s="635" t="s">
        <v>30</v>
      </c>
      <c r="D14" s="635"/>
      <c r="E14" s="79"/>
      <c r="F14" s="669">
        <v>40</v>
      </c>
      <c r="G14" s="669"/>
      <c r="H14" s="73"/>
    </row>
    <row r="15" spans="2:13" ht="15.75" hidden="1" customHeight="1" outlineLevel="1">
      <c r="B15" s="67"/>
      <c r="C15" s="635" t="s">
        <v>31</v>
      </c>
      <c r="D15" s="635"/>
      <c r="E15" s="79"/>
      <c r="F15" s="669">
        <v>95</v>
      </c>
      <c r="G15" s="669"/>
      <c r="H15" s="73"/>
    </row>
    <row r="16" spans="2:13" ht="15.75" hidden="1" customHeight="1" outlineLevel="1">
      <c r="B16" s="67"/>
      <c r="C16" s="635" t="s">
        <v>32</v>
      </c>
      <c r="D16" s="635"/>
      <c r="E16" s="79"/>
      <c r="F16" s="669">
        <v>508</v>
      </c>
      <c r="G16" s="669"/>
      <c r="H16" s="73"/>
    </row>
    <row r="17" spans="2:11" ht="15.75" hidden="1" customHeight="1" outlineLevel="1">
      <c r="B17" s="67"/>
      <c r="C17" s="635" t="s">
        <v>33</v>
      </c>
      <c r="D17" s="635"/>
      <c r="E17" s="79"/>
      <c r="F17" s="669" t="s">
        <v>320</v>
      </c>
      <c r="G17" s="669"/>
      <c r="H17" s="73"/>
    </row>
    <row r="18" spans="2:11" ht="15.75" hidden="1" customHeight="1" outlineLevel="1">
      <c r="B18" s="67"/>
      <c r="C18" s="635" t="s">
        <v>35</v>
      </c>
      <c r="D18" s="635"/>
      <c r="E18" s="79"/>
      <c r="F18" s="670" t="s">
        <v>315</v>
      </c>
      <c r="G18" s="670"/>
      <c r="H18" s="73"/>
    </row>
    <row r="19" spans="2:11" ht="15.75" hidden="1" customHeight="1" outlineLevel="1">
      <c r="B19" s="67"/>
      <c r="C19" s="635" t="s">
        <v>42</v>
      </c>
      <c r="D19" s="635"/>
      <c r="E19" s="79"/>
      <c r="F19" s="669" t="s">
        <v>54</v>
      </c>
      <c r="G19" s="669"/>
      <c r="H19" s="73"/>
    </row>
    <row r="20" spans="2:11" ht="15.75" hidden="1" customHeight="1" outlineLevel="1">
      <c r="B20" s="67"/>
      <c r="C20" s="637" t="s">
        <v>205</v>
      </c>
      <c r="D20" s="637"/>
      <c r="E20" s="79"/>
      <c r="F20" s="669" t="s">
        <v>321</v>
      </c>
      <c r="G20" s="669"/>
      <c r="H20" s="73"/>
    </row>
    <row r="21" spans="2:11" ht="15.75" hidden="1" customHeight="1" outlineLevel="1">
      <c r="B21" s="67"/>
      <c r="C21" s="637" t="s">
        <v>206</v>
      </c>
      <c r="D21" s="637"/>
      <c r="E21" s="79"/>
      <c r="F21" s="669" t="s">
        <v>322</v>
      </c>
      <c r="G21" s="669"/>
      <c r="H21" s="73"/>
    </row>
    <row r="22" spans="2:11" ht="15.75" hidden="1" customHeight="1" outlineLevel="1">
      <c r="B22" s="67"/>
      <c r="C22" s="637" t="s">
        <v>40</v>
      </c>
      <c r="D22" s="637"/>
      <c r="E22" s="79"/>
      <c r="F22" s="669">
        <v>110</v>
      </c>
      <c r="G22" s="669"/>
      <c r="H22" s="73"/>
    </row>
    <row r="23" spans="2:11" ht="15.75" customHeight="1" collapsed="1">
      <c r="B23" s="69"/>
      <c r="C23" s="70"/>
      <c r="D23" s="70"/>
      <c r="E23" s="186"/>
      <c r="F23" s="70"/>
      <c r="G23" s="70"/>
      <c r="H23" s="71"/>
    </row>
    <row r="24" spans="2:11" ht="15.75" customHeight="1" outlineLevel="1">
      <c r="B24" s="64" t="s">
        <v>44</v>
      </c>
      <c r="C24" s="222" t="s">
        <v>49</v>
      </c>
      <c r="D24" s="136"/>
      <c r="E24" s="183" t="s">
        <v>2</v>
      </c>
      <c r="F24" s="136" t="s">
        <v>2</v>
      </c>
      <c r="G24" s="136" t="s">
        <v>45</v>
      </c>
      <c r="H24" s="65" t="s">
        <v>46</v>
      </c>
    </row>
    <row r="25" spans="2:11" ht="15.75" customHeight="1" outlineLevel="1">
      <c r="B25" s="134">
        <v>1210</v>
      </c>
      <c r="C25" s="635" t="s">
        <v>296</v>
      </c>
      <c r="D25" s="635"/>
      <c r="E25" s="171">
        <v>2311.1999999999998</v>
      </c>
      <c r="F25" s="174">
        <f>E25*'Прайс-лист'!I3*(1-'Прайс-лист'!$E$3)</f>
        <v>2311.1999999999998</v>
      </c>
      <c r="G25" s="134"/>
      <c r="H25" s="175">
        <f>F25</f>
        <v>2311.1999999999998</v>
      </c>
    </row>
    <row r="26" spans="2:11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1" ht="261" hidden="1" customHeight="1" outlineLevel="2">
      <c r="B27" s="134"/>
      <c r="C27" s="640" t="s">
        <v>2316</v>
      </c>
      <c r="D27" s="640"/>
      <c r="E27" s="640"/>
      <c r="F27" s="640"/>
      <c r="G27" s="640"/>
      <c r="H27" s="640"/>
    </row>
    <row r="28" spans="2:11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1" ht="15.75" customHeight="1" outlineLevel="1">
      <c r="B29" s="66"/>
      <c r="C29" s="133" t="s">
        <v>929</v>
      </c>
      <c r="D29" s="102" t="s">
        <v>928</v>
      </c>
      <c r="E29" s="173">
        <v>20</v>
      </c>
      <c r="F29" s="174">
        <f>E29*'Прайс-лист'!I3*(1-'Прайс-лист'!$E$3)</f>
        <v>20</v>
      </c>
      <c r="G29" s="143">
        <v>0</v>
      </c>
      <c r="H29" s="175">
        <f>F29*G29</f>
        <v>0</v>
      </c>
      <c r="J29" s="246" t="s">
        <v>928</v>
      </c>
      <c r="K29" s="246" t="s">
        <v>928</v>
      </c>
    </row>
    <row r="30" spans="2:11" ht="15.75" customHeight="1" outlineLevel="1">
      <c r="B30" s="134">
        <v>2124</v>
      </c>
      <c r="C30" s="133" t="s">
        <v>934</v>
      </c>
      <c r="D30" s="103" t="s">
        <v>928</v>
      </c>
      <c r="E30" s="173">
        <v>124</v>
      </c>
      <c r="F30" s="174">
        <f>E30*'Прайс-лист'!I3*(1-'Прайс-лист'!$E$3)</f>
        <v>124</v>
      </c>
      <c r="G30" s="143">
        <v>0</v>
      </c>
      <c r="H30" s="175">
        <f>F30*G30</f>
        <v>0</v>
      </c>
      <c r="J30" s="246" t="s">
        <v>1945</v>
      </c>
      <c r="K30" s="246" t="s">
        <v>1945</v>
      </c>
    </row>
    <row r="31" spans="2:11" ht="15.75" customHeight="1" outlineLevel="1">
      <c r="B31" s="671" t="s">
        <v>7</v>
      </c>
      <c r="C31" s="671"/>
      <c r="D31" s="671"/>
      <c r="E31" s="671"/>
      <c r="F31" s="671"/>
      <c r="G31" s="671"/>
      <c r="H31" s="671"/>
      <c r="J31" s="254" t="s">
        <v>1959</v>
      </c>
      <c r="K31" s="248" t="s">
        <v>1942</v>
      </c>
    </row>
    <row r="32" spans="2:11" ht="15.75" customHeight="1" outlineLevel="1">
      <c r="B32" s="139">
        <v>4144</v>
      </c>
      <c r="C32" s="632" t="s">
        <v>2214</v>
      </c>
      <c r="D32" s="632"/>
      <c r="E32" s="173">
        <v>20.8</v>
      </c>
      <c r="F32" s="174">
        <f>E32*'Прайс-лист'!I3*(1-'Прайс-лист'!$E$3)</f>
        <v>20.8</v>
      </c>
      <c r="G32" s="143">
        <v>0</v>
      </c>
      <c r="H32" s="175">
        <f>F32*G32</f>
        <v>0</v>
      </c>
      <c r="J32" s="247" t="s">
        <v>1944</v>
      </c>
      <c r="K32" s="247"/>
    </row>
    <row r="33" spans="2:11" ht="15.75" customHeight="1" outlineLevel="1">
      <c r="B33" s="139">
        <v>2348</v>
      </c>
      <c r="C33" s="632" t="s">
        <v>310</v>
      </c>
      <c r="D33" s="632"/>
      <c r="E33" s="173">
        <v>86.4</v>
      </c>
      <c r="F33" s="174">
        <f>E33*'Прайс-лист'!I3*(1-'Прайс-лист'!$E$3)</f>
        <v>86.4</v>
      </c>
      <c r="G33" s="143">
        <v>0</v>
      </c>
      <c r="H33" s="175">
        <f>F33*G33</f>
        <v>0</v>
      </c>
      <c r="J33" s="254" t="s">
        <v>1960</v>
      </c>
      <c r="K33" s="254"/>
    </row>
    <row r="34" spans="2:11" ht="15.75" customHeight="1" outlineLevel="1">
      <c r="B34" s="139">
        <v>2344</v>
      </c>
      <c r="C34" s="632" t="s">
        <v>8</v>
      </c>
      <c r="D34" s="632"/>
      <c r="E34" s="173">
        <v>59.2</v>
      </c>
      <c r="F34" s="174">
        <f>E34*'Прайс-лист'!I3*(1-'Прайс-лист'!$E$3)</f>
        <v>59.2</v>
      </c>
      <c r="G34" s="143">
        <v>0</v>
      </c>
      <c r="H34" s="175">
        <f>F34*G34</f>
        <v>0</v>
      </c>
      <c r="J34" s="254" t="s">
        <v>1967</v>
      </c>
      <c r="K34" s="254"/>
    </row>
    <row r="35" spans="2:11" ht="15.75" customHeight="1" outlineLevel="1">
      <c r="B35" s="139">
        <v>2345</v>
      </c>
      <c r="C35" s="632" t="s">
        <v>15</v>
      </c>
      <c r="D35" s="632"/>
      <c r="E35" s="173">
        <v>59.2</v>
      </c>
      <c r="F35" s="174">
        <f>E35*'Прайс-лист'!I3*(1-'Прайс-лист'!$E$3)</f>
        <v>59.2</v>
      </c>
      <c r="G35" s="143">
        <v>0</v>
      </c>
      <c r="H35" s="175">
        <f>F35*G35</f>
        <v>0</v>
      </c>
      <c r="J35" s="251" t="s">
        <v>1943</v>
      </c>
      <c r="K35" s="251"/>
    </row>
    <row r="36" spans="2:11" ht="15.75" customHeight="1" outlineLevel="1">
      <c r="B36" s="139">
        <v>2830</v>
      </c>
      <c r="C36" s="632" t="s">
        <v>11</v>
      </c>
      <c r="D36" s="632"/>
      <c r="E36" s="173">
        <v>273.60000000000002</v>
      </c>
      <c r="F36" s="174">
        <f>E36*'Прайс-лист'!I3*(1-'Прайс-лист'!$E$3)</f>
        <v>273.60000000000002</v>
      </c>
      <c r="G36" s="143">
        <v>0</v>
      </c>
      <c r="H36" s="175">
        <f t="shared" ref="H36:H43" si="0">F36*G36</f>
        <v>0</v>
      </c>
    </row>
    <row r="37" spans="2:11" ht="15.75" customHeight="1" outlineLevel="1">
      <c r="B37" s="139">
        <v>2551</v>
      </c>
      <c r="C37" s="632" t="s">
        <v>309</v>
      </c>
      <c r="D37" s="632"/>
      <c r="E37" s="173">
        <v>263.2</v>
      </c>
      <c r="F37" s="174">
        <f>E37*'Прайс-лист'!I3*(1-'Прайс-лист'!$E$3)</f>
        <v>263.2</v>
      </c>
      <c r="G37" s="143">
        <v>0</v>
      </c>
      <c r="H37" s="175">
        <f>F37*G37</f>
        <v>0</v>
      </c>
    </row>
    <row r="38" spans="2:11" ht="15.75" customHeight="1" outlineLevel="1">
      <c r="B38" s="139">
        <v>2925</v>
      </c>
      <c r="C38" s="632" t="s">
        <v>9</v>
      </c>
      <c r="D38" s="632"/>
      <c r="E38" s="173">
        <v>127.2</v>
      </c>
      <c r="F38" s="174">
        <f>E38*'Прайс-лист'!I3*(1-'Прайс-лист'!$E$3)</f>
        <v>127.2</v>
      </c>
      <c r="G38" s="143">
        <v>0</v>
      </c>
      <c r="H38" s="175">
        <f t="shared" si="0"/>
        <v>0</v>
      </c>
    </row>
    <row r="39" spans="2:11" ht="15.75" customHeight="1" outlineLevel="1">
      <c r="B39" s="139">
        <v>2926</v>
      </c>
      <c r="C39" s="632" t="s">
        <v>10</v>
      </c>
      <c r="D39" s="632"/>
      <c r="E39" s="173">
        <v>159.19999999999999</v>
      </c>
      <c r="F39" s="174">
        <f>E39*'Прайс-лист'!I3*(1-'Прайс-лист'!$E$3)</f>
        <v>159.19999999999999</v>
      </c>
      <c r="G39" s="143">
        <v>0</v>
      </c>
      <c r="H39" s="175">
        <f t="shared" si="0"/>
        <v>0</v>
      </c>
    </row>
    <row r="40" spans="2:11" ht="15.75" customHeight="1" outlineLevel="1">
      <c r="B40" s="139">
        <v>2210</v>
      </c>
      <c r="C40" s="632" t="s">
        <v>311</v>
      </c>
      <c r="D40" s="632"/>
      <c r="E40" s="173">
        <v>272.8</v>
      </c>
      <c r="F40" s="174">
        <f>E40*'Прайс-лист'!I3*(1-'Прайс-лист'!$E$3)</f>
        <v>272.8</v>
      </c>
      <c r="G40" s="143">
        <v>0</v>
      </c>
      <c r="H40" s="175">
        <f t="shared" si="0"/>
        <v>0</v>
      </c>
    </row>
    <row r="41" spans="2:11" ht="15.75" customHeight="1" outlineLevel="1">
      <c r="B41" s="139">
        <v>2252</v>
      </c>
      <c r="C41" s="632" t="s">
        <v>312</v>
      </c>
      <c r="D41" s="632"/>
      <c r="E41" s="173">
        <v>238.4</v>
      </c>
      <c r="F41" s="174">
        <f>E41*'Прайс-лист'!I3*(1-'Прайс-лист'!$E$3)</f>
        <v>238.4</v>
      </c>
      <c r="G41" s="143">
        <v>0</v>
      </c>
      <c r="H41" s="175">
        <f t="shared" si="0"/>
        <v>0</v>
      </c>
    </row>
    <row r="42" spans="2:11" ht="15.75" customHeight="1" outlineLevel="1">
      <c r="B42" s="139">
        <v>2280</v>
      </c>
      <c r="C42" s="632" t="s">
        <v>313</v>
      </c>
      <c r="D42" s="632"/>
      <c r="E42" s="173">
        <v>102.4</v>
      </c>
      <c r="F42" s="174">
        <f>E42*'Прайс-лист'!I3*(1-'Прайс-лист'!$E$3)</f>
        <v>102.4</v>
      </c>
      <c r="G42" s="143">
        <v>0</v>
      </c>
      <c r="H42" s="175">
        <f>F42*G42</f>
        <v>0</v>
      </c>
    </row>
    <row r="43" spans="2:11" ht="15.75" customHeight="1" outlineLevel="1">
      <c r="B43" s="139">
        <v>2281</v>
      </c>
      <c r="C43" s="632" t="s">
        <v>427</v>
      </c>
      <c r="D43" s="632"/>
      <c r="E43" s="173">
        <v>102.4</v>
      </c>
      <c r="F43" s="174">
        <f>E43*'Прайс-лист'!I3*(1-'Прайс-лист'!$E$3)</f>
        <v>102.4</v>
      </c>
      <c r="G43" s="143">
        <v>0</v>
      </c>
      <c r="H43" s="175">
        <f t="shared" si="0"/>
        <v>0</v>
      </c>
    </row>
    <row r="44" spans="2:11" ht="15.75" customHeight="1" outlineLevel="1">
      <c r="B44" s="3"/>
      <c r="C44" s="52"/>
      <c r="D44" s="52"/>
      <c r="E44" s="184"/>
      <c r="F44" s="1"/>
      <c r="G44" s="27" t="s">
        <v>12</v>
      </c>
      <c r="H44" s="176">
        <f>SUM(H25:H43)</f>
        <v>2311.1999999999998</v>
      </c>
    </row>
  </sheetData>
  <mergeCells count="58">
    <mergeCell ref="F8:G8"/>
    <mergeCell ref="F9:G9"/>
    <mergeCell ref="F7:G7"/>
    <mergeCell ref="B2:H2"/>
    <mergeCell ref="B3:H3"/>
    <mergeCell ref="F4:G4"/>
    <mergeCell ref="F5:G5"/>
    <mergeCell ref="F6:G6"/>
    <mergeCell ref="C27:H27"/>
    <mergeCell ref="B28:H28"/>
    <mergeCell ref="B31:H31"/>
    <mergeCell ref="F22:G22"/>
    <mergeCell ref="F20:G20"/>
    <mergeCell ref="F21:G21"/>
    <mergeCell ref="C22:D22"/>
    <mergeCell ref="B26:H26"/>
    <mergeCell ref="C21:D21"/>
    <mergeCell ref="C39:D39"/>
    <mergeCell ref="C40:D40"/>
    <mergeCell ref="C41:D41"/>
    <mergeCell ref="C42:D42"/>
    <mergeCell ref="C32:D32"/>
    <mergeCell ref="C33:D33"/>
    <mergeCell ref="C34:D34"/>
    <mergeCell ref="C35:D35"/>
    <mergeCell ref="C36:D36"/>
    <mergeCell ref="C43:D43"/>
    <mergeCell ref="C37:D37"/>
    <mergeCell ref="C25:D25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38:D38"/>
    <mergeCell ref="L2:M2"/>
    <mergeCell ref="C17:D17"/>
    <mergeCell ref="C18:D18"/>
    <mergeCell ref="C19:D19"/>
    <mergeCell ref="C20:D20"/>
    <mergeCell ref="C16:D16"/>
    <mergeCell ref="F16:G16"/>
    <mergeCell ref="F17:G17"/>
    <mergeCell ref="F18:G18"/>
    <mergeCell ref="F19:G19"/>
    <mergeCell ref="F14:G14"/>
    <mergeCell ref="F15:G15"/>
    <mergeCell ref="F10:G10"/>
    <mergeCell ref="F11:G11"/>
    <mergeCell ref="F12:G12"/>
    <mergeCell ref="F13:G13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5"/>
  <sheetViews>
    <sheetView showGridLines="0" workbookViewId="0">
      <pane ySplit="2" topLeftCell="A3" activePane="bottomLeft" state="frozen"/>
      <selection pane="bottomLeft" activeCell="H52" sqref="H5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1" width="19.5703125" style="50" hidden="1" customWidth="1" outlineLevel="1"/>
    <col min="12" max="12" width="9.140625" style="50" collapsed="1"/>
    <col min="13" max="16384" width="9.140625" style="50"/>
  </cols>
  <sheetData>
    <row r="2" spans="2:13" ht="15.75" customHeight="1">
      <c r="B2" s="643" t="s">
        <v>308</v>
      </c>
      <c r="C2" s="643"/>
      <c r="D2" s="643"/>
      <c r="E2" s="643"/>
      <c r="F2" s="643"/>
      <c r="G2" s="643"/>
      <c r="H2" s="643"/>
      <c r="L2" s="642" t="s">
        <v>2216</v>
      </c>
      <c r="M2" s="642"/>
    </row>
    <row r="3" spans="2:13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3" ht="15.75" hidden="1" customHeight="1" outlineLevel="1">
      <c r="B4" s="67"/>
      <c r="C4" s="635" t="s">
        <v>21</v>
      </c>
      <c r="D4" s="635"/>
      <c r="E4" s="79"/>
      <c r="F4" s="669">
        <v>380</v>
      </c>
      <c r="G4" s="669"/>
      <c r="H4" s="73"/>
    </row>
    <row r="5" spans="2:13" ht="15.75" hidden="1" customHeight="1" outlineLevel="1">
      <c r="B5" s="67"/>
      <c r="C5" s="635" t="s">
        <v>22</v>
      </c>
      <c r="D5" s="635"/>
      <c r="E5" s="79"/>
      <c r="F5" s="669">
        <v>265</v>
      </c>
      <c r="G5" s="669"/>
      <c r="H5" s="73"/>
    </row>
    <row r="6" spans="2:13" ht="15.75" hidden="1" customHeight="1" outlineLevel="1">
      <c r="B6" s="67"/>
      <c r="C6" s="635" t="s">
        <v>23</v>
      </c>
      <c r="D6" s="635"/>
      <c r="E6" s="79"/>
      <c r="F6" s="669">
        <v>190</v>
      </c>
      <c r="G6" s="669"/>
      <c r="H6" s="73"/>
    </row>
    <row r="7" spans="2:13" ht="15.75" hidden="1" customHeight="1" outlineLevel="1">
      <c r="B7" s="67"/>
      <c r="C7" s="635" t="s">
        <v>24</v>
      </c>
      <c r="D7" s="635"/>
      <c r="E7" s="79"/>
      <c r="F7" s="669">
        <v>95</v>
      </c>
      <c r="G7" s="669"/>
      <c r="H7" s="73"/>
    </row>
    <row r="8" spans="2:13" ht="15.75" hidden="1" customHeight="1" outlineLevel="1">
      <c r="B8" s="67"/>
      <c r="C8" s="635" t="s">
        <v>25</v>
      </c>
      <c r="D8" s="635"/>
      <c r="E8" s="79"/>
      <c r="F8" s="669">
        <v>46</v>
      </c>
      <c r="G8" s="669"/>
      <c r="H8" s="73"/>
    </row>
    <row r="9" spans="2:13" ht="15.75" hidden="1" customHeight="1" outlineLevel="1">
      <c r="B9" s="67"/>
      <c r="C9" s="635" t="s">
        <v>41</v>
      </c>
      <c r="D9" s="635"/>
      <c r="E9" s="79"/>
      <c r="F9" s="669">
        <v>78</v>
      </c>
      <c r="G9" s="669"/>
      <c r="H9" s="73"/>
    </row>
    <row r="10" spans="2:13" ht="15.75" hidden="1" customHeight="1" outlineLevel="1">
      <c r="B10" s="67"/>
      <c r="C10" s="635" t="s">
        <v>26</v>
      </c>
      <c r="D10" s="635"/>
      <c r="E10" s="79"/>
      <c r="F10" s="669">
        <v>700</v>
      </c>
      <c r="G10" s="669"/>
      <c r="H10" s="73"/>
    </row>
    <row r="11" spans="2:13" ht="15.75" hidden="1" customHeight="1" outlineLevel="1">
      <c r="B11" s="67"/>
      <c r="C11" s="635" t="s">
        <v>27</v>
      </c>
      <c r="D11" s="635"/>
      <c r="E11" s="79"/>
      <c r="F11" s="669">
        <v>7</v>
      </c>
      <c r="G11" s="669"/>
      <c r="H11" s="73"/>
    </row>
    <row r="12" spans="2:13" ht="15.75" hidden="1" customHeight="1" outlineLevel="1">
      <c r="B12" s="67"/>
      <c r="C12" s="635" t="s">
        <v>28</v>
      </c>
      <c r="D12" s="635"/>
      <c r="E12" s="79"/>
      <c r="F12" s="669" t="s">
        <v>276</v>
      </c>
      <c r="G12" s="669"/>
      <c r="H12" s="73"/>
    </row>
    <row r="13" spans="2:13" ht="15.75" hidden="1" customHeight="1" outlineLevel="1">
      <c r="B13" s="67"/>
      <c r="C13" s="635" t="s">
        <v>29</v>
      </c>
      <c r="D13" s="635"/>
      <c r="E13" s="79"/>
      <c r="F13" s="669">
        <v>20</v>
      </c>
      <c r="G13" s="669"/>
      <c r="H13" s="73"/>
    </row>
    <row r="14" spans="2:13" ht="15.75" hidden="1" customHeight="1" outlineLevel="1">
      <c r="B14" s="67"/>
      <c r="C14" s="635" t="s">
        <v>30</v>
      </c>
      <c r="D14" s="635"/>
      <c r="E14" s="79"/>
      <c r="F14" s="669">
        <v>30</v>
      </c>
      <c r="G14" s="669"/>
      <c r="H14" s="73"/>
    </row>
    <row r="15" spans="2:13" ht="15.75" hidden="1" customHeight="1" outlineLevel="1">
      <c r="B15" s="67"/>
      <c r="C15" s="635" t="s">
        <v>31</v>
      </c>
      <c r="D15" s="635"/>
      <c r="E15" s="79"/>
      <c r="F15" s="669">
        <v>80</v>
      </c>
      <c r="G15" s="669"/>
      <c r="H15" s="73"/>
    </row>
    <row r="16" spans="2:13" ht="15.75" hidden="1" customHeight="1" outlineLevel="1">
      <c r="B16" s="67"/>
      <c r="C16" s="635" t="s">
        <v>32</v>
      </c>
      <c r="D16" s="635"/>
      <c r="E16" s="79"/>
      <c r="F16" s="669">
        <v>381</v>
      </c>
      <c r="G16" s="669"/>
      <c r="H16" s="73"/>
    </row>
    <row r="17" spans="2:11" ht="15.75" hidden="1" customHeight="1" outlineLevel="1">
      <c r="B17" s="67"/>
      <c r="C17" s="635" t="s">
        <v>33</v>
      </c>
      <c r="D17" s="635"/>
      <c r="E17" s="79"/>
      <c r="F17" s="669" t="s">
        <v>314</v>
      </c>
      <c r="G17" s="669"/>
      <c r="H17" s="73"/>
    </row>
    <row r="18" spans="2:11" ht="15.75" hidden="1" customHeight="1" outlineLevel="1">
      <c r="B18" s="67"/>
      <c r="C18" s="635" t="s">
        <v>35</v>
      </c>
      <c r="D18" s="635"/>
      <c r="E18" s="79"/>
      <c r="F18" s="670" t="s">
        <v>315</v>
      </c>
      <c r="G18" s="670"/>
      <c r="H18" s="73"/>
    </row>
    <row r="19" spans="2:11" ht="15.75" hidden="1" customHeight="1" outlineLevel="1">
      <c r="B19" s="67"/>
      <c r="C19" s="635" t="s">
        <v>42</v>
      </c>
      <c r="D19" s="635"/>
      <c r="E19" s="79"/>
      <c r="F19" s="669" t="s">
        <v>54</v>
      </c>
      <c r="G19" s="669"/>
      <c r="H19" s="73"/>
    </row>
    <row r="20" spans="2:11" ht="15.75" hidden="1" customHeight="1" outlineLevel="1">
      <c r="B20" s="67"/>
      <c r="C20" s="637" t="s">
        <v>205</v>
      </c>
      <c r="D20" s="637"/>
      <c r="E20" s="79"/>
      <c r="F20" s="669" t="s">
        <v>291</v>
      </c>
      <c r="G20" s="669"/>
      <c r="H20" s="73"/>
    </row>
    <row r="21" spans="2:11" ht="15.75" hidden="1" customHeight="1" outlineLevel="1">
      <c r="B21" s="67"/>
      <c r="C21" s="637" t="s">
        <v>206</v>
      </c>
      <c r="D21" s="637"/>
      <c r="E21" s="79"/>
      <c r="F21" s="669" t="s">
        <v>316</v>
      </c>
      <c r="G21" s="669"/>
      <c r="H21" s="73"/>
    </row>
    <row r="22" spans="2:11" ht="15.75" hidden="1" customHeight="1" outlineLevel="1">
      <c r="B22" s="67"/>
      <c r="C22" s="637" t="s">
        <v>40</v>
      </c>
      <c r="D22" s="637"/>
      <c r="E22" s="79"/>
      <c r="F22" s="669">
        <v>97</v>
      </c>
      <c r="G22" s="669"/>
      <c r="H22" s="73"/>
    </row>
    <row r="23" spans="2:11" ht="15.75" customHeight="1" collapsed="1">
      <c r="B23" s="69"/>
      <c r="C23" s="70"/>
      <c r="D23" s="70"/>
      <c r="E23" s="186"/>
      <c r="F23" s="70"/>
      <c r="G23" s="70"/>
      <c r="H23" s="71"/>
    </row>
    <row r="24" spans="2:11" ht="15.75" customHeight="1" outlineLevel="1">
      <c r="B24" s="64" t="s">
        <v>44</v>
      </c>
      <c r="C24" s="222" t="s">
        <v>49</v>
      </c>
      <c r="D24" s="136"/>
      <c r="E24" s="183" t="s">
        <v>2</v>
      </c>
      <c r="F24" s="136" t="s">
        <v>2</v>
      </c>
      <c r="G24" s="136" t="s">
        <v>45</v>
      </c>
      <c r="H24" s="65" t="s">
        <v>46</v>
      </c>
    </row>
    <row r="25" spans="2:11" ht="15.75" customHeight="1" outlineLevel="1">
      <c r="B25" s="134">
        <v>1200</v>
      </c>
      <c r="C25" s="635" t="s">
        <v>296</v>
      </c>
      <c r="D25" s="635"/>
      <c r="E25" s="171">
        <v>1952</v>
      </c>
      <c r="F25" s="174">
        <f>E25*'Прайс-лист'!I3*(1-'Прайс-лист'!$E$3)</f>
        <v>1952</v>
      </c>
      <c r="G25" s="134"/>
      <c r="H25" s="175">
        <f>F25</f>
        <v>1952</v>
      </c>
    </row>
    <row r="26" spans="2:11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1" ht="255.75" hidden="1" customHeight="1" outlineLevel="2">
      <c r="B27" s="134"/>
      <c r="C27" s="640" t="s">
        <v>2317</v>
      </c>
      <c r="D27" s="640"/>
      <c r="E27" s="640"/>
      <c r="F27" s="640"/>
      <c r="G27" s="640"/>
      <c r="H27" s="640"/>
    </row>
    <row r="28" spans="2:11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1" ht="15.75" customHeight="1" outlineLevel="1">
      <c r="B29" s="66"/>
      <c r="C29" s="133" t="s">
        <v>929</v>
      </c>
      <c r="D29" s="102" t="s">
        <v>928</v>
      </c>
      <c r="E29" s="173">
        <v>20</v>
      </c>
      <c r="F29" s="174">
        <f>E29*'Прайс-лист'!I3*(1-'Прайс-лист'!$E$3)</f>
        <v>20</v>
      </c>
      <c r="G29" s="143">
        <v>0</v>
      </c>
      <c r="H29" s="175">
        <f>F29*G29</f>
        <v>0</v>
      </c>
      <c r="J29" s="246" t="s">
        <v>928</v>
      </c>
      <c r="K29" s="246" t="s">
        <v>928</v>
      </c>
    </row>
    <row r="30" spans="2:11" ht="15.75" customHeight="1" outlineLevel="1">
      <c r="B30" s="134">
        <v>2123</v>
      </c>
      <c r="C30" s="133" t="s">
        <v>934</v>
      </c>
      <c r="D30" s="103" t="s">
        <v>928</v>
      </c>
      <c r="E30" s="173">
        <v>115.2</v>
      </c>
      <c r="F30" s="174">
        <f>E30*'Прайс-лист'!I3*(1-'Прайс-лист'!$E$3)</f>
        <v>115.2</v>
      </c>
      <c r="G30" s="143">
        <v>0</v>
      </c>
      <c r="H30" s="175">
        <f>F30*G30</f>
        <v>0</v>
      </c>
      <c r="J30" s="246" t="s">
        <v>1945</v>
      </c>
      <c r="K30" s="246" t="s">
        <v>1945</v>
      </c>
    </row>
    <row r="31" spans="2:11" ht="15.75" customHeight="1" outlineLevel="1">
      <c r="B31" s="657" t="s">
        <v>7</v>
      </c>
      <c r="C31" s="657"/>
      <c r="D31" s="657"/>
      <c r="E31" s="657"/>
      <c r="F31" s="657"/>
      <c r="G31" s="657"/>
      <c r="H31" s="657"/>
      <c r="J31" s="254" t="s">
        <v>1959</v>
      </c>
      <c r="K31" s="248" t="s">
        <v>1942</v>
      </c>
    </row>
    <row r="32" spans="2:11" ht="15.75" customHeight="1" outlineLevel="1">
      <c r="B32" s="139">
        <v>4144</v>
      </c>
      <c r="C32" s="632" t="s">
        <v>2214</v>
      </c>
      <c r="D32" s="632"/>
      <c r="E32" s="181">
        <v>20.8</v>
      </c>
      <c r="F32" s="174">
        <f>E32*'Прайс-лист'!I3*(1-'Прайс-лист'!$E$3)</f>
        <v>20.8</v>
      </c>
      <c r="G32" s="143">
        <v>0</v>
      </c>
      <c r="H32" s="175">
        <f>F32*G32</f>
        <v>0</v>
      </c>
      <c r="J32" s="247" t="s">
        <v>1944</v>
      </c>
      <c r="K32" s="247"/>
    </row>
    <row r="33" spans="2:11" ht="15.75" customHeight="1" outlineLevel="1">
      <c r="B33" s="139">
        <v>2348</v>
      </c>
      <c r="C33" s="632" t="s">
        <v>310</v>
      </c>
      <c r="D33" s="632"/>
      <c r="E33" s="181">
        <v>86.4</v>
      </c>
      <c r="F33" s="174">
        <f>E33*'Прайс-лист'!I3*(1-'Прайс-лист'!$E$3)</f>
        <v>86.4</v>
      </c>
      <c r="G33" s="143">
        <v>0</v>
      </c>
      <c r="H33" s="175">
        <f>F33*G33</f>
        <v>0</v>
      </c>
      <c r="J33" s="254" t="s">
        <v>1960</v>
      </c>
      <c r="K33" s="254"/>
    </row>
    <row r="34" spans="2:11" ht="15.75" customHeight="1" outlineLevel="1">
      <c r="B34" s="139">
        <v>2344</v>
      </c>
      <c r="C34" s="632" t="s">
        <v>8</v>
      </c>
      <c r="D34" s="632"/>
      <c r="E34" s="181">
        <v>59.2</v>
      </c>
      <c r="F34" s="174">
        <f>E34*'Прайс-лист'!I3*(1-'Прайс-лист'!$E$3)</f>
        <v>59.2</v>
      </c>
      <c r="G34" s="143">
        <v>0</v>
      </c>
      <c r="H34" s="175">
        <f>F34*G34</f>
        <v>0</v>
      </c>
      <c r="J34" s="254" t="s">
        <v>1967</v>
      </c>
      <c r="K34" s="254"/>
    </row>
    <row r="35" spans="2:11" ht="15.75" customHeight="1" outlineLevel="1">
      <c r="B35" s="139">
        <v>2345</v>
      </c>
      <c r="C35" s="632" t="s">
        <v>15</v>
      </c>
      <c r="D35" s="632"/>
      <c r="E35" s="181">
        <v>59.2</v>
      </c>
      <c r="F35" s="174">
        <f>E35*'Прайс-лист'!I3*(1-'Прайс-лист'!$E$3)</f>
        <v>59.2</v>
      </c>
      <c r="G35" s="143">
        <v>0</v>
      </c>
      <c r="H35" s="175">
        <f>F35*G35</f>
        <v>0</v>
      </c>
      <c r="J35" s="251" t="s">
        <v>1943</v>
      </c>
      <c r="K35" s="251"/>
    </row>
    <row r="36" spans="2:11" ht="15.75" customHeight="1" outlineLevel="1">
      <c r="B36" s="139">
        <v>2829</v>
      </c>
      <c r="C36" s="632" t="s">
        <v>11</v>
      </c>
      <c r="D36" s="632"/>
      <c r="E36" s="181">
        <v>224.8</v>
      </c>
      <c r="F36" s="174">
        <f>E36*'Прайс-лист'!I3*(1-'Прайс-лист'!$E$3)</f>
        <v>224.8</v>
      </c>
      <c r="G36" s="143">
        <v>0</v>
      </c>
      <c r="H36" s="175">
        <f t="shared" ref="H36:H42" si="0">F36*G36</f>
        <v>0</v>
      </c>
    </row>
    <row r="37" spans="2:11" ht="15.75" customHeight="1" outlineLevel="1">
      <c r="B37" s="139">
        <v>2550</v>
      </c>
      <c r="C37" s="632" t="s">
        <v>309</v>
      </c>
      <c r="D37" s="632"/>
      <c r="E37" s="181">
        <v>229.6</v>
      </c>
      <c r="F37" s="174">
        <f>E37*'Прайс-лист'!I3*(1-'Прайс-лист'!$E$3)</f>
        <v>229.6</v>
      </c>
      <c r="G37" s="143">
        <v>0</v>
      </c>
      <c r="H37" s="175">
        <f>F37*G37</f>
        <v>0</v>
      </c>
    </row>
    <row r="38" spans="2:11" ht="15.75" customHeight="1" outlineLevel="1">
      <c r="B38" s="139">
        <v>2923</v>
      </c>
      <c r="C38" s="632" t="s">
        <v>9</v>
      </c>
      <c r="D38" s="632"/>
      <c r="E38" s="181">
        <v>113.6</v>
      </c>
      <c r="F38" s="174">
        <f>E38*'Прайс-лист'!I3*(1-'Прайс-лист'!$E$3)</f>
        <v>113.6</v>
      </c>
      <c r="G38" s="143">
        <v>0</v>
      </c>
      <c r="H38" s="175">
        <f t="shared" si="0"/>
        <v>0</v>
      </c>
    </row>
    <row r="39" spans="2:11" ht="15.75" customHeight="1" outlineLevel="1">
      <c r="B39" s="139">
        <v>2924</v>
      </c>
      <c r="C39" s="632" t="s">
        <v>10</v>
      </c>
      <c r="D39" s="632"/>
      <c r="E39" s="181">
        <v>135.19999999999999</v>
      </c>
      <c r="F39" s="174">
        <f>E39*'Прайс-лист'!I3*(1-'Прайс-лист'!$E$3)</f>
        <v>135.19999999999999</v>
      </c>
      <c r="G39" s="143">
        <v>0</v>
      </c>
      <c r="H39" s="175">
        <f t="shared" si="0"/>
        <v>0</v>
      </c>
    </row>
    <row r="40" spans="2:11" ht="15.75" customHeight="1" outlineLevel="1">
      <c r="B40" s="139">
        <v>2210</v>
      </c>
      <c r="C40" s="632" t="s">
        <v>311</v>
      </c>
      <c r="D40" s="632"/>
      <c r="E40" s="181">
        <v>272.8</v>
      </c>
      <c r="F40" s="174">
        <f>E40*'Прайс-лист'!I3*(1-'Прайс-лист'!$E$3)</f>
        <v>272.8</v>
      </c>
      <c r="G40" s="143">
        <v>0</v>
      </c>
      <c r="H40" s="175">
        <f t="shared" si="0"/>
        <v>0</v>
      </c>
    </row>
    <row r="41" spans="2:11" ht="15.75" customHeight="1" outlineLevel="1">
      <c r="B41" s="139">
        <v>2252</v>
      </c>
      <c r="C41" s="632" t="s">
        <v>312</v>
      </c>
      <c r="D41" s="632"/>
      <c r="E41" s="181">
        <v>238.4</v>
      </c>
      <c r="F41" s="174">
        <f>E41*'Прайс-лист'!I3*(1-'Прайс-лист'!$E$3)</f>
        <v>238.4</v>
      </c>
      <c r="G41" s="143">
        <v>0</v>
      </c>
      <c r="H41" s="175">
        <f t="shared" si="0"/>
        <v>0</v>
      </c>
    </row>
    <row r="42" spans="2:11" ht="15.75" customHeight="1" outlineLevel="1">
      <c r="B42" s="139">
        <v>2280</v>
      </c>
      <c r="C42" s="632" t="s">
        <v>313</v>
      </c>
      <c r="D42" s="632"/>
      <c r="E42" s="181">
        <v>102.4</v>
      </c>
      <c r="F42" s="174">
        <f>E42*'Прайс-лист'!I3*(1-'Прайс-лист'!$E$3)</f>
        <v>102.4</v>
      </c>
      <c r="G42" s="143">
        <v>0</v>
      </c>
      <c r="H42" s="175">
        <f t="shared" si="0"/>
        <v>0</v>
      </c>
    </row>
    <row r="43" spans="2:11" ht="15.75" customHeight="1" outlineLevel="1">
      <c r="B43" s="139">
        <v>2281</v>
      </c>
      <c r="C43" s="140" t="s">
        <v>427</v>
      </c>
      <c r="D43" s="140"/>
      <c r="E43" s="181">
        <v>102.4</v>
      </c>
      <c r="F43" s="174">
        <f>E43*'Прайс-лист'!I3*(1-'Прайс-лист'!$E$3)</f>
        <v>102.4</v>
      </c>
      <c r="G43" s="143">
        <v>0</v>
      </c>
      <c r="H43" s="175">
        <f>F43*G43</f>
        <v>0</v>
      </c>
    </row>
    <row r="44" spans="2:11" ht="15.75" customHeight="1" outlineLevel="1">
      <c r="B44" s="3"/>
      <c r="C44" s="52"/>
      <c r="D44" s="52"/>
      <c r="E44" s="184"/>
      <c r="F44" s="1"/>
      <c r="G44" s="27" t="s">
        <v>12</v>
      </c>
      <c r="H44" s="176">
        <f>SUM(H25:H42)</f>
        <v>1952</v>
      </c>
    </row>
    <row r="45" spans="2:11" ht="15.75" customHeight="1">
      <c r="E45" s="50"/>
      <c r="F45" s="50"/>
      <c r="H45" s="50"/>
    </row>
  </sheetData>
  <mergeCells count="57">
    <mergeCell ref="C32:D32"/>
    <mergeCell ref="C33:D33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B31:H31"/>
    <mergeCell ref="F19:G19"/>
    <mergeCell ref="F20:G20"/>
    <mergeCell ref="F21:G21"/>
    <mergeCell ref="F22:G22"/>
    <mergeCell ref="C27:H27"/>
    <mergeCell ref="B28:H28"/>
    <mergeCell ref="F14:G14"/>
    <mergeCell ref="F15:G15"/>
    <mergeCell ref="F16:G16"/>
    <mergeCell ref="F17:G17"/>
    <mergeCell ref="F18:G18"/>
    <mergeCell ref="C25:D25"/>
    <mergeCell ref="C40:D40"/>
    <mergeCell ref="C41:D41"/>
    <mergeCell ref="C42:D42"/>
    <mergeCell ref="C22:D22"/>
    <mergeCell ref="C13:D13"/>
    <mergeCell ref="C14:D14"/>
    <mergeCell ref="C15:D15"/>
    <mergeCell ref="C16:D16"/>
    <mergeCell ref="C17:D17"/>
    <mergeCell ref="C34:D34"/>
    <mergeCell ref="C35:D35"/>
    <mergeCell ref="C36:D36"/>
    <mergeCell ref="C38:D38"/>
    <mergeCell ref="C39:D39"/>
    <mergeCell ref="C37:D37"/>
    <mergeCell ref="B26:H26"/>
    <mergeCell ref="L2:M2"/>
    <mergeCell ref="C18:D18"/>
    <mergeCell ref="C19:D19"/>
    <mergeCell ref="C20:D20"/>
    <mergeCell ref="C21:D21"/>
    <mergeCell ref="C8:D8"/>
    <mergeCell ref="C9:D9"/>
    <mergeCell ref="C10:D10"/>
    <mergeCell ref="C11:D11"/>
    <mergeCell ref="C12:D12"/>
    <mergeCell ref="F13:G13"/>
    <mergeCell ref="F8:G8"/>
    <mergeCell ref="F9:G9"/>
    <mergeCell ref="F10:G10"/>
    <mergeCell ref="F11:G11"/>
    <mergeCell ref="F12:G12"/>
  </mergeCells>
  <dataValidations count="2">
    <dataValidation type="list" showInputMessage="1" showErrorMessage="1" sqref="D30">
      <formula1>$K$29:$K$31</formula1>
    </dataValidation>
    <dataValidation type="list" allowBlank="1" showInputMessage="1" showErrorMessage="1" sqref="D29">
      <formula1>$J$29:$J$35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39"/>
  <sheetViews>
    <sheetView showGridLines="0" workbookViewId="0">
      <pane ySplit="2" topLeftCell="A3" activePane="bottomLeft" state="frozen"/>
      <selection pane="bottomLeft" activeCell="G47" sqref="G47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6384" width="9.140625" style="50"/>
  </cols>
  <sheetData>
    <row r="2" spans="2:12" ht="15.75" customHeight="1">
      <c r="B2" s="643" t="s">
        <v>293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180"/>
      <c r="C4" s="635" t="s">
        <v>21</v>
      </c>
      <c r="D4" s="635"/>
      <c r="E4" s="79"/>
      <c r="F4" s="638">
        <v>360</v>
      </c>
      <c r="G4" s="638"/>
      <c r="H4" s="73"/>
    </row>
    <row r="5" spans="2:12" ht="15.75" hidden="1" customHeight="1" outlineLevel="1">
      <c r="B5" s="180"/>
      <c r="C5" s="635" t="s">
        <v>22</v>
      </c>
      <c r="D5" s="635"/>
      <c r="E5" s="79"/>
      <c r="F5" s="638">
        <v>255</v>
      </c>
      <c r="G5" s="638"/>
      <c r="H5" s="73"/>
    </row>
    <row r="6" spans="2:12" ht="15.75" hidden="1" customHeight="1" outlineLevel="1">
      <c r="B6" s="180"/>
      <c r="C6" s="635" t="s">
        <v>23</v>
      </c>
      <c r="D6" s="635"/>
      <c r="E6" s="79"/>
      <c r="F6" s="638">
        <v>184</v>
      </c>
      <c r="G6" s="638"/>
      <c r="H6" s="73"/>
    </row>
    <row r="7" spans="2:12" ht="15.75" hidden="1" customHeight="1" outlineLevel="1">
      <c r="B7" s="180"/>
      <c r="C7" s="635" t="s">
        <v>24</v>
      </c>
      <c r="D7" s="635"/>
      <c r="E7" s="79"/>
      <c r="F7" s="638">
        <v>90</v>
      </c>
      <c r="G7" s="638"/>
      <c r="H7" s="73"/>
    </row>
    <row r="8" spans="2:12" ht="15.75" hidden="1" customHeight="1" outlineLevel="1">
      <c r="B8" s="180"/>
      <c r="C8" s="635" t="s">
        <v>25</v>
      </c>
      <c r="D8" s="635"/>
      <c r="E8" s="79"/>
      <c r="F8" s="638">
        <v>46</v>
      </c>
      <c r="G8" s="638"/>
      <c r="H8" s="73"/>
    </row>
    <row r="9" spans="2:12" ht="15.75" hidden="1" customHeight="1" outlineLevel="1">
      <c r="B9" s="180"/>
      <c r="C9" s="635" t="s">
        <v>41</v>
      </c>
      <c r="D9" s="635"/>
      <c r="E9" s="79"/>
      <c r="F9" s="638">
        <v>70</v>
      </c>
      <c r="G9" s="638"/>
      <c r="H9" s="73"/>
    </row>
    <row r="10" spans="2:12" ht="15.75" hidden="1" customHeight="1" outlineLevel="1">
      <c r="B10" s="180"/>
      <c r="C10" s="635" t="s">
        <v>26</v>
      </c>
      <c r="D10" s="635"/>
      <c r="E10" s="79"/>
      <c r="F10" s="638">
        <v>700</v>
      </c>
      <c r="G10" s="638"/>
      <c r="H10" s="73"/>
    </row>
    <row r="11" spans="2:12" ht="15.75" hidden="1" customHeight="1" outlineLevel="1">
      <c r="B11" s="180"/>
      <c r="C11" s="635" t="s">
        <v>27</v>
      </c>
      <c r="D11" s="635"/>
      <c r="E11" s="79"/>
      <c r="F11" s="638">
        <v>5</v>
      </c>
      <c r="G11" s="638"/>
      <c r="H11" s="73"/>
    </row>
    <row r="12" spans="2:12" ht="15.75" hidden="1" customHeight="1" outlineLevel="1">
      <c r="B12" s="180"/>
      <c r="C12" s="635" t="s">
        <v>28</v>
      </c>
      <c r="D12" s="635"/>
      <c r="E12" s="79"/>
      <c r="F12" s="638" t="s">
        <v>276</v>
      </c>
      <c r="G12" s="638"/>
      <c r="H12" s="73"/>
    </row>
    <row r="13" spans="2:12" ht="15.75" hidden="1" customHeight="1" outlineLevel="1">
      <c r="B13" s="180"/>
      <c r="C13" s="635" t="s">
        <v>29</v>
      </c>
      <c r="D13" s="635"/>
      <c r="E13" s="79"/>
      <c r="F13" s="638">
        <v>20</v>
      </c>
      <c r="G13" s="638"/>
      <c r="H13" s="73"/>
    </row>
    <row r="14" spans="2:12" ht="15.75" hidden="1" customHeight="1" outlineLevel="1">
      <c r="B14" s="180"/>
      <c r="C14" s="635" t="s">
        <v>30</v>
      </c>
      <c r="D14" s="635"/>
      <c r="E14" s="79"/>
      <c r="F14" s="638">
        <v>30</v>
      </c>
      <c r="G14" s="638"/>
      <c r="H14" s="73"/>
    </row>
    <row r="15" spans="2:12" ht="15.75" hidden="1" customHeight="1" outlineLevel="1">
      <c r="B15" s="180"/>
      <c r="C15" s="635" t="s">
        <v>31</v>
      </c>
      <c r="D15" s="635"/>
      <c r="E15" s="79"/>
      <c r="F15" s="638">
        <v>80</v>
      </c>
      <c r="G15" s="638"/>
      <c r="H15" s="73"/>
    </row>
    <row r="16" spans="2:12" ht="15.75" hidden="1" customHeight="1" outlineLevel="1">
      <c r="B16" s="180"/>
      <c r="C16" s="635" t="s">
        <v>32</v>
      </c>
      <c r="D16" s="635"/>
      <c r="E16" s="79"/>
      <c r="F16" s="638">
        <v>381</v>
      </c>
      <c r="G16" s="638"/>
      <c r="H16" s="73"/>
    </row>
    <row r="17" spans="2:10" ht="15.75" hidden="1" customHeight="1" outlineLevel="1">
      <c r="B17" s="180"/>
      <c r="C17" s="635" t="s">
        <v>33</v>
      </c>
      <c r="D17" s="635"/>
      <c r="E17" s="79"/>
      <c r="F17" s="638" t="s">
        <v>290</v>
      </c>
      <c r="G17" s="638"/>
      <c r="H17" s="73"/>
    </row>
    <row r="18" spans="2:10" ht="31.5" hidden="1" customHeight="1" outlineLevel="1">
      <c r="B18" s="180"/>
      <c r="C18" s="635" t="s">
        <v>35</v>
      </c>
      <c r="D18" s="635"/>
      <c r="E18" s="79"/>
      <c r="F18" s="638" t="s">
        <v>278</v>
      </c>
      <c r="G18" s="638"/>
      <c r="H18" s="73"/>
    </row>
    <row r="19" spans="2:10" ht="15.75" hidden="1" customHeight="1" outlineLevel="1">
      <c r="B19" s="180"/>
      <c r="C19" s="635" t="s">
        <v>42</v>
      </c>
      <c r="D19" s="635"/>
      <c r="E19" s="79"/>
      <c r="F19" s="638" t="s">
        <v>54</v>
      </c>
      <c r="G19" s="638"/>
      <c r="H19" s="73"/>
    </row>
    <row r="20" spans="2:10" ht="15.75" hidden="1" customHeight="1" outlineLevel="1">
      <c r="B20" s="180"/>
      <c r="C20" s="637" t="s">
        <v>205</v>
      </c>
      <c r="D20" s="637"/>
      <c r="E20" s="79"/>
      <c r="F20" s="638" t="s">
        <v>291</v>
      </c>
      <c r="G20" s="638"/>
      <c r="H20" s="73"/>
    </row>
    <row r="21" spans="2:10" ht="15.75" hidden="1" customHeight="1" outlineLevel="1">
      <c r="B21" s="180"/>
      <c r="C21" s="637" t="s">
        <v>206</v>
      </c>
      <c r="D21" s="637"/>
      <c r="E21" s="79"/>
      <c r="F21" s="638" t="s">
        <v>292</v>
      </c>
      <c r="G21" s="638"/>
      <c r="H21" s="73"/>
    </row>
    <row r="22" spans="2:10" ht="15.75" hidden="1" customHeight="1" outlineLevel="1">
      <c r="B22" s="180"/>
      <c r="C22" s="637" t="s">
        <v>40</v>
      </c>
      <c r="D22" s="637"/>
      <c r="E22" s="79"/>
      <c r="F22" s="638">
        <v>78</v>
      </c>
      <c r="G22" s="638"/>
      <c r="H22" s="73"/>
    </row>
    <row r="23" spans="2:10" ht="15.75" customHeight="1" collapsed="1">
      <c r="B23" s="40"/>
      <c r="C23" s="42"/>
      <c r="D23" s="42"/>
      <c r="E23" s="188"/>
      <c r="F23" s="42"/>
      <c r="G23" s="42"/>
      <c r="H23" s="41"/>
    </row>
    <row r="24" spans="2:10" ht="15.75" customHeight="1" outlineLevel="1">
      <c r="B24" s="64" t="s">
        <v>44</v>
      </c>
      <c r="C24" s="222" t="s">
        <v>49</v>
      </c>
      <c r="D24" s="146"/>
      <c r="E24" s="183" t="s">
        <v>2</v>
      </c>
      <c r="F24" s="146" t="s">
        <v>2</v>
      </c>
      <c r="G24" s="146" t="s">
        <v>45</v>
      </c>
      <c r="H24" s="65" t="s">
        <v>46</v>
      </c>
    </row>
    <row r="25" spans="2:10" ht="15.75" customHeight="1" outlineLevel="1">
      <c r="B25" s="144">
        <v>1270</v>
      </c>
      <c r="C25" s="635" t="s">
        <v>296</v>
      </c>
      <c r="D25" s="635"/>
      <c r="E25" s="171">
        <v>1592.8</v>
      </c>
      <c r="F25" s="174">
        <f>E25*'Прайс-лист'!I3*(1-'Прайс-лист'!$E$3)</f>
        <v>1592.8</v>
      </c>
      <c r="G25" s="144"/>
      <c r="H25" s="175">
        <f>F25</f>
        <v>1592.8</v>
      </c>
    </row>
    <row r="26" spans="2:10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0" ht="257.25" hidden="1" customHeight="1" outlineLevel="2">
      <c r="B27" s="20"/>
      <c r="C27" s="673" t="s">
        <v>2318</v>
      </c>
      <c r="D27" s="673"/>
      <c r="E27" s="673"/>
      <c r="F27" s="673"/>
      <c r="G27" s="673"/>
      <c r="H27" s="673"/>
    </row>
    <row r="28" spans="2:10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0" ht="15.75" customHeight="1" outlineLevel="1">
      <c r="B29" s="144"/>
      <c r="C29" s="145" t="s">
        <v>929</v>
      </c>
      <c r="D29" s="102" t="s">
        <v>928</v>
      </c>
      <c r="E29" s="173">
        <v>20</v>
      </c>
      <c r="F29" s="175">
        <f>E29*'Прайс-лист'!I3*(1-'Прайс-лист'!$E$3)</f>
        <v>20</v>
      </c>
      <c r="G29" s="143">
        <v>0</v>
      </c>
      <c r="H29" s="192">
        <f>F29*G29</f>
        <v>0</v>
      </c>
      <c r="J29" s="246" t="s">
        <v>928</v>
      </c>
    </row>
    <row r="30" spans="2:10" ht="15.75" customHeight="1" outlineLevel="1">
      <c r="B30" s="657" t="s">
        <v>7</v>
      </c>
      <c r="C30" s="657"/>
      <c r="D30" s="657"/>
      <c r="E30" s="657"/>
      <c r="F30" s="657"/>
      <c r="G30" s="657"/>
      <c r="H30" s="657"/>
      <c r="J30" s="246" t="s">
        <v>1945</v>
      </c>
    </row>
    <row r="31" spans="2:10" ht="15.75" customHeight="1" outlineLevel="1">
      <c r="B31" s="147">
        <v>4144</v>
      </c>
      <c r="C31" s="632" t="s">
        <v>2214</v>
      </c>
      <c r="D31" s="632"/>
      <c r="E31" s="173">
        <v>20.8</v>
      </c>
      <c r="F31" s="174">
        <f>E31*'Прайс-лист'!I3*(1-'Прайс-лист'!$E$3)</f>
        <v>20.8</v>
      </c>
      <c r="G31" s="143">
        <v>0</v>
      </c>
      <c r="H31" s="175">
        <f t="shared" ref="H31:H38" si="0">F31*G31</f>
        <v>0</v>
      </c>
      <c r="J31" s="254" t="s">
        <v>1959</v>
      </c>
    </row>
    <row r="32" spans="2:10" ht="15.75" customHeight="1" outlineLevel="1">
      <c r="B32" s="147">
        <v>2402</v>
      </c>
      <c r="C32" s="632" t="s">
        <v>51</v>
      </c>
      <c r="D32" s="632"/>
      <c r="E32" s="173">
        <v>116.8</v>
      </c>
      <c r="F32" s="174">
        <f>E32*'Прайс-лист'!I3*(1-'Прайс-лист'!$E$3)</f>
        <v>116.8</v>
      </c>
      <c r="G32" s="143">
        <v>0</v>
      </c>
      <c r="H32" s="175">
        <f t="shared" si="0"/>
        <v>0</v>
      </c>
      <c r="J32" s="247" t="s">
        <v>1944</v>
      </c>
    </row>
    <row r="33" spans="2:10" ht="15.75" customHeight="1" outlineLevel="1">
      <c r="B33" s="147">
        <v>2348</v>
      </c>
      <c r="C33" s="632" t="s">
        <v>14</v>
      </c>
      <c r="D33" s="632"/>
      <c r="E33" s="173">
        <v>86.4</v>
      </c>
      <c r="F33" s="174">
        <f>E33*'Прайс-лист'!I3*(1-'Прайс-лист'!$E$3)</f>
        <v>86.4</v>
      </c>
      <c r="G33" s="143">
        <v>0</v>
      </c>
      <c r="H33" s="175">
        <f t="shared" si="0"/>
        <v>0</v>
      </c>
      <c r="J33" s="254" t="s">
        <v>1960</v>
      </c>
    </row>
    <row r="34" spans="2:10" ht="15.75" customHeight="1" outlineLevel="1">
      <c r="B34" s="147">
        <v>2344</v>
      </c>
      <c r="C34" s="632" t="s">
        <v>73</v>
      </c>
      <c r="D34" s="632"/>
      <c r="E34" s="173">
        <v>59.2</v>
      </c>
      <c r="F34" s="174">
        <f>E34*'Прайс-лист'!I3*(1-'Прайс-лист'!$E$3)</f>
        <v>59.2</v>
      </c>
      <c r="G34" s="143">
        <v>0</v>
      </c>
      <c r="H34" s="175">
        <f t="shared" si="0"/>
        <v>0</v>
      </c>
      <c r="J34" s="254" t="s">
        <v>1967</v>
      </c>
    </row>
    <row r="35" spans="2:10" ht="15.75" customHeight="1" outlineLevel="1">
      <c r="B35" s="147">
        <v>2345</v>
      </c>
      <c r="C35" s="632" t="s">
        <v>74</v>
      </c>
      <c r="D35" s="632"/>
      <c r="E35" s="173">
        <v>59.2</v>
      </c>
      <c r="F35" s="174">
        <f>E35*'Прайс-лист'!I3*(1-'Прайс-лист'!$E$3)</f>
        <v>59.2</v>
      </c>
      <c r="G35" s="143">
        <v>0</v>
      </c>
      <c r="H35" s="175">
        <f t="shared" si="0"/>
        <v>0</v>
      </c>
      <c r="J35" s="251" t="s">
        <v>1943</v>
      </c>
    </row>
    <row r="36" spans="2:10" ht="15.75" customHeight="1" outlineLevel="1">
      <c r="B36" s="147">
        <v>2937</v>
      </c>
      <c r="C36" s="632" t="s">
        <v>9</v>
      </c>
      <c r="D36" s="632"/>
      <c r="E36" s="173">
        <v>108</v>
      </c>
      <c r="F36" s="174">
        <f>E36*'Прайс-лист'!I3*(1-'Прайс-лист'!$E$3)</f>
        <v>108</v>
      </c>
      <c r="G36" s="143">
        <v>0</v>
      </c>
      <c r="H36" s="175">
        <f t="shared" si="0"/>
        <v>0</v>
      </c>
    </row>
    <row r="37" spans="2:10" ht="15.75" customHeight="1" outlineLevel="1">
      <c r="B37" s="147">
        <v>2938</v>
      </c>
      <c r="C37" s="632" t="s">
        <v>75</v>
      </c>
      <c r="D37" s="632"/>
      <c r="E37" s="173">
        <v>135.19999999999999</v>
      </c>
      <c r="F37" s="174">
        <f>E37*'Прайс-лист'!I3*(1-'Прайс-лист'!$E$3)</f>
        <v>135.19999999999999</v>
      </c>
      <c r="G37" s="143">
        <v>0</v>
      </c>
      <c r="H37" s="175">
        <f t="shared" si="0"/>
        <v>0</v>
      </c>
    </row>
    <row r="38" spans="2:10" ht="15.75" customHeight="1" outlineLevel="1">
      <c r="B38" s="147">
        <v>2836</v>
      </c>
      <c r="C38" s="632" t="s">
        <v>11</v>
      </c>
      <c r="D38" s="632"/>
      <c r="E38" s="173">
        <v>200.8</v>
      </c>
      <c r="F38" s="174">
        <f>E38*'Прайс-лист'!I3*(1-'Прайс-лист'!$E$3)</f>
        <v>200.8</v>
      </c>
      <c r="G38" s="143">
        <v>0</v>
      </c>
      <c r="H38" s="175">
        <f t="shared" si="0"/>
        <v>0</v>
      </c>
    </row>
    <row r="39" spans="2:10" ht="15.75" customHeight="1" outlineLevel="1">
      <c r="B39" s="3"/>
      <c r="C39" s="672"/>
      <c r="D39" s="672"/>
      <c r="E39" s="184"/>
      <c r="F39" s="1"/>
      <c r="G39" s="27" t="s">
        <v>12</v>
      </c>
      <c r="H39" s="176">
        <f>SUM(H25:H38)</f>
        <v>1592.8</v>
      </c>
    </row>
  </sheetData>
  <mergeCells count="55">
    <mergeCell ref="C10:D10"/>
    <mergeCell ref="C11:D11"/>
    <mergeCell ref="C12:D12"/>
    <mergeCell ref="C13:D13"/>
    <mergeCell ref="C14:D14"/>
    <mergeCell ref="C8:D8"/>
    <mergeCell ref="C36:D36"/>
    <mergeCell ref="C37:D37"/>
    <mergeCell ref="C38:D38"/>
    <mergeCell ref="C39:D39"/>
    <mergeCell ref="C25:D25"/>
    <mergeCell ref="C31:D31"/>
    <mergeCell ref="C32:D32"/>
    <mergeCell ref="C33:D33"/>
    <mergeCell ref="C34:D34"/>
    <mergeCell ref="C35:D35"/>
    <mergeCell ref="B30:H30"/>
    <mergeCell ref="C27:H27"/>
    <mergeCell ref="B28:H28"/>
    <mergeCell ref="B26:H26"/>
    <mergeCell ref="C9:D9"/>
    <mergeCell ref="F7:G7"/>
    <mergeCell ref="C4:D4"/>
    <mergeCell ref="C5:D5"/>
    <mergeCell ref="C6:D6"/>
    <mergeCell ref="C7:D7"/>
    <mergeCell ref="C19:D19"/>
    <mergeCell ref="C20:D20"/>
    <mergeCell ref="C21:D21"/>
    <mergeCell ref="C22:D22"/>
    <mergeCell ref="F14:G14"/>
    <mergeCell ref="F15:G15"/>
    <mergeCell ref="F16:G16"/>
    <mergeCell ref="F17:G17"/>
    <mergeCell ref="F18:G18"/>
    <mergeCell ref="C15:D15"/>
    <mergeCell ref="C16:D16"/>
    <mergeCell ref="C17:D17"/>
    <mergeCell ref="C18:D18"/>
    <mergeCell ref="K2:L2"/>
    <mergeCell ref="F19:G19"/>
    <mergeCell ref="F20:G20"/>
    <mergeCell ref="F21:G21"/>
    <mergeCell ref="F22:G22"/>
    <mergeCell ref="F9:G9"/>
    <mergeCell ref="F10:G10"/>
    <mergeCell ref="F11:G11"/>
    <mergeCell ref="F12:G12"/>
    <mergeCell ref="F13:G13"/>
    <mergeCell ref="F8:G8"/>
    <mergeCell ref="B2:H2"/>
    <mergeCell ref="B3:H3"/>
    <mergeCell ref="F4:G4"/>
    <mergeCell ref="F5:G5"/>
    <mergeCell ref="F6:G6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3" activePane="bottomLeft" state="frozen"/>
      <selection pane="bottomLeft" activeCell="C47" sqref="C47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294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180"/>
      <c r="C4" s="145" t="s">
        <v>21</v>
      </c>
      <c r="D4" s="145"/>
      <c r="E4" s="79"/>
      <c r="F4" s="638">
        <v>360</v>
      </c>
      <c r="G4" s="638"/>
      <c r="H4" s="73"/>
    </row>
    <row r="5" spans="2:12" ht="15.75" hidden="1" customHeight="1" outlineLevel="1">
      <c r="B5" s="180"/>
      <c r="C5" s="145" t="s">
        <v>22</v>
      </c>
      <c r="D5" s="145"/>
      <c r="E5" s="79"/>
      <c r="F5" s="638">
        <v>255</v>
      </c>
      <c r="G5" s="638"/>
      <c r="H5" s="73"/>
    </row>
    <row r="6" spans="2:12" ht="15.75" hidden="1" customHeight="1" outlineLevel="1">
      <c r="B6" s="180"/>
      <c r="C6" s="145" t="s">
        <v>23</v>
      </c>
      <c r="D6" s="145"/>
      <c r="E6" s="79"/>
      <c r="F6" s="638">
        <v>184</v>
      </c>
      <c r="G6" s="638"/>
      <c r="H6" s="73"/>
    </row>
    <row r="7" spans="2:12" ht="15.75" hidden="1" customHeight="1" outlineLevel="1">
      <c r="B7" s="180"/>
      <c r="C7" s="145" t="s">
        <v>24</v>
      </c>
      <c r="D7" s="145"/>
      <c r="E7" s="79"/>
      <c r="F7" s="638">
        <v>90</v>
      </c>
      <c r="G7" s="638"/>
      <c r="H7" s="73"/>
    </row>
    <row r="8" spans="2:12" ht="15.75" hidden="1" customHeight="1" outlineLevel="1">
      <c r="B8" s="180"/>
      <c r="C8" s="145" t="s">
        <v>25</v>
      </c>
      <c r="D8" s="145"/>
      <c r="E8" s="79"/>
      <c r="F8" s="638">
        <v>46</v>
      </c>
      <c r="G8" s="638"/>
      <c r="H8" s="73"/>
    </row>
    <row r="9" spans="2:12" ht="15.75" hidden="1" customHeight="1" outlineLevel="1">
      <c r="B9" s="180"/>
      <c r="C9" s="145" t="s">
        <v>41</v>
      </c>
      <c r="D9" s="145"/>
      <c r="E9" s="79"/>
      <c r="F9" s="638">
        <v>42</v>
      </c>
      <c r="G9" s="638"/>
      <c r="H9" s="73"/>
    </row>
    <row r="10" spans="2:12" ht="15.75" hidden="1" customHeight="1" outlineLevel="1">
      <c r="B10" s="180"/>
      <c r="C10" s="145" t="s">
        <v>26</v>
      </c>
      <c r="D10" s="145"/>
      <c r="E10" s="79"/>
      <c r="F10" s="638">
        <v>700</v>
      </c>
      <c r="G10" s="638"/>
      <c r="H10" s="73"/>
    </row>
    <row r="11" spans="2:12" ht="15.75" hidden="1" customHeight="1" outlineLevel="1">
      <c r="B11" s="180"/>
      <c r="C11" s="145" t="s">
        <v>27</v>
      </c>
      <c r="D11" s="145"/>
      <c r="E11" s="79"/>
      <c r="F11" s="638">
        <v>5</v>
      </c>
      <c r="G11" s="638"/>
      <c r="H11" s="73"/>
    </row>
    <row r="12" spans="2:12" ht="15.75" hidden="1" customHeight="1" outlineLevel="1">
      <c r="B12" s="180"/>
      <c r="C12" s="145" t="s">
        <v>28</v>
      </c>
      <c r="D12" s="145"/>
      <c r="E12" s="79"/>
      <c r="F12" s="638" t="s">
        <v>280</v>
      </c>
      <c r="G12" s="638"/>
      <c r="H12" s="73"/>
    </row>
    <row r="13" spans="2:12" ht="15.75" hidden="1" customHeight="1" outlineLevel="1">
      <c r="B13" s="180"/>
      <c r="C13" s="145" t="s">
        <v>29</v>
      </c>
      <c r="D13" s="145"/>
      <c r="E13" s="79"/>
      <c r="F13" s="638">
        <v>20</v>
      </c>
      <c r="G13" s="638"/>
      <c r="H13" s="73"/>
    </row>
    <row r="14" spans="2:12" ht="15.75" hidden="1" customHeight="1" outlineLevel="1">
      <c r="B14" s="180"/>
      <c r="C14" s="145" t="s">
        <v>30</v>
      </c>
      <c r="D14" s="145"/>
      <c r="E14" s="79"/>
      <c r="F14" s="638">
        <v>30</v>
      </c>
      <c r="G14" s="638"/>
      <c r="H14" s="73"/>
    </row>
    <row r="15" spans="2:12" ht="15.75" hidden="1" customHeight="1" outlineLevel="1">
      <c r="B15" s="180"/>
      <c r="C15" s="145" t="s">
        <v>31</v>
      </c>
      <c r="D15" s="145"/>
      <c r="E15" s="79"/>
      <c r="F15" s="638">
        <v>80</v>
      </c>
      <c r="G15" s="638"/>
      <c r="H15" s="73"/>
    </row>
    <row r="16" spans="2:12" ht="15.75" hidden="1" customHeight="1" outlineLevel="1">
      <c r="B16" s="180"/>
      <c r="C16" s="145" t="s">
        <v>32</v>
      </c>
      <c r="D16" s="145"/>
      <c r="E16" s="79"/>
      <c r="F16" s="638">
        <v>381</v>
      </c>
      <c r="G16" s="638"/>
      <c r="H16" s="73"/>
    </row>
    <row r="17" spans="2:10" ht="15.75" hidden="1" customHeight="1" outlineLevel="1">
      <c r="B17" s="180"/>
      <c r="C17" s="145" t="s">
        <v>33</v>
      </c>
      <c r="D17" s="145"/>
      <c r="E17" s="79"/>
      <c r="F17" s="638" t="s">
        <v>290</v>
      </c>
      <c r="G17" s="638"/>
      <c r="H17" s="73"/>
    </row>
    <row r="18" spans="2:10" ht="31.5" hidden="1" customHeight="1" outlineLevel="1">
      <c r="B18" s="180"/>
      <c r="C18" s="145" t="s">
        <v>35</v>
      </c>
      <c r="D18" s="145"/>
      <c r="E18" s="79"/>
      <c r="F18" s="638" t="s">
        <v>281</v>
      </c>
      <c r="G18" s="638"/>
      <c r="H18" s="73"/>
    </row>
    <row r="19" spans="2:10" ht="15.75" hidden="1" customHeight="1" outlineLevel="1">
      <c r="B19" s="180"/>
      <c r="C19" s="145" t="s">
        <v>42</v>
      </c>
      <c r="D19" s="145"/>
      <c r="E19" s="79"/>
      <c r="F19" s="638" t="s">
        <v>54</v>
      </c>
      <c r="G19" s="638"/>
      <c r="H19" s="73"/>
    </row>
    <row r="20" spans="2:10" ht="15.75" hidden="1" customHeight="1" outlineLevel="1">
      <c r="B20" s="180"/>
      <c r="C20" s="148" t="s">
        <v>38</v>
      </c>
      <c r="D20" s="148"/>
      <c r="E20" s="79"/>
      <c r="F20" s="638" t="s">
        <v>291</v>
      </c>
      <c r="G20" s="638"/>
      <c r="H20" s="73"/>
    </row>
    <row r="21" spans="2:10" ht="15.75" hidden="1" customHeight="1" outlineLevel="1">
      <c r="B21" s="180"/>
      <c r="C21" s="148" t="s">
        <v>40</v>
      </c>
      <c r="D21" s="148"/>
      <c r="E21" s="79"/>
      <c r="F21" s="638">
        <v>47</v>
      </c>
      <c r="G21" s="638"/>
      <c r="H21" s="73"/>
    </row>
    <row r="22" spans="2:10" ht="15.75" customHeight="1" collapsed="1">
      <c r="B22" s="69"/>
      <c r="C22" s="70"/>
      <c r="D22" s="70"/>
      <c r="E22" s="186"/>
      <c r="F22" s="70"/>
      <c r="G22" s="70"/>
      <c r="H22" s="71"/>
    </row>
    <row r="23" spans="2:10" ht="15.75" customHeight="1" outlineLevel="1">
      <c r="B23" s="64" t="s">
        <v>44</v>
      </c>
      <c r="C23" s="222" t="s">
        <v>49</v>
      </c>
      <c r="D23" s="146"/>
      <c r="E23" s="183" t="s">
        <v>2</v>
      </c>
      <c r="F23" s="146" t="s">
        <v>2</v>
      </c>
      <c r="G23" s="146" t="s">
        <v>45</v>
      </c>
      <c r="H23" s="65" t="s">
        <v>46</v>
      </c>
    </row>
    <row r="24" spans="2:10" ht="15.75" customHeight="1" outlineLevel="1">
      <c r="B24" s="144">
        <v>1271</v>
      </c>
      <c r="C24" s="145" t="s">
        <v>295</v>
      </c>
      <c r="D24" s="145"/>
      <c r="E24" s="171">
        <v>1695.2</v>
      </c>
      <c r="F24" s="174">
        <f>E24*'Прайс-лист'!I3*(1-'Прайс-лист'!$E$3)</f>
        <v>1695.2</v>
      </c>
      <c r="G24" s="144"/>
      <c r="H24" s="175">
        <f>F24</f>
        <v>1695.2</v>
      </c>
    </row>
    <row r="25" spans="2:10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0" ht="245.25" hidden="1" customHeight="1" outlineLevel="2">
      <c r="B26" s="144"/>
      <c r="C26" s="640" t="s">
        <v>2319</v>
      </c>
      <c r="D26" s="640"/>
      <c r="E26" s="640"/>
      <c r="F26" s="640"/>
      <c r="G26" s="640"/>
      <c r="H26" s="640"/>
    </row>
    <row r="27" spans="2:10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0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0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0" ht="15.75" customHeight="1" outlineLevel="1">
      <c r="B30" s="147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7" si="0">F30*G30</f>
        <v>0</v>
      </c>
      <c r="J30" s="254" t="s">
        <v>1959</v>
      </c>
    </row>
    <row r="31" spans="2:10" ht="15.75" customHeight="1" outlineLevel="1">
      <c r="B31" s="147">
        <v>2402</v>
      </c>
      <c r="C31" s="632" t="s">
        <v>51</v>
      </c>
      <c r="D31" s="632"/>
      <c r="E31" s="173">
        <v>116.8</v>
      </c>
      <c r="F31" s="174">
        <f>E31*'Прайс-лист'!I3*(1-'Прайс-лист'!$E$3)</f>
        <v>116.8</v>
      </c>
      <c r="G31" s="143">
        <v>0</v>
      </c>
      <c r="H31" s="175">
        <f t="shared" si="0"/>
        <v>0</v>
      </c>
      <c r="J31" s="247" t="s">
        <v>1944</v>
      </c>
    </row>
    <row r="32" spans="2:10" ht="15.75" customHeight="1" outlineLevel="1">
      <c r="B32" s="147">
        <v>2348</v>
      </c>
      <c r="C32" s="632" t="s">
        <v>14</v>
      </c>
      <c r="D32" s="632"/>
      <c r="E32" s="173">
        <v>86.4</v>
      </c>
      <c r="F32" s="174">
        <f>E32*'Прайс-лист'!I3*(1-'Прайс-лист'!$E$3)</f>
        <v>86.4</v>
      </c>
      <c r="G32" s="143">
        <v>0</v>
      </c>
      <c r="H32" s="175">
        <f t="shared" si="0"/>
        <v>0</v>
      </c>
      <c r="J32" s="254" t="s">
        <v>1960</v>
      </c>
    </row>
    <row r="33" spans="2:10" ht="15.75" customHeight="1" outlineLevel="1">
      <c r="B33" s="147">
        <v>2344</v>
      </c>
      <c r="C33" s="632" t="s">
        <v>73</v>
      </c>
      <c r="D33" s="632"/>
      <c r="E33" s="173">
        <v>59.2</v>
      </c>
      <c r="F33" s="174">
        <f>E33*'Прайс-лист'!I3*(1-'Прайс-лист'!$E$3)</f>
        <v>59.2</v>
      </c>
      <c r="G33" s="143">
        <v>0</v>
      </c>
      <c r="H33" s="175">
        <f t="shared" si="0"/>
        <v>0</v>
      </c>
      <c r="J33" s="254" t="s">
        <v>1967</v>
      </c>
    </row>
    <row r="34" spans="2:10" ht="15.75" customHeight="1" outlineLevel="1">
      <c r="B34" s="147">
        <v>2345</v>
      </c>
      <c r="C34" s="632" t="s">
        <v>74</v>
      </c>
      <c r="D34" s="632"/>
      <c r="E34" s="173">
        <v>59.2</v>
      </c>
      <c r="F34" s="174">
        <f>E34*'Прайс-лист'!I3*(1-'Прайс-лист'!$E$3)</f>
        <v>59.2</v>
      </c>
      <c r="G34" s="143">
        <v>0</v>
      </c>
      <c r="H34" s="175">
        <f t="shared" si="0"/>
        <v>0</v>
      </c>
      <c r="J34" s="251" t="s">
        <v>1943</v>
      </c>
    </row>
    <row r="35" spans="2:10" ht="15.75" customHeight="1" outlineLevel="1">
      <c r="B35" s="147">
        <v>2937</v>
      </c>
      <c r="C35" s="632" t="s">
        <v>9</v>
      </c>
      <c r="D35" s="632"/>
      <c r="E35" s="173">
        <v>108</v>
      </c>
      <c r="F35" s="174">
        <f>E35*'Прайс-лист'!I3*(1-'Прайс-лист'!$E$3)</f>
        <v>108</v>
      </c>
      <c r="G35" s="143">
        <v>0</v>
      </c>
      <c r="H35" s="175">
        <f t="shared" si="0"/>
        <v>0</v>
      </c>
    </row>
    <row r="36" spans="2:10" ht="15.75" customHeight="1" outlineLevel="1">
      <c r="B36" s="147">
        <v>2938</v>
      </c>
      <c r="C36" s="632" t="s">
        <v>75</v>
      </c>
      <c r="D36" s="632"/>
      <c r="E36" s="173">
        <v>135.19999999999999</v>
      </c>
      <c r="F36" s="174">
        <f>E36*'Прайс-лист'!I3*(1-'Прайс-лист'!$E$3)</f>
        <v>135.19999999999999</v>
      </c>
      <c r="G36" s="143">
        <v>0</v>
      </c>
      <c r="H36" s="175">
        <f t="shared" si="0"/>
        <v>0</v>
      </c>
    </row>
    <row r="37" spans="2:10" ht="15.75" customHeight="1" outlineLevel="1">
      <c r="B37" s="147">
        <v>2836</v>
      </c>
      <c r="C37" s="632" t="s">
        <v>11</v>
      </c>
      <c r="D37" s="632"/>
      <c r="E37" s="173">
        <v>200.8</v>
      </c>
      <c r="F37" s="174">
        <f>E37*'Прайс-лист'!I3*(1-'Прайс-лист'!$E$3)</f>
        <v>200.8</v>
      </c>
      <c r="G37" s="143">
        <v>0</v>
      </c>
      <c r="H37" s="175">
        <f t="shared" si="0"/>
        <v>0</v>
      </c>
    </row>
    <row r="38" spans="2:10" ht="15.75" customHeight="1" outlineLevel="1">
      <c r="B38" s="3"/>
      <c r="C38" s="52"/>
      <c r="D38" s="52"/>
      <c r="E38" s="184"/>
      <c r="F38" s="1"/>
      <c r="G38" s="27" t="s">
        <v>12</v>
      </c>
      <c r="H38" s="176">
        <f>SUM(H24:H37)</f>
        <v>1695.2</v>
      </c>
    </row>
  </sheetData>
  <mergeCells count="33">
    <mergeCell ref="C35:D35"/>
    <mergeCell ref="C36:D36"/>
    <mergeCell ref="C37:D37"/>
    <mergeCell ref="C30:D30"/>
    <mergeCell ref="C31:D31"/>
    <mergeCell ref="C32:D32"/>
    <mergeCell ref="C33:D33"/>
    <mergeCell ref="C34:D34"/>
    <mergeCell ref="B29:H29"/>
    <mergeCell ref="B2:H2"/>
    <mergeCell ref="B3:H3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C26:H26"/>
    <mergeCell ref="K2:L2"/>
    <mergeCell ref="B27:H27"/>
    <mergeCell ref="F21:G21"/>
    <mergeCell ref="F16:G16"/>
    <mergeCell ref="F17:G17"/>
    <mergeCell ref="F18:G18"/>
    <mergeCell ref="F19:G19"/>
    <mergeCell ref="F20:G20"/>
    <mergeCell ref="B25:H25"/>
    <mergeCell ref="F14:G14"/>
    <mergeCell ref="F15:G15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workbookViewId="0">
      <pane ySplit="2" topLeftCell="A3" activePane="bottomLeft" state="frozen"/>
      <selection pane="bottomLeft" activeCell="I47" sqref="I47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289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180"/>
      <c r="C4" s="635" t="s">
        <v>21</v>
      </c>
      <c r="D4" s="635"/>
      <c r="E4" s="79"/>
      <c r="F4" s="638">
        <v>330</v>
      </c>
      <c r="G4" s="638"/>
      <c r="H4" s="73"/>
    </row>
    <row r="5" spans="2:12" ht="15.75" hidden="1" customHeight="1" outlineLevel="1">
      <c r="B5" s="180"/>
      <c r="C5" s="635" t="s">
        <v>22</v>
      </c>
      <c r="D5" s="635"/>
      <c r="E5" s="79"/>
      <c r="F5" s="638">
        <v>235</v>
      </c>
      <c r="G5" s="638"/>
      <c r="H5" s="73"/>
    </row>
    <row r="6" spans="2:12" ht="15.75" hidden="1" customHeight="1" outlineLevel="1">
      <c r="B6" s="180"/>
      <c r="C6" s="635" t="s">
        <v>23</v>
      </c>
      <c r="D6" s="635"/>
      <c r="E6" s="79"/>
      <c r="F6" s="638">
        <v>165</v>
      </c>
      <c r="G6" s="638"/>
      <c r="H6" s="73"/>
    </row>
    <row r="7" spans="2:12" ht="15.75" hidden="1" customHeight="1" outlineLevel="1">
      <c r="B7" s="180"/>
      <c r="C7" s="635" t="s">
        <v>24</v>
      </c>
      <c r="D7" s="635"/>
      <c r="E7" s="79"/>
      <c r="F7" s="638">
        <v>78</v>
      </c>
      <c r="G7" s="638"/>
      <c r="H7" s="73"/>
    </row>
    <row r="8" spans="2:12" ht="15.75" hidden="1" customHeight="1" outlineLevel="1">
      <c r="B8" s="180"/>
      <c r="C8" s="635" t="s">
        <v>25</v>
      </c>
      <c r="D8" s="635"/>
      <c r="E8" s="79"/>
      <c r="F8" s="638">
        <v>43</v>
      </c>
      <c r="G8" s="638"/>
      <c r="H8" s="73"/>
    </row>
    <row r="9" spans="2:12" ht="15.75" hidden="1" customHeight="1" outlineLevel="1">
      <c r="B9" s="180"/>
      <c r="C9" s="635" t="s">
        <v>41</v>
      </c>
      <c r="D9" s="635"/>
      <c r="E9" s="79"/>
      <c r="F9" s="638">
        <v>60</v>
      </c>
      <c r="G9" s="638"/>
      <c r="H9" s="73"/>
    </row>
    <row r="10" spans="2:12" ht="15.75" hidden="1" customHeight="1" outlineLevel="1">
      <c r="B10" s="180"/>
      <c r="C10" s="635" t="s">
        <v>26</v>
      </c>
      <c r="D10" s="635"/>
      <c r="E10" s="79"/>
      <c r="F10" s="638">
        <v>600</v>
      </c>
      <c r="G10" s="638"/>
      <c r="H10" s="73"/>
    </row>
    <row r="11" spans="2:12" ht="15.75" hidden="1" customHeight="1" outlineLevel="1">
      <c r="B11" s="180"/>
      <c r="C11" s="635" t="s">
        <v>27</v>
      </c>
      <c r="D11" s="635"/>
      <c r="E11" s="79"/>
      <c r="F11" s="638">
        <v>4</v>
      </c>
      <c r="G11" s="638"/>
      <c r="H11" s="73"/>
    </row>
    <row r="12" spans="2:12" ht="15.75" hidden="1" customHeight="1" outlineLevel="1">
      <c r="B12" s="180"/>
      <c r="C12" s="635" t="s">
        <v>28</v>
      </c>
      <c r="D12" s="635"/>
      <c r="E12" s="79"/>
      <c r="F12" s="638" t="s">
        <v>276</v>
      </c>
      <c r="G12" s="638"/>
      <c r="H12" s="73"/>
    </row>
    <row r="13" spans="2:12" ht="15.75" hidden="1" customHeight="1" outlineLevel="1">
      <c r="B13" s="180"/>
      <c r="C13" s="635" t="s">
        <v>29</v>
      </c>
      <c r="D13" s="635"/>
      <c r="E13" s="79"/>
      <c r="F13" s="638">
        <v>15</v>
      </c>
      <c r="G13" s="638"/>
      <c r="H13" s="73"/>
    </row>
    <row r="14" spans="2:12" ht="15.75" hidden="1" customHeight="1" outlineLevel="1">
      <c r="B14" s="180"/>
      <c r="C14" s="635" t="s">
        <v>30</v>
      </c>
      <c r="D14" s="635"/>
      <c r="E14" s="79"/>
      <c r="F14" s="638">
        <v>20</v>
      </c>
      <c r="G14" s="638"/>
      <c r="H14" s="73"/>
    </row>
    <row r="15" spans="2:12" ht="15.75" hidden="1" customHeight="1" outlineLevel="1">
      <c r="B15" s="180"/>
      <c r="C15" s="635" t="s">
        <v>31</v>
      </c>
      <c r="D15" s="635"/>
      <c r="E15" s="79"/>
      <c r="F15" s="638">
        <v>50</v>
      </c>
      <c r="G15" s="638"/>
      <c r="H15" s="73"/>
    </row>
    <row r="16" spans="2:12" ht="15.75" hidden="1" customHeight="1" outlineLevel="1">
      <c r="B16" s="180"/>
      <c r="C16" s="635" t="s">
        <v>32</v>
      </c>
      <c r="D16" s="635"/>
      <c r="E16" s="79"/>
      <c r="F16" s="638">
        <v>381</v>
      </c>
      <c r="G16" s="638"/>
      <c r="H16" s="73"/>
    </row>
    <row r="17" spans="2:10" ht="15.75" hidden="1" customHeight="1" outlineLevel="1">
      <c r="B17" s="180"/>
      <c r="C17" s="635" t="s">
        <v>33</v>
      </c>
      <c r="D17" s="635"/>
      <c r="E17" s="79"/>
      <c r="F17" s="638" t="s">
        <v>283</v>
      </c>
      <c r="G17" s="638"/>
      <c r="H17" s="73"/>
    </row>
    <row r="18" spans="2:10" ht="31.5" hidden="1" customHeight="1" outlineLevel="1">
      <c r="B18" s="180"/>
      <c r="C18" s="635" t="s">
        <v>35</v>
      </c>
      <c r="D18" s="635"/>
      <c r="E18" s="79"/>
      <c r="F18" s="638" t="s">
        <v>278</v>
      </c>
      <c r="G18" s="638"/>
      <c r="H18" s="73"/>
    </row>
    <row r="19" spans="2:10" ht="15.75" hidden="1" customHeight="1" outlineLevel="1">
      <c r="B19" s="180"/>
      <c r="C19" s="635" t="s">
        <v>42</v>
      </c>
      <c r="D19" s="635"/>
      <c r="E19" s="79"/>
      <c r="F19" s="638" t="s">
        <v>54</v>
      </c>
      <c r="G19" s="638"/>
      <c r="H19" s="73"/>
    </row>
    <row r="20" spans="2:10" ht="15.75" hidden="1" customHeight="1" outlineLevel="1">
      <c r="B20" s="180"/>
      <c r="C20" s="637" t="s">
        <v>205</v>
      </c>
      <c r="D20" s="637"/>
      <c r="E20" s="79"/>
      <c r="F20" s="638" t="s">
        <v>261</v>
      </c>
      <c r="G20" s="638"/>
      <c r="H20" s="73"/>
    </row>
    <row r="21" spans="2:10" ht="15.75" hidden="1" customHeight="1" outlineLevel="1">
      <c r="B21" s="180"/>
      <c r="C21" s="637" t="s">
        <v>206</v>
      </c>
      <c r="D21" s="637"/>
      <c r="E21" s="79"/>
      <c r="F21" s="638" t="s">
        <v>286</v>
      </c>
      <c r="G21" s="638"/>
      <c r="H21" s="73"/>
    </row>
    <row r="22" spans="2:10" ht="15.75" hidden="1" customHeight="1" outlineLevel="1">
      <c r="B22" s="180"/>
      <c r="C22" s="637" t="s">
        <v>40</v>
      </c>
      <c r="D22" s="637"/>
      <c r="E22" s="79"/>
      <c r="F22" s="638">
        <v>65</v>
      </c>
      <c r="G22" s="638"/>
      <c r="H22" s="73"/>
    </row>
    <row r="23" spans="2:10" ht="15.75" customHeight="1" collapsed="1">
      <c r="B23" s="69"/>
      <c r="C23" s="70"/>
      <c r="D23" s="70"/>
      <c r="E23" s="186"/>
      <c r="F23" s="70"/>
      <c r="G23" s="70"/>
      <c r="H23" s="71"/>
    </row>
    <row r="24" spans="2:10" ht="15.75" customHeight="1" outlineLevel="1">
      <c r="B24" s="64" t="s">
        <v>44</v>
      </c>
      <c r="C24" s="222" t="s">
        <v>49</v>
      </c>
      <c r="D24" s="146"/>
      <c r="E24" s="183" t="s">
        <v>2</v>
      </c>
      <c r="F24" s="146" t="s">
        <v>2</v>
      </c>
      <c r="G24" s="146" t="s">
        <v>45</v>
      </c>
      <c r="H24" s="65" t="s">
        <v>46</v>
      </c>
    </row>
    <row r="25" spans="2:10" ht="15.75" customHeight="1" outlineLevel="1">
      <c r="B25" s="144">
        <v>1260</v>
      </c>
      <c r="C25" s="635" t="s">
        <v>296</v>
      </c>
      <c r="D25" s="635"/>
      <c r="E25" s="171">
        <v>1444</v>
      </c>
      <c r="F25" s="174">
        <f>E25*'Прайс-лист'!I3*(1-'Прайс-лист'!$E$3)</f>
        <v>1444</v>
      </c>
      <c r="G25" s="144"/>
      <c r="H25" s="175">
        <f>F25</f>
        <v>1444</v>
      </c>
    </row>
    <row r="26" spans="2:10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0" ht="258.75" hidden="1" customHeight="1" outlineLevel="2">
      <c r="B27" s="144"/>
      <c r="C27" s="640" t="s">
        <v>2320</v>
      </c>
      <c r="D27" s="640"/>
      <c r="E27" s="640"/>
      <c r="F27" s="640"/>
      <c r="G27" s="640"/>
      <c r="H27" s="640"/>
    </row>
    <row r="28" spans="2:10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0" ht="15.75" customHeight="1" outlineLevel="1">
      <c r="B29" s="144"/>
      <c r="C29" s="145" t="s">
        <v>929</v>
      </c>
      <c r="D29" s="102" t="s">
        <v>928</v>
      </c>
      <c r="E29" s="173">
        <v>20</v>
      </c>
      <c r="F29" s="175">
        <f>E29*'Прайс-лист'!I3*(1-'Прайс-лист'!$E$3)</f>
        <v>20</v>
      </c>
      <c r="G29" s="143">
        <v>0</v>
      </c>
      <c r="H29" s="192">
        <f>F29*G29</f>
        <v>0</v>
      </c>
      <c r="J29" s="246" t="s">
        <v>928</v>
      </c>
    </row>
    <row r="30" spans="2:10" ht="15.75" customHeight="1" outlineLevel="1">
      <c r="B30" s="657" t="s">
        <v>7</v>
      </c>
      <c r="C30" s="657"/>
      <c r="D30" s="657"/>
      <c r="E30" s="657"/>
      <c r="F30" s="657"/>
      <c r="G30" s="657"/>
      <c r="H30" s="657"/>
      <c r="J30" s="246" t="s">
        <v>1945</v>
      </c>
    </row>
    <row r="31" spans="2:10" ht="15.75" customHeight="1" outlineLevel="1">
      <c r="B31" s="147">
        <v>4144</v>
      </c>
      <c r="C31" s="632" t="s">
        <v>2214</v>
      </c>
      <c r="D31" s="632"/>
      <c r="E31" s="173">
        <v>20.8</v>
      </c>
      <c r="F31" s="174">
        <f>E31*'Прайс-лист'!I3*(1-'Прайс-лист'!$E$3)</f>
        <v>20.8</v>
      </c>
      <c r="G31" s="143">
        <v>0</v>
      </c>
      <c r="H31" s="175">
        <f t="shared" ref="H31:H38" si="0">F31*G31</f>
        <v>0</v>
      </c>
      <c r="J31" s="254" t="s">
        <v>1959</v>
      </c>
    </row>
    <row r="32" spans="2:10" ht="15.75" customHeight="1" outlineLevel="1">
      <c r="B32" s="147">
        <v>2401</v>
      </c>
      <c r="C32" s="632" t="s">
        <v>51</v>
      </c>
      <c r="D32" s="632"/>
      <c r="E32" s="173">
        <v>125.6</v>
      </c>
      <c r="F32" s="174">
        <f>E32*'Прайс-лист'!I3*(1-'Прайс-лист'!$E$3)</f>
        <v>125.6</v>
      </c>
      <c r="G32" s="143">
        <v>0</v>
      </c>
      <c r="H32" s="175">
        <f t="shared" si="0"/>
        <v>0</v>
      </c>
      <c r="J32" s="247" t="s">
        <v>1944</v>
      </c>
    </row>
    <row r="33" spans="2:10" ht="15.75" customHeight="1" outlineLevel="1">
      <c r="B33" s="147">
        <v>2347</v>
      </c>
      <c r="C33" s="632" t="s">
        <v>14</v>
      </c>
      <c r="D33" s="632"/>
      <c r="E33" s="173">
        <v>76.8</v>
      </c>
      <c r="F33" s="174">
        <f>E33*'Прайс-лист'!I3*(1-'Прайс-лист'!$E$3)</f>
        <v>76.8</v>
      </c>
      <c r="G33" s="143">
        <v>0</v>
      </c>
      <c r="H33" s="175">
        <f t="shared" si="0"/>
        <v>0</v>
      </c>
      <c r="J33" s="254" t="s">
        <v>1960</v>
      </c>
    </row>
    <row r="34" spans="2:10" ht="15.75" customHeight="1" outlineLevel="1">
      <c r="B34" s="147">
        <v>2342</v>
      </c>
      <c r="C34" s="632" t="s">
        <v>8</v>
      </c>
      <c r="D34" s="632"/>
      <c r="E34" s="173">
        <v>55.2</v>
      </c>
      <c r="F34" s="174">
        <f>E34*'Прайс-лист'!I3*(1-'Прайс-лист'!$E$3)</f>
        <v>55.2</v>
      </c>
      <c r="G34" s="143">
        <v>0</v>
      </c>
      <c r="H34" s="175">
        <f t="shared" si="0"/>
        <v>0</v>
      </c>
      <c r="J34" s="254" t="s">
        <v>1967</v>
      </c>
    </row>
    <row r="35" spans="2:10" ht="15.75" customHeight="1" outlineLevel="1">
      <c r="B35" s="147">
        <v>2343</v>
      </c>
      <c r="C35" s="632" t="s">
        <v>15</v>
      </c>
      <c r="D35" s="632"/>
      <c r="E35" s="173">
        <v>55.2</v>
      </c>
      <c r="F35" s="174">
        <f>E35*'Прайс-лист'!I3*(1-'Прайс-лист'!$E$3)</f>
        <v>55.2</v>
      </c>
      <c r="G35" s="143">
        <v>0</v>
      </c>
      <c r="H35" s="175">
        <f t="shared" si="0"/>
        <v>0</v>
      </c>
      <c r="J35" s="251" t="s">
        <v>1943</v>
      </c>
    </row>
    <row r="36" spans="2:10" ht="15.75" customHeight="1" outlineLevel="1">
      <c r="B36" s="147">
        <v>2935</v>
      </c>
      <c r="C36" s="632" t="s">
        <v>9</v>
      </c>
      <c r="D36" s="632"/>
      <c r="E36" s="173">
        <v>98.4</v>
      </c>
      <c r="F36" s="174">
        <f>E36*'Прайс-лист'!I3*(1-'Прайс-лист'!$E$3)</f>
        <v>98.4</v>
      </c>
      <c r="G36" s="143">
        <v>0</v>
      </c>
      <c r="H36" s="175">
        <f t="shared" si="0"/>
        <v>0</v>
      </c>
    </row>
    <row r="37" spans="2:10" ht="15.75" customHeight="1" outlineLevel="1">
      <c r="B37" s="147">
        <v>2936</v>
      </c>
      <c r="C37" s="632" t="s">
        <v>75</v>
      </c>
      <c r="D37" s="632"/>
      <c r="E37" s="173">
        <v>118.4</v>
      </c>
      <c r="F37" s="174">
        <f>E37*'Прайс-лист'!I3*(1-'Прайс-лист'!$E$3)</f>
        <v>118.4</v>
      </c>
      <c r="G37" s="143">
        <v>0</v>
      </c>
      <c r="H37" s="175">
        <f t="shared" si="0"/>
        <v>0</v>
      </c>
    </row>
    <row r="38" spans="2:10" ht="15.75" customHeight="1" outlineLevel="1">
      <c r="B38" s="147">
        <v>2835</v>
      </c>
      <c r="C38" s="632" t="s">
        <v>11</v>
      </c>
      <c r="D38" s="632"/>
      <c r="E38" s="173">
        <v>168</v>
      </c>
      <c r="F38" s="174">
        <f>E38*'Прайс-лист'!I3*(1-'Прайс-лист'!$E$3)</f>
        <v>168</v>
      </c>
      <c r="G38" s="143">
        <v>0</v>
      </c>
      <c r="H38" s="175">
        <f t="shared" si="0"/>
        <v>0</v>
      </c>
    </row>
    <row r="39" spans="2:10" ht="15.75" customHeight="1" outlineLevel="1">
      <c r="B39" s="3"/>
      <c r="C39" s="52"/>
      <c r="D39" s="52"/>
      <c r="E39" s="184"/>
      <c r="F39" s="1"/>
      <c r="G39" s="27" t="s">
        <v>12</v>
      </c>
      <c r="H39" s="176">
        <f>SUM(H25:H38)</f>
        <v>1444</v>
      </c>
    </row>
  </sheetData>
  <mergeCells count="54">
    <mergeCell ref="F6:G6"/>
    <mergeCell ref="F7:G7"/>
    <mergeCell ref="F8:G8"/>
    <mergeCell ref="C8:D8"/>
    <mergeCell ref="F21:G21"/>
    <mergeCell ref="F9:G9"/>
    <mergeCell ref="F10:G10"/>
    <mergeCell ref="F11:G11"/>
    <mergeCell ref="F12:G12"/>
    <mergeCell ref="F13:G13"/>
    <mergeCell ref="F18:G18"/>
    <mergeCell ref="C21:D21"/>
    <mergeCell ref="C14:D14"/>
    <mergeCell ref="C15:D15"/>
    <mergeCell ref="C35:D35"/>
    <mergeCell ref="C36:D36"/>
    <mergeCell ref="C37:D37"/>
    <mergeCell ref="C38:D38"/>
    <mergeCell ref="C25:D25"/>
    <mergeCell ref="B28:H28"/>
    <mergeCell ref="C31:D31"/>
    <mergeCell ref="C32:D32"/>
    <mergeCell ref="C33:D33"/>
    <mergeCell ref="C34:D34"/>
    <mergeCell ref="B30:H30"/>
    <mergeCell ref="C27:H27"/>
    <mergeCell ref="B26:H26"/>
    <mergeCell ref="C22:D22"/>
    <mergeCell ref="C16:D16"/>
    <mergeCell ref="C17:D17"/>
    <mergeCell ref="C18:D18"/>
    <mergeCell ref="C19:D19"/>
    <mergeCell ref="C20:D20"/>
    <mergeCell ref="F22:G22"/>
    <mergeCell ref="F19:G19"/>
    <mergeCell ref="F20:G20"/>
    <mergeCell ref="F16:G16"/>
    <mergeCell ref="F17:G17"/>
    <mergeCell ref="K2:L2"/>
    <mergeCell ref="F14:G14"/>
    <mergeCell ref="F15:G15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B2:H2"/>
    <mergeCell ref="B3:H3"/>
    <mergeCell ref="F4:G4"/>
    <mergeCell ref="F5:G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18" activePane="bottomLeft" state="frozen"/>
      <selection pane="bottomLeft" activeCell="L43" sqref="L4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140625" style="58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2334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180"/>
      <c r="C4" s="635" t="s">
        <v>21</v>
      </c>
      <c r="D4" s="635"/>
      <c r="E4" s="73"/>
      <c r="F4" s="638">
        <v>330</v>
      </c>
      <c r="G4" s="638"/>
      <c r="H4" s="73"/>
    </row>
    <row r="5" spans="2:12" ht="15.75" hidden="1" customHeight="1" outlineLevel="1">
      <c r="B5" s="180"/>
      <c r="C5" s="635" t="s">
        <v>22</v>
      </c>
      <c r="D5" s="635"/>
      <c r="E5" s="73"/>
      <c r="F5" s="638">
        <v>235</v>
      </c>
      <c r="G5" s="638"/>
      <c r="H5" s="73"/>
    </row>
    <row r="6" spans="2:12" ht="15.75" hidden="1" customHeight="1" outlineLevel="1">
      <c r="B6" s="180"/>
      <c r="C6" s="635" t="s">
        <v>23</v>
      </c>
      <c r="D6" s="635"/>
      <c r="E6" s="73"/>
      <c r="F6" s="638">
        <v>165</v>
      </c>
      <c r="G6" s="638"/>
      <c r="H6" s="73"/>
    </row>
    <row r="7" spans="2:12" ht="15.75" hidden="1" customHeight="1" outlineLevel="1">
      <c r="B7" s="180"/>
      <c r="C7" s="635" t="s">
        <v>24</v>
      </c>
      <c r="D7" s="635"/>
      <c r="E7" s="73"/>
      <c r="F7" s="638">
        <v>78</v>
      </c>
      <c r="G7" s="638"/>
      <c r="H7" s="73"/>
    </row>
    <row r="8" spans="2:12" ht="15.75" hidden="1" customHeight="1" outlineLevel="1">
      <c r="B8" s="180"/>
      <c r="C8" s="635" t="s">
        <v>25</v>
      </c>
      <c r="D8" s="635"/>
      <c r="E8" s="73"/>
      <c r="F8" s="638">
        <v>43</v>
      </c>
      <c r="G8" s="638"/>
      <c r="H8" s="73"/>
    </row>
    <row r="9" spans="2:12" ht="15.75" hidden="1" customHeight="1" outlineLevel="1">
      <c r="B9" s="180"/>
      <c r="C9" s="635" t="s">
        <v>41</v>
      </c>
      <c r="D9" s="635"/>
      <c r="E9" s="73"/>
      <c r="F9" s="638">
        <v>36</v>
      </c>
      <c r="G9" s="638"/>
      <c r="H9" s="73"/>
    </row>
    <row r="10" spans="2:12" ht="15.75" hidden="1" customHeight="1" outlineLevel="1">
      <c r="B10" s="180"/>
      <c r="C10" s="635" t="s">
        <v>26</v>
      </c>
      <c r="D10" s="635"/>
      <c r="E10" s="73"/>
      <c r="F10" s="638">
        <v>600</v>
      </c>
      <c r="G10" s="638"/>
      <c r="H10" s="73"/>
    </row>
    <row r="11" spans="2:12" ht="15.75" hidden="1" customHeight="1" outlineLevel="1">
      <c r="B11" s="180"/>
      <c r="C11" s="635" t="s">
        <v>27</v>
      </c>
      <c r="D11" s="635"/>
      <c r="E11" s="73"/>
      <c r="F11" s="638">
        <v>4</v>
      </c>
      <c r="G11" s="638"/>
      <c r="H11" s="73"/>
    </row>
    <row r="12" spans="2:12" ht="15.75" hidden="1" customHeight="1" outlineLevel="1">
      <c r="B12" s="180"/>
      <c r="C12" s="635" t="s">
        <v>28</v>
      </c>
      <c r="D12" s="635"/>
      <c r="E12" s="73"/>
      <c r="F12" s="638" t="s">
        <v>280</v>
      </c>
      <c r="G12" s="638"/>
      <c r="H12" s="73"/>
    </row>
    <row r="13" spans="2:12" ht="15.75" hidden="1" customHeight="1" outlineLevel="1">
      <c r="B13" s="180"/>
      <c r="C13" s="635" t="s">
        <v>29</v>
      </c>
      <c r="D13" s="635"/>
      <c r="E13" s="73"/>
      <c r="F13" s="638">
        <v>15</v>
      </c>
      <c r="G13" s="638"/>
      <c r="H13" s="73"/>
    </row>
    <row r="14" spans="2:12" ht="15.75" hidden="1" customHeight="1" outlineLevel="1">
      <c r="B14" s="180"/>
      <c r="C14" s="635" t="s">
        <v>30</v>
      </c>
      <c r="D14" s="635"/>
      <c r="E14" s="73"/>
      <c r="F14" s="638">
        <v>20</v>
      </c>
      <c r="G14" s="638"/>
      <c r="H14" s="73"/>
    </row>
    <row r="15" spans="2:12" ht="15.75" hidden="1" customHeight="1" outlineLevel="1">
      <c r="B15" s="180"/>
      <c r="C15" s="635" t="s">
        <v>31</v>
      </c>
      <c r="D15" s="635"/>
      <c r="E15" s="73"/>
      <c r="F15" s="638">
        <v>50</v>
      </c>
      <c r="G15" s="638"/>
      <c r="H15" s="73"/>
    </row>
    <row r="16" spans="2:12" ht="15.75" hidden="1" customHeight="1" outlineLevel="1">
      <c r="B16" s="180"/>
      <c r="C16" s="635" t="s">
        <v>32</v>
      </c>
      <c r="D16" s="635"/>
      <c r="E16" s="73"/>
      <c r="F16" s="638">
        <v>381</v>
      </c>
      <c r="G16" s="638"/>
      <c r="H16" s="73"/>
    </row>
    <row r="17" spans="2:10" ht="15.75" hidden="1" customHeight="1" outlineLevel="1">
      <c r="B17" s="180"/>
      <c r="C17" s="635" t="s">
        <v>33</v>
      </c>
      <c r="D17" s="635"/>
      <c r="E17" s="73"/>
      <c r="F17" s="638" t="s">
        <v>283</v>
      </c>
      <c r="G17" s="638"/>
      <c r="H17" s="73"/>
    </row>
    <row r="18" spans="2:10" ht="31.5" hidden="1" customHeight="1" outlineLevel="1">
      <c r="B18" s="180"/>
      <c r="C18" s="635" t="s">
        <v>35</v>
      </c>
      <c r="D18" s="635"/>
      <c r="E18" s="73"/>
      <c r="F18" s="638" t="s">
        <v>281</v>
      </c>
      <c r="G18" s="638"/>
      <c r="H18" s="73"/>
    </row>
    <row r="19" spans="2:10" ht="15.75" hidden="1" customHeight="1" outlineLevel="1">
      <c r="B19" s="180"/>
      <c r="C19" s="635" t="s">
        <v>42</v>
      </c>
      <c r="D19" s="635"/>
      <c r="E19" s="73"/>
      <c r="F19" s="638" t="s">
        <v>54</v>
      </c>
      <c r="G19" s="638"/>
      <c r="H19" s="73"/>
    </row>
    <row r="20" spans="2:10" ht="15.75" hidden="1" customHeight="1" outlineLevel="1">
      <c r="B20" s="180"/>
      <c r="C20" s="637" t="s">
        <v>38</v>
      </c>
      <c r="D20" s="637"/>
      <c r="E20" s="73"/>
      <c r="F20" s="638" t="s">
        <v>261</v>
      </c>
      <c r="G20" s="638"/>
      <c r="H20" s="73"/>
    </row>
    <row r="21" spans="2:10" ht="15.75" hidden="1" customHeight="1" outlineLevel="1">
      <c r="B21" s="180"/>
      <c r="C21" s="637" t="s">
        <v>40</v>
      </c>
      <c r="D21" s="637"/>
      <c r="E21" s="73"/>
      <c r="F21" s="638">
        <v>41</v>
      </c>
      <c r="G21" s="638"/>
      <c r="H21" s="73"/>
    </row>
    <row r="22" spans="2:10" ht="15.75" customHeight="1" collapsed="1">
      <c r="B22" s="69"/>
      <c r="C22" s="70"/>
      <c r="D22" s="70"/>
      <c r="E22" s="71"/>
      <c r="F22" s="70"/>
      <c r="G22" s="70"/>
      <c r="H22" s="71"/>
    </row>
    <row r="23" spans="2:10" ht="15.75" customHeight="1" outlineLevel="1">
      <c r="B23" s="64" t="s">
        <v>44</v>
      </c>
      <c r="C23" s="222" t="s">
        <v>49</v>
      </c>
      <c r="D23" s="146"/>
      <c r="E23" s="65" t="s">
        <v>2</v>
      </c>
      <c r="F23" s="146" t="s">
        <v>2</v>
      </c>
      <c r="G23" s="146" t="s">
        <v>45</v>
      </c>
      <c r="H23" s="65" t="s">
        <v>46</v>
      </c>
    </row>
    <row r="24" spans="2:10" ht="15.75" customHeight="1" outlineLevel="1">
      <c r="B24" s="144">
        <v>1261</v>
      </c>
      <c r="C24" s="635" t="s">
        <v>295</v>
      </c>
      <c r="D24" s="635"/>
      <c r="E24" s="172">
        <v>1540</v>
      </c>
      <c r="F24" s="174">
        <f>E24*'Прайс-лист'!I3*(1-'Прайс-лист'!$E$3)</f>
        <v>1540</v>
      </c>
      <c r="G24" s="144"/>
      <c r="H24" s="175">
        <f>F24</f>
        <v>1540</v>
      </c>
    </row>
    <row r="25" spans="2:10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0" ht="238.5" hidden="1" customHeight="1" outlineLevel="2">
      <c r="B26" s="144"/>
      <c r="C26" s="640" t="s">
        <v>2321</v>
      </c>
      <c r="D26" s="640"/>
      <c r="E26" s="640"/>
      <c r="F26" s="640"/>
      <c r="G26" s="640"/>
      <c r="H26" s="640"/>
    </row>
    <row r="27" spans="2:10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0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0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0" ht="15.75" customHeight="1" outlineLevel="1">
      <c r="B30" s="147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7" si="0">F30*G30</f>
        <v>0</v>
      </c>
      <c r="J30" s="254" t="s">
        <v>1959</v>
      </c>
    </row>
    <row r="31" spans="2:10" ht="15.75" customHeight="1" outlineLevel="1">
      <c r="B31" s="147">
        <v>2401</v>
      </c>
      <c r="C31" s="632" t="s">
        <v>51</v>
      </c>
      <c r="D31" s="632"/>
      <c r="E31" s="173">
        <v>125.6</v>
      </c>
      <c r="F31" s="174">
        <f>E31*'Прайс-лист'!I3*(1-'Прайс-лист'!$E$3)</f>
        <v>125.6</v>
      </c>
      <c r="G31" s="143">
        <v>0</v>
      </c>
      <c r="H31" s="175">
        <f t="shared" si="0"/>
        <v>0</v>
      </c>
      <c r="J31" s="247" t="s">
        <v>1944</v>
      </c>
    </row>
    <row r="32" spans="2:10" ht="15.75" customHeight="1" outlineLevel="1">
      <c r="B32" s="147">
        <v>2347</v>
      </c>
      <c r="C32" s="632" t="s">
        <v>14</v>
      </c>
      <c r="D32" s="632"/>
      <c r="E32" s="173">
        <v>76.8</v>
      </c>
      <c r="F32" s="174">
        <f>E32*'Прайс-лист'!I3*(1-'Прайс-лист'!$E$3)</f>
        <v>76.8</v>
      </c>
      <c r="G32" s="143">
        <v>0</v>
      </c>
      <c r="H32" s="175">
        <f t="shared" si="0"/>
        <v>0</v>
      </c>
      <c r="J32" s="254" t="s">
        <v>1960</v>
      </c>
    </row>
    <row r="33" spans="2:10" ht="15.75" customHeight="1" outlineLevel="1">
      <c r="B33" s="147">
        <v>2342</v>
      </c>
      <c r="C33" s="632" t="s">
        <v>8</v>
      </c>
      <c r="D33" s="632"/>
      <c r="E33" s="173">
        <v>55.2</v>
      </c>
      <c r="F33" s="174">
        <f>E33*'Прайс-лист'!I3*(1-'Прайс-лист'!$E$3)</f>
        <v>55.2</v>
      </c>
      <c r="G33" s="143">
        <v>0</v>
      </c>
      <c r="H33" s="175">
        <f t="shared" si="0"/>
        <v>0</v>
      </c>
      <c r="J33" s="254" t="s">
        <v>1967</v>
      </c>
    </row>
    <row r="34" spans="2:10" ht="15.75" customHeight="1" outlineLevel="1">
      <c r="B34" s="147">
        <v>2343</v>
      </c>
      <c r="C34" s="632" t="s">
        <v>15</v>
      </c>
      <c r="D34" s="632"/>
      <c r="E34" s="173">
        <v>55.2</v>
      </c>
      <c r="F34" s="174">
        <f>E34*'Прайс-лист'!I3*(1-'Прайс-лист'!$E$3)</f>
        <v>55.2</v>
      </c>
      <c r="G34" s="143">
        <v>0</v>
      </c>
      <c r="H34" s="175">
        <f t="shared" si="0"/>
        <v>0</v>
      </c>
      <c r="J34" s="251" t="s">
        <v>1943</v>
      </c>
    </row>
    <row r="35" spans="2:10" ht="15.75" customHeight="1" outlineLevel="1">
      <c r="B35" s="147">
        <v>2935</v>
      </c>
      <c r="C35" s="632" t="s">
        <v>9</v>
      </c>
      <c r="D35" s="632"/>
      <c r="E35" s="173">
        <v>98.4</v>
      </c>
      <c r="F35" s="174">
        <f>E35*'Прайс-лист'!I3*(1-'Прайс-лист'!$E$3)</f>
        <v>98.4</v>
      </c>
      <c r="G35" s="143">
        <v>0</v>
      </c>
      <c r="H35" s="175">
        <f t="shared" si="0"/>
        <v>0</v>
      </c>
    </row>
    <row r="36" spans="2:10" ht="15.75" customHeight="1" outlineLevel="1">
      <c r="B36" s="147">
        <v>2936</v>
      </c>
      <c r="C36" s="632" t="s">
        <v>75</v>
      </c>
      <c r="D36" s="632"/>
      <c r="E36" s="173">
        <v>118.4</v>
      </c>
      <c r="F36" s="174">
        <f>E36*'Прайс-лист'!I3*(1-'Прайс-лист'!$E$3)</f>
        <v>118.4</v>
      </c>
      <c r="G36" s="143">
        <v>0</v>
      </c>
      <c r="H36" s="175">
        <f t="shared" si="0"/>
        <v>0</v>
      </c>
    </row>
    <row r="37" spans="2:10" ht="15.75" customHeight="1" outlineLevel="1">
      <c r="B37" s="147">
        <v>2835</v>
      </c>
      <c r="C37" s="632" t="s">
        <v>11</v>
      </c>
      <c r="D37" s="632"/>
      <c r="E37" s="173">
        <v>168</v>
      </c>
      <c r="F37" s="174">
        <f>E37*'Прайс-лист'!I3*(1-'Прайс-лист'!$E$3)</f>
        <v>168</v>
      </c>
      <c r="G37" s="143">
        <v>0</v>
      </c>
      <c r="H37" s="175">
        <f t="shared" si="0"/>
        <v>0</v>
      </c>
    </row>
    <row r="38" spans="2:10" ht="15.75" customHeight="1" outlineLevel="1">
      <c r="B38" s="3"/>
      <c r="C38" s="52"/>
      <c r="D38" s="52"/>
      <c r="E38" s="1"/>
      <c r="F38" s="1"/>
      <c r="G38" s="27" t="s">
        <v>12</v>
      </c>
      <c r="H38" s="176">
        <f>SUM(H24:H37)</f>
        <v>1540</v>
      </c>
    </row>
  </sheetData>
  <mergeCells count="52">
    <mergeCell ref="C36:D36"/>
    <mergeCell ref="C37:D37"/>
    <mergeCell ref="C24:D24"/>
    <mergeCell ref="C33:D33"/>
    <mergeCell ref="C34:D34"/>
    <mergeCell ref="C26:H26"/>
    <mergeCell ref="B27:H27"/>
    <mergeCell ref="C8:D8"/>
    <mergeCell ref="C20:D20"/>
    <mergeCell ref="C21:D21"/>
    <mergeCell ref="C35:D35"/>
    <mergeCell ref="C30:D30"/>
    <mergeCell ref="C31:D31"/>
    <mergeCell ref="C32:D32"/>
    <mergeCell ref="C9:D9"/>
    <mergeCell ref="C10:D10"/>
    <mergeCell ref="C11:D11"/>
    <mergeCell ref="C12:D12"/>
    <mergeCell ref="C13:D13"/>
    <mergeCell ref="B25:H25"/>
    <mergeCell ref="F17:G17"/>
    <mergeCell ref="B29:H29"/>
    <mergeCell ref="C17:D17"/>
    <mergeCell ref="C18:D18"/>
    <mergeCell ref="C19:D19"/>
    <mergeCell ref="F9:G9"/>
    <mergeCell ref="F10:G10"/>
    <mergeCell ref="F11:G11"/>
    <mergeCell ref="F12:G12"/>
    <mergeCell ref="F13:G13"/>
    <mergeCell ref="F14:G14"/>
    <mergeCell ref="F15:G15"/>
    <mergeCell ref="F16:G16"/>
    <mergeCell ref="C16:D16"/>
    <mergeCell ref="C14:D14"/>
    <mergeCell ref="C15:D15"/>
    <mergeCell ref="K2:L2"/>
    <mergeCell ref="F18:G18"/>
    <mergeCell ref="F19:G19"/>
    <mergeCell ref="F20:G20"/>
    <mergeCell ref="F21:G21"/>
    <mergeCell ref="B2:H2"/>
    <mergeCell ref="B3:H3"/>
    <mergeCell ref="F4:G4"/>
    <mergeCell ref="F5:G5"/>
    <mergeCell ref="F6:G6"/>
    <mergeCell ref="F7:G7"/>
    <mergeCell ref="F8:G8"/>
    <mergeCell ref="C4:D4"/>
    <mergeCell ref="C5:D5"/>
    <mergeCell ref="C6:D6"/>
    <mergeCell ref="C7:D7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S64"/>
  <sheetViews>
    <sheetView showGridLines="0" zoomScaleNormal="100" workbookViewId="0">
      <pane ySplit="2" topLeftCell="A3" activePane="bottomLeft" state="frozen"/>
      <selection pane="bottomLeft" activeCell="F34" sqref="F34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 customWidth="1"/>
    <col min="10" max="11" width="15.7109375" style="50" hidden="1" customWidth="1" outlineLevel="1"/>
    <col min="12" max="17" width="15.7109375" style="2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1941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245"/>
      <c r="C4" s="635" t="s">
        <v>21</v>
      </c>
      <c r="D4" s="635"/>
      <c r="E4" s="79"/>
      <c r="F4" s="638">
        <v>587</v>
      </c>
      <c r="G4" s="638"/>
      <c r="H4" s="73"/>
    </row>
    <row r="5" spans="2:19" ht="15.75" hidden="1" customHeight="1" outlineLevel="1">
      <c r="B5" s="245"/>
      <c r="C5" s="635" t="s">
        <v>22</v>
      </c>
      <c r="D5" s="635"/>
      <c r="E5" s="79"/>
      <c r="F5" s="638">
        <v>427</v>
      </c>
      <c r="G5" s="638"/>
      <c r="H5" s="73"/>
    </row>
    <row r="6" spans="2:19" ht="15.75" hidden="1" customHeight="1" outlineLevel="1">
      <c r="B6" s="245"/>
      <c r="C6" s="635" t="s">
        <v>23</v>
      </c>
      <c r="D6" s="635"/>
      <c r="E6" s="79"/>
      <c r="F6" s="638">
        <v>247</v>
      </c>
      <c r="G6" s="638"/>
      <c r="H6" s="73"/>
    </row>
    <row r="7" spans="2:19" ht="15.75" hidden="1" customHeight="1" outlineLevel="1">
      <c r="B7" s="245"/>
      <c r="C7" s="635" t="s">
        <v>24</v>
      </c>
      <c r="D7" s="635"/>
      <c r="E7" s="79"/>
      <c r="F7" s="638">
        <v>145</v>
      </c>
      <c r="G7" s="638"/>
      <c r="H7" s="73"/>
    </row>
    <row r="8" spans="2:19" ht="15.75" hidden="1" customHeight="1" outlineLevel="1">
      <c r="B8" s="245"/>
      <c r="C8" s="635" t="s">
        <v>25</v>
      </c>
      <c r="D8" s="635"/>
      <c r="E8" s="79"/>
      <c r="F8" s="638">
        <v>50</v>
      </c>
      <c r="G8" s="638"/>
      <c r="H8" s="73"/>
    </row>
    <row r="9" spans="2:19" ht="15.75" hidden="1" customHeight="1" outlineLevel="1">
      <c r="B9" s="245"/>
      <c r="C9" s="635" t="s">
        <v>41</v>
      </c>
      <c r="D9" s="635"/>
      <c r="E9" s="79"/>
      <c r="F9" s="638">
        <v>535</v>
      </c>
      <c r="G9" s="638"/>
      <c r="H9" s="73"/>
    </row>
    <row r="10" spans="2:19" ht="15.75" hidden="1" customHeight="1" outlineLevel="1">
      <c r="B10" s="245"/>
      <c r="C10" s="635" t="s">
        <v>26</v>
      </c>
      <c r="D10" s="635"/>
      <c r="E10" s="79"/>
      <c r="F10" s="638">
        <v>1200</v>
      </c>
      <c r="G10" s="638"/>
      <c r="H10" s="73"/>
    </row>
    <row r="11" spans="2:19" ht="15.75" hidden="1" customHeight="1" outlineLevel="1">
      <c r="B11" s="245"/>
      <c r="C11" s="635" t="s">
        <v>27</v>
      </c>
      <c r="D11" s="635"/>
      <c r="E11" s="79"/>
      <c r="F11" s="638">
        <v>12</v>
      </c>
      <c r="G11" s="638"/>
      <c r="H11" s="73"/>
    </row>
    <row r="12" spans="2:19" ht="15.75" hidden="1" customHeight="1" outlineLevel="1">
      <c r="B12" s="245"/>
      <c r="C12" s="635" t="s">
        <v>28</v>
      </c>
      <c r="D12" s="635"/>
      <c r="E12" s="79"/>
      <c r="F12" s="638">
        <v>5</v>
      </c>
      <c r="G12" s="638"/>
      <c r="H12" s="73"/>
    </row>
    <row r="13" spans="2:19" ht="15.75" hidden="1" customHeight="1" outlineLevel="1">
      <c r="B13" s="245"/>
      <c r="C13" s="635" t="s">
        <v>222</v>
      </c>
      <c r="D13" s="635"/>
      <c r="E13" s="79"/>
      <c r="F13" s="638">
        <v>115</v>
      </c>
      <c r="G13" s="638"/>
      <c r="H13" s="73"/>
    </row>
    <row r="14" spans="2:19" ht="15.75" hidden="1" customHeight="1" outlineLevel="1">
      <c r="B14" s="245"/>
      <c r="C14" s="635" t="s">
        <v>29</v>
      </c>
      <c r="D14" s="635"/>
      <c r="E14" s="79"/>
      <c r="F14" s="638">
        <v>130</v>
      </c>
      <c r="G14" s="638"/>
      <c r="H14" s="73"/>
    </row>
    <row r="15" spans="2:19" ht="15.75" hidden="1" customHeight="1" outlineLevel="1">
      <c r="B15" s="245"/>
      <c r="C15" s="635" t="s">
        <v>30</v>
      </c>
      <c r="D15" s="635"/>
      <c r="E15" s="79"/>
      <c r="F15" s="638">
        <v>150</v>
      </c>
      <c r="G15" s="638"/>
      <c r="H15" s="73"/>
    </row>
    <row r="16" spans="2:19" ht="15.75" hidden="1" customHeight="1" outlineLevel="1">
      <c r="B16" s="245"/>
      <c r="C16" s="635" t="s">
        <v>31</v>
      </c>
      <c r="D16" s="635"/>
      <c r="E16" s="79"/>
      <c r="F16" s="638">
        <v>250</v>
      </c>
      <c r="G16" s="638"/>
      <c r="H16" s="73"/>
    </row>
    <row r="17" spans="2:17" ht="15.75" hidden="1" customHeight="1" outlineLevel="1">
      <c r="B17" s="245"/>
      <c r="C17" s="635" t="s">
        <v>32</v>
      </c>
      <c r="D17" s="635"/>
      <c r="E17" s="79"/>
      <c r="F17" s="638">
        <v>508</v>
      </c>
      <c r="G17" s="638"/>
      <c r="H17" s="73"/>
    </row>
    <row r="18" spans="2:17" ht="15.75" hidden="1" customHeight="1" outlineLevel="1">
      <c r="B18" s="245"/>
      <c r="C18" s="635" t="s">
        <v>33</v>
      </c>
      <c r="D18" s="635"/>
      <c r="E18" s="79"/>
      <c r="F18" s="638" t="s">
        <v>2146</v>
      </c>
      <c r="G18" s="638"/>
      <c r="H18" s="73"/>
    </row>
    <row r="19" spans="2:17" ht="15.75" hidden="1" customHeight="1" outlineLevel="1">
      <c r="B19" s="245"/>
      <c r="C19" s="635" t="s">
        <v>35</v>
      </c>
      <c r="D19" s="635"/>
      <c r="E19" s="79"/>
      <c r="F19" s="638" t="s">
        <v>36</v>
      </c>
      <c r="G19" s="638"/>
      <c r="H19" s="73"/>
    </row>
    <row r="20" spans="2:17" ht="15.75" hidden="1" customHeight="1" outlineLevel="1">
      <c r="B20" s="245"/>
      <c r="C20" s="635" t="s">
        <v>42</v>
      </c>
      <c r="D20" s="635"/>
      <c r="E20" s="79"/>
      <c r="F20" s="638" t="s">
        <v>54</v>
      </c>
      <c r="G20" s="638"/>
      <c r="H20" s="73"/>
    </row>
    <row r="21" spans="2:17" ht="15.75" hidden="1" customHeight="1" outlineLevel="1">
      <c r="B21" s="245"/>
      <c r="C21" s="637" t="s">
        <v>205</v>
      </c>
      <c r="D21" s="637"/>
      <c r="E21" s="79"/>
      <c r="F21" s="638" t="s">
        <v>2147</v>
      </c>
      <c r="G21" s="638"/>
      <c r="H21" s="73"/>
    </row>
    <row r="22" spans="2:17" ht="15.75" hidden="1" customHeight="1" outlineLevel="1">
      <c r="B22" s="245"/>
      <c r="C22" s="637" t="s">
        <v>206</v>
      </c>
      <c r="D22" s="637"/>
      <c r="E22" s="79"/>
      <c r="F22" s="638" t="s">
        <v>2148</v>
      </c>
      <c r="G22" s="638"/>
      <c r="H22" s="73"/>
    </row>
    <row r="23" spans="2:17" ht="15.75" hidden="1" customHeight="1" outlineLevel="1">
      <c r="B23" s="442"/>
      <c r="C23" s="637" t="s">
        <v>208</v>
      </c>
      <c r="D23" s="637"/>
      <c r="E23" s="79"/>
      <c r="F23" s="638" t="s">
        <v>2149</v>
      </c>
      <c r="G23" s="638"/>
      <c r="H23" s="73"/>
    </row>
    <row r="24" spans="2:17" ht="15.75" hidden="1" customHeight="1" outlineLevel="1">
      <c r="B24" s="245"/>
      <c r="C24" s="637" t="s">
        <v>40</v>
      </c>
      <c r="D24" s="637"/>
      <c r="E24" s="79"/>
      <c r="F24" s="638">
        <v>650</v>
      </c>
      <c r="G24" s="638"/>
      <c r="H24" s="73"/>
    </row>
    <row r="25" spans="2:17" ht="15.75" customHeight="1" collapsed="1">
      <c r="B25" s="40"/>
      <c r="C25" s="42"/>
      <c r="D25" s="42"/>
      <c r="E25" s="188"/>
      <c r="F25" s="42"/>
      <c r="G25" s="42"/>
      <c r="H25" s="41"/>
    </row>
    <row r="26" spans="2:17" ht="15.75" customHeight="1" outlineLevel="1">
      <c r="B26" s="64" t="s">
        <v>44</v>
      </c>
      <c r="C26" s="222" t="s">
        <v>49</v>
      </c>
      <c r="D26" s="222"/>
      <c r="E26" s="183" t="s">
        <v>2</v>
      </c>
      <c r="F26" s="222" t="s">
        <v>2</v>
      </c>
      <c r="G26" s="222" t="s">
        <v>45</v>
      </c>
      <c r="H26" s="65" t="s">
        <v>46</v>
      </c>
    </row>
    <row r="27" spans="2:17" ht="15.75" customHeight="1" outlineLevel="1">
      <c r="B27" s="244">
        <v>1160</v>
      </c>
      <c r="C27" s="635" t="s">
        <v>194</v>
      </c>
      <c r="D27" s="635"/>
      <c r="E27" s="171">
        <v>14869.6</v>
      </c>
      <c r="F27" s="174">
        <f>E27*'Прайс-лист'!I3*(1-'Прайс-лист'!$E$3)</f>
        <v>14869.6</v>
      </c>
      <c r="G27" s="244"/>
      <c r="H27" s="175">
        <f>F27</f>
        <v>14869.6</v>
      </c>
    </row>
    <row r="28" spans="2:17" ht="15.75" hidden="1" customHeight="1" outlineLevel="2">
      <c r="B28" s="641" t="s">
        <v>1949</v>
      </c>
      <c r="C28" s="641"/>
      <c r="D28" s="641"/>
      <c r="E28" s="641"/>
      <c r="F28" s="641"/>
      <c r="G28" s="641"/>
      <c r="H28" s="641"/>
    </row>
    <row r="29" spans="2:17" ht="396.75" hidden="1" customHeight="1" outlineLevel="2">
      <c r="B29" s="244"/>
      <c r="C29" s="640" t="s">
        <v>2329</v>
      </c>
      <c r="D29" s="640"/>
      <c r="E29" s="640"/>
      <c r="F29" s="640"/>
      <c r="G29" s="640"/>
      <c r="H29" s="640"/>
    </row>
    <row r="30" spans="2:17" ht="15.75" customHeight="1" outlineLevel="1" collapsed="1">
      <c r="B30" s="641" t="s">
        <v>2151</v>
      </c>
      <c r="C30" s="641"/>
      <c r="D30" s="641"/>
      <c r="E30" s="641"/>
      <c r="F30" s="641"/>
      <c r="G30" s="641"/>
      <c r="H30" s="641"/>
    </row>
    <row r="31" spans="2:17" ht="15.75" customHeight="1" outlineLevel="1">
      <c r="B31" s="448">
        <v>2476</v>
      </c>
      <c r="C31" s="444" t="s">
        <v>6</v>
      </c>
      <c r="D31" s="104" t="s">
        <v>928</v>
      </c>
      <c r="E31" s="208">
        <v>612</v>
      </c>
      <c r="F31" s="174">
        <f>E31*'Прайс-лист'!I3*(1-'Прайс-лист'!$E$3)</f>
        <v>612</v>
      </c>
      <c r="G31" s="143">
        <v>0</v>
      </c>
      <c r="H31" s="175">
        <f t="shared" ref="H31:H40" si="0">F31*G31</f>
        <v>0</v>
      </c>
      <c r="J31" s="246" t="s">
        <v>928</v>
      </c>
      <c r="K31" s="246" t="s">
        <v>928</v>
      </c>
      <c r="L31" s="246" t="s">
        <v>928</v>
      </c>
      <c r="M31" s="246" t="s">
        <v>928</v>
      </c>
      <c r="N31" s="246" t="s">
        <v>928</v>
      </c>
      <c r="O31" s="246" t="s">
        <v>2212</v>
      </c>
      <c r="P31" s="246" t="s">
        <v>928</v>
      </c>
      <c r="Q31" s="246" t="s">
        <v>928</v>
      </c>
    </row>
    <row r="32" spans="2:17" ht="15.75" customHeight="1" outlineLevel="1">
      <c r="B32" s="448">
        <v>2485</v>
      </c>
      <c r="C32" s="444" t="s">
        <v>138</v>
      </c>
      <c r="D32" s="439" t="s">
        <v>928</v>
      </c>
      <c r="E32" s="208">
        <v>211.2</v>
      </c>
      <c r="F32" s="174">
        <f>E32*'Прайс-лист'!I3*(1-'Прайс-лист'!$E$3)</f>
        <v>211.2</v>
      </c>
      <c r="G32" s="143">
        <v>0</v>
      </c>
      <c r="H32" s="175">
        <f t="shared" si="0"/>
        <v>0</v>
      </c>
      <c r="J32" s="248" t="s">
        <v>1942</v>
      </c>
      <c r="K32" s="248" t="s">
        <v>1962</v>
      </c>
      <c r="L32" s="246" t="s">
        <v>1945</v>
      </c>
      <c r="M32" s="251" t="s">
        <v>1943</v>
      </c>
      <c r="N32" s="489" t="s">
        <v>2202</v>
      </c>
      <c r="O32" s="489" t="s">
        <v>2204</v>
      </c>
      <c r="P32" s="248" t="s">
        <v>1946</v>
      </c>
      <c r="Q32" s="251" t="s">
        <v>2179</v>
      </c>
    </row>
    <row r="33" spans="2:17" ht="15.75" customHeight="1" outlineLevel="1">
      <c r="B33" s="66"/>
      <c r="C33" s="239" t="s">
        <v>929</v>
      </c>
      <c r="D33" s="103" t="s">
        <v>928</v>
      </c>
      <c r="E33" s="208">
        <v>20</v>
      </c>
      <c r="F33" s="174">
        <f>E33*'Прайс-лист'!I3*(1-'Прайс-лист'!$E$3)</f>
        <v>20</v>
      </c>
      <c r="G33" s="143">
        <v>0</v>
      </c>
      <c r="H33" s="175">
        <f t="shared" si="0"/>
        <v>0</v>
      </c>
      <c r="J33" s="248" t="s">
        <v>2155</v>
      </c>
      <c r="K33" s="248" t="s">
        <v>2175</v>
      </c>
      <c r="L33" s="50"/>
      <c r="M33" s="248" t="s">
        <v>1942</v>
      </c>
      <c r="N33" s="489" t="s">
        <v>2203</v>
      </c>
      <c r="O33" s="489" t="s">
        <v>2205</v>
      </c>
      <c r="P33" s="248" t="s">
        <v>1947</v>
      </c>
      <c r="Q33" s="246" t="s">
        <v>2178</v>
      </c>
    </row>
    <row r="34" spans="2:17" ht="15.75" customHeight="1" outlineLevel="1">
      <c r="B34" s="244">
        <v>1165</v>
      </c>
      <c r="C34" s="451" t="s">
        <v>2181</v>
      </c>
      <c r="D34" s="103" t="s">
        <v>928</v>
      </c>
      <c r="E34" s="208">
        <v>3120</v>
      </c>
      <c r="F34" s="174">
        <f>E34*'Прайс-лист'!I3*(1-'Прайс-лист'!$E$3)</f>
        <v>3120</v>
      </c>
      <c r="G34" s="143">
        <v>0</v>
      </c>
      <c r="H34" s="175">
        <f t="shared" si="0"/>
        <v>0</v>
      </c>
      <c r="J34" s="248" t="s">
        <v>2154</v>
      </c>
      <c r="K34" s="248" t="s">
        <v>2174</v>
      </c>
      <c r="L34" s="50"/>
      <c r="M34" s="247" t="s">
        <v>1944</v>
      </c>
      <c r="N34" s="456"/>
      <c r="O34" s="489" t="s">
        <v>2206</v>
      </c>
      <c r="P34" s="248" t="s">
        <v>1948</v>
      </c>
    </row>
    <row r="35" spans="2:17" ht="15.75" customHeight="1" outlineLevel="1">
      <c r="B35" s="244">
        <v>2004</v>
      </c>
      <c r="C35" s="464" t="s">
        <v>931</v>
      </c>
      <c r="D35" s="103" t="s">
        <v>928</v>
      </c>
      <c r="E35" s="208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 t="s">
        <v>1944</v>
      </c>
      <c r="K35" s="251" t="s">
        <v>1963</v>
      </c>
      <c r="L35" s="50"/>
      <c r="M35" s="246" t="s">
        <v>1945</v>
      </c>
      <c r="N35" s="248"/>
      <c r="O35" s="489" t="s">
        <v>2207</v>
      </c>
      <c r="P35" s="251" t="s">
        <v>2330</v>
      </c>
      <c r="Q35" s="248"/>
    </row>
    <row r="36" spans="2:17" ht="15.75" customHeight="1" outlineLevel="1">
      <c r="B36" s="244">
        <v>3079</v>
      </c>
      <c r="C36" s="467" t="s">
        <v>2211</v>
      </c>
      <c r="D36" s="103" t="s">
        <v>2212</v>
      </c>
      <c r="E36" s="208">
        <v>237.6</v>
      </c>
      <c r="F36" s="174">
        <f>E36*'Прайс-лист'!I3*(1-'Прайс-лист'!$E$3)</f>
        <v>237.6</v>
      </c>
      <c r="G36" s="143">
        <v>0</v>
      </c>
      <c r="H36" s="175">
        <f t="shared" si="0"/>
        <v>0</v>
      </c>
      <c r="J36" s="251" t="s">
        <v>1945</v>
      </c>
      <c r="K36" s="251" t="s">
        <v>1964</v>
      </c>
      <c r="L36" s="50"/>
      <c r="O36" s="489" t="s">
        <v>2208</v>
      </c>
      <c r="P36" s="50"/>
      <c r="Q36" s="251"/>
    </row>
    <row r="37" spans="2:17" ht="15.75" customHeight="1" outlineLevel="1">
      <c r="B37" s="244">
        <v>3504</v>
      </c>
      <c r="C37" s="407" t="s">
        <v>1940</v>
      </c>
      <c r="D37" s="104" t="s">
        <v>928</v>
      </c>
      <c r="E37" s="208">
        <v>840</v>
      </c>
      <c r="F37" s="174">
        <f>E37*'Прайс-лист'!I3*(1-'Прайс-лист'!$E$3)</f>
        <v>840</v>
      </c>
      <c r="G37" s="143">
        <v>0</v>
      </c>
      <c r="H37" s="175">
        <f t="shared" si="0"/>
        <v>0</v>
      </c>
      <c r="L37" s="50"/>
      <c r="N37" s="249"/>
      <c r="O37" s="489" t="s">
        <v>2209</v>
      </c>
      <c r="P37" s="50"/>
      <c r="Q37" s="251"/>
    </row>
    <row r="38" spans="2:17" ht="15.75" customHeight="1" outlineLevel="1">
      <c r="B38" s="448" t="s">
        <v>2173</v>
      </c>
      <c r="C38" s="449" t="s">
        <v>2177</v>
      </c>
      <c r="D38" s="104" t="s">
        <v>928</v>
      </c>
      <c r="E38" s="208">
        <v>0</v>
      </c>
      <c r="F38" s="174">
        <f>E38*'Прайс-лист'!I3*(1-'Прайс-лист'!$E$3)</f>
        <v>0</v>
      </c>
      <c r="G38" s="143">
        <v>0</v>
      </c>
      <c r="H38" s="175">
        <f t="shared" si="0"/>
        <v>0</v>
      </c>
      <c r="J38" s="149" t="s">
        <v>1961</v>
      </c>
      <c r="L38" s="50"/>
      <c r="N38" s="249"/>
      <c r="O38" s="489" t="s">
        <v>2210</v>
      </c>
      <c r="P38" s="50"/>
      <c r="Q38" s="251"/>
    </row>
    <row r="39" spans="2:17" ht="15.75" customHeight="1" outlineLevel="1">
      <c r="B39" s="438">
        <v>2143</v>
      </c>
      <c r="C39" s="632" t="s">
        <v>2145</v>
      </c>
      <c r="D39" s="632"/>
      <c r="E39" s="208">
        <v>183.2</v>
      </c>
      <c r="F39" s="174">
        <f>E39*'Прайс-лист'!I3*(1-'Прайс-лист'!$E$3)</f>
        <v>183.2</v>
      </c>
      <c r="G39" s="143">
        <v>0</v>
      </c>
      <c r="H39" s="175">
        <f t="shared" si="0"/>
        <v>0</v>
      </c>
      <c r="L39" s="50"/>
      <c r="N39" s="50"/>
      <c r="O39" s="249"/>
      <c r="P39" s="50"/>
    </row>
    <row r="40" spans="2:17" ht="15.75" customHeight="1" outlineLevel="1">
      <c r="B40" s="450">
        <v>2563</v>
      </c>
      <c r="C40" s="635" t="s">
        <v>135</v>
      </c>
      <c r="D40" s="635"/>
      <c r="E40" s="208">
        <v>180</v>
      </c>
      <c r="F40" s="174">
        <f>E40*'Прайс-лист'!I3*(1-'Прайс-лист'!$E$3)</f>
        <v>180</v>
      </c>
      <c r="G40" s="143">
        <v>0</v>
      </c>
      <c r="H40" s="175">
        <f t="shared" si="0"/>
        <v>0</v>
      </c>
      <c r="N40" s="149"/>
      <c r="O40" s="149" t="s">
        <v>1961</v>
      </c>
    </row>
    <row r="41" spans="2:17" ht="15.75" customHeight="1" outlineLevel="1">
      <c r="B41" s="639" t="s">
        <v>7</v>
      </c>
      <c r="C41" s="639"/>
      <c r="D41" s="639"/>
      <c r="E41" s="639"/>
      <c r="F41" s="639"/>
      <c r="G41" s="639"/>
      <c r="H41" s="639"/>
    </row>
    <row r="42" spans="2:17" ht="15.75" customHeight="1" outlineLevel="1">
      <c r="B42" s="448">
        <v>414601</v>
      </c>
      <c r="C42" s="632" t="s">
        <v>2172</v>
      </c>
      <c r="D42" s="632"/>
      <c r="E42" s="190">
        <v>64</v>
      </c>
      <c r="F42" s="174">
        <f>E42*'Прайс-лист'!I3*(1-'Прайс-лист'!$E$3)</f>
        <v>64</v>
      </c>
      <c r="G42" s="143">
        <v>0</v>
      </c>
      <c r="H42" s="175">
        <f t="shared" ref="H42:H63" si="1">F42*G42</f>
        <v>0</v>
      </c>
    </row>
    <row r="43" spans="2:17" ht="15.75" customHeight="1" outlineLevel="1">
      <c r="B43" s="242">
        <v>2537</v>
      </c>
      <c r="C43" s="632" t="s">
        <v>141</v>
      </c>
      <c r="D43" s="632"/>
      <c r="E43" s="190">
        <v>460</v>
      </c>
      <c r="F43" s="174">
        <f>E43*'Прайс-лист'!I3*(1-'Прайс-лист'!$E$3)</f>
        <v>460</v>
      </c>
      <c r="G43" s="143">
        <v>0</v>
      </c>
      <c r="H43" s="175">
        <f t="shared" si="1"/>
        <v>0</v>
      </c>
    </row>
    <row r="44" spans="2:17" ht="15.75" customHeight="1" outlineLevel="1">
      <c r="B44" s="242">
        <v>2538</v>
      </c>
      <c r="C44" s="632" t="s">
        <v>2127</v>
      </c>
      <c r="D44" s="632"/>
      <c r="E44" s="190">
        <v>1280</v>
      </c>
      <c r="F44" s="174">
        <f>E44*'Прайс-лист'!I3*(1-'Прайс-лист'!$E$3)</f>
        <v>1280</v>
      </c>
      <c r="G44" s="143">
        <v>0</v>
      </c>
      <c r="H44" s="175">
        <f t="shared" si="1"/>
        <v>0</v>
      </c>
    </row>
    <row r="45" spans="2:17" ht="15.75" customHeight="1" outlineLevel="1">
      <c r="B45" s="413">
        <v>2539</v>
      </c>
      <c r="C45" s="632" t="s">
        <v>2128</v>
      </c>
      <c r="D45" s="632"/>
      <c r="E45" s="190">
        <v>896</v>
      </c>
      <c r="F45" s="174">
        <f>E45*'Прайс-лист'!I3*(1-'Прайс-лист'!$E$3)</f>
        <v>896</v>
      </c>
      <c r="G45" s="143">
        <v>0</v>
      </c>
      <c r="H45" s="175">
        <f>F45*G45</f>
        <v>0</v>
      </c>
    </row>
    <row r="46" spans="2:17" ht="15.75" customHeight="1" outlineLevel="1">
      <c r="B46" s="438">
        <v>2524</v>
      </c>
      <c r="C46" s="632" t="s">
        <v>2132</v>
      </c>
      <c r="D46" s="632"/>
      <c r="E46" s="190">
        <v>356.8</v>
      </c>
      <c r="F46" s="174">
        <f>E46*'Прайс-лист'!I3*(1-'Прайс-лист'!$E$3)</f>
        <v>356.8</v>
      </c>
      <c r="G46" s="446">
        <f>G45</f>
        <v>0</v>
      </c>
      <c r="H46" s="175">
        <f>F46*G46</f>
        <v>0</v>
      </c>
    </row>
    <row r="47" spans="2:17" ht="15.75" customHeight="1" outlineLevel="1">
      <c r="B47" s="242">
        <v>2706</v>
      </c>
      <c r="C47" s="632" t="s">
        <v>140</v>
      </c>
      <c r="D47" s="632"/>
      <c r="E47" s="190">
        <v>612.79999999999995</v>
      </c>
      <c r="F47" s="174">
        <f>E47*'Прайс-лист'!I3*(1-'Прайс-лист'!$E$3)</f>
        <v>612.79999999999995</v>
      </c>
      <c r="G47" s="143">
        <v>0</v>
      </c>
      <c r="H47" s="175">
        <f t="shared" si="1"/>
        <v>0</v>
      </c>
    </row>
    <row r="48" spans="2:17" ht="15.75" customHeight="1" outlineLevel="1">
      <c r="B48" s="242">
        <v>2705</v>
      </c>
      <c r="C48" s="632" t="s">
        <v>139</v>
      </c>
      <c r="D48" s="632"/>
      <c r="E48" s="190">
        <v>656</v>
      </c>
      <c r="F48" s="174">
        <f>E48*'Прайс-лист'!I3*(1-'Прайс-лист'!$E$3)</f>
        <v>656</v>
      </c>
      <c r="G48" s="143">
        <v>0</v>
      </c>
      <c r="H48" s="175">
        <f t="shared" si="1"/>
        <v>0</v>
      </c>
    </row>
    <row r="49" spans="2:8" ht="15.75" customHeight="1" outlineLevel="1">
      <c r="B49" s="242">
        <v>2601</v>
      </c>
      <c r="C49" s="632" t="s">
        <v>99</v>
      </c>
      <c r="D49" s="632"/>
      <c r="E49" s="190">
        <v>90.4</v>
      </c>
      <c r="F49" s="174">
        <f>E49*'Прайс-лист'!I3*(1-'Прайс-лист'!$E$3)</f>
        <v>90.4</v>
      </c>
      <c r="G49" s="143">
        <v>0</v>
      </c>
      <c r="H49" s="175">
        <f>F49*G49</f>
        <v>0</v>
      </c>
    </row>
    <row r="50" spans="2:8" ht="15.75" customHeight="1" outlineLevel="1">
      <c r="B50" s="242">
        <v>2128</v>
      </c>
      <c r="C50" s="632" t="s">
        <v>2223</v>
      </c>
      <c r="D50" s="632"/>
      <c r="E50" s="190">
        <v>1549.6</v>
      </c>
      <c r="F50" s="174">
        <f>E50*'Прайс-лист'!I3*(1-'Прайс-лист'!$E$3)</f>
        <v>1549.6</v>
      </c>
      <c r="G50" s="143">
        <v>0</v>
      </c>
      <c r="H50" s="175">
        <f t="shared" si="1"/>
        <v>0</v>
      </c>
    </row>
    <row r="51" spans="2:8" ht="15.75" customHeight="1" outlineLevel="1">
      <c r="B51" s="242">
        <v>2426</v>
      </c>
      <c r="C51" s="632" t="s">
        <v>1932</v>
      </c>
      <c r="D51" s="632"/>
      <c r="E51" s="190">
        <v>452.8</v>
      </c>
      <c r="F51" s="174">
        <f>E51*'Прайс-лист'!I3*(1-'Прайс-лист'!$E$3)</f>
        <v>452.8</v>
      </c>
      <c r="G51" s="143">
        <v>0</v>
      </c>
      <c r="H51" s="175">
        <f t="shared" si="1"/>
        <v>0</v>
      </c>
    </row>
    <row r="52" spans="2:8" ht="15.75" customHeight="1" outlineLevel="1">
      <c r="B52" s="242">
        <v>2350</v>
      </c>
      <c r="C52" s="632" t="s">
        <v>2176</v>
      </c>
      <c r="D52" s="632"/>
      <c r="E52" s="190">
        <v>624</v>
      </c>
      <c r="F52" s="174">
        <f>E52*'Прайс-лист'!I3*(1-'Прайс-лист'!$E$3)</f>
        <v>624</v>
      </c>
      <c r="G52" s="143">
        <v>0</v>
      </c>
      <c r="H52" s="175">
        <f t="shared" si="1"/>
        <v>0</v>
      </c>
    </row>
    <row r="53" spans="2:8" ht="15.75" customHeight="1" outlineLevel="1">
      <c r="B53" s="244">
        <v>3080</v>
      </c>
      <c r="C53" s="635" t="s">
        <v>1935</v>
      </c>
      <c r="D53" s="635"/>
      <c r="E53" s="208">
        <v>26.4</v>
      </c>
      <c r="F53" s="174">
        <f>E53*'Прайс-лист'!I3*(1-'Прайс-лист'!$E$3)</f>
        <v>26.4</v>
      </c>
      <c r="G53" s="240">
        <f>IF(G36*G52,1,0)</f>
        <v>0</v>
      </c>
      <c r="H53" s="175">
        <f>F53*G53</f>
        <v>0</v>
      </c>
    </row>
    <row r="54" spans="2:8" ht="15.75" customHeight="1" outlineLevel="1">
      <c r="B54" s="242">
        <v>2351</v>
      </c>
      <c r="C54" s="632" t="s">
        <v>1934</v>
      </c>
      <c r="D54" s="632"/>
      <c r="E54" s="190">
        <v>352</v>
      </c>
      <c r="F54" s="174">
        <f>E54*'Прайс-лист'!I3*(1-'Прайс-лист'!$E$3)</f>
        <v>352</v>
      </c>
      <c r="G54" s="143">
        <v>0</v>
      </c>
      <c r="H54" s="175">
        <f t="shared" si="1"/>
        <v>0</v>
      </c>
    </row>
    <row r="55" spans="2:8" ht="15.75" customHeight="1" outlineLevel="1">
      <c r="B55" s="244">
        <v>3081</v>
      </c>
      <c r="C55" s="635" t="s">
        <v>1936</v>
      </c>
      <c r="D55" s="635"/>
      <c r="E55" s="208">
        <v>35.200000000000003</v>
      </c>
      <c r="F55" s="174">
        <f>E55*'Прайс-лист'!I3*(1-'Прайс-лист'!$E$3)</f>
        <v>35.200000000000003</v>
      </c>
      <c r="G55" s="240">
        <f>IF(G36*G54,1,0)</f>
        <v>0</v>
      </c>
      <c r="H55" s="175">
        <f t="shared" si="1"/>
        <v>0</v>
      </c>
    </row>
    <row r="56" spans="2:8" ht="15.75" customHeight="1" outlineLevel="1">
      <c r="B56" s="244">
        <v>2736</v>
      </c>
      <c r="C56" s="635" t="s">
        <v>1939</v>
      </c>
      <c r="D56" s="635"/>
      <c r="E56" s="208">
        <v>764.8</v>
      </c>
      <c r="F56" s="174">
        <f>E56*'Прайс-лист'!I3*(1-'Прайс-лист'!$E$3)</f>
        <v>764.8</v>
      </c>
      <c r="G56" s="143">
        <v>0</v>
      </c>
      <c r="H56" s="175">
        <f t="shared" si="1"/>
        <v>0</v>
      </c>
    </row>
    <row r="57" spans="2:8" ht="15.75" customHeight="1" outlineLevel="1">
      <c r="B57" s="242">
        <v>2962</v>
      </c>
      <c r="C57" s="632" t="s">
        <v>9</v>
      </c>
      <c r="D57" s="632"/>
      <c r="E57" s="190">
        <v>180</v>
      </c>
      <c r="F57" s="174">
        <f>E57*'Прайс-лист'!I3*(1-'Прайс-лист'!$E$3)</f>
        <v>180</v>
      </c>
      <c r="G57" s="143">
        <v>0</v>
      </c>
      <c r="H57" s="175">
        <f t="shared" si="1"/>
        <v>0</v>
      </c>
    </row>
    <row r="58" spans="2:8" ht="15.75" customHeight="1" outlineLevel="1">
      <c r="B58" s="242">
        <v>2963</v>
      </c>
      <c r="C58" s="632" t="s">
        <v>75</v>
      </c>
      <c r="D58" s="632"/>
      <c r="E58" s="190">
        <v>220.8</v>
      </c>
      <c r="F58" s="174">
        <f>E58*'Прайс-лист'!I3*(1-'Прайс-лист'!$E$3)</f>
        <v>220.8</v>
      </c>
      <c r="G58" s="143">
        <v>0</v>
      </c>
      <c r="H58" s="175">
        <f t="shared" si="1"/>
        <v>0</v>
      </c>
    </row>
    <row r="59" spans="2:8" ht="15.75" customHeight="1" outlineLevel="1">
      <c r="B59" s="242">
        <v>7000</v>
      </c>
      <c r="C59" s="632" t="s">
        <v>11</v>
      </c>
      <c r="D59" s="632"/>
      <c r="E59" s="190">
        <v>572</v>
      </c>
      <c r="F59" s="174">
        <f>E59*'Прайс-лист'!I3*(1-'Прайс-лист'!$E$3)</f>
        <v>572</v>
      </c>
      <c r="G59" s="143">
        <v>0</v>
      </c>
      <c r="H59" s="175">
        <f t="shared" si="1"/>
        <v>0</v>
      </c>
    </row>
    <row r="60" spans="2:8" ht="15.75" customHeight="1" outlineLevel="1">
      <c r="B60" s="242">
        <v>7001</v>
      </c>
      <c r="C60" s="632" t="s">
        <v>1937</v>
      </c>
      <c r="D60" s="632"/>
      <c r="E60" s="190">
        <v>140</v>
      </c>
      <c r="F60" s="174">
        <f>E60*'Прайс-лист'!I3*(1-'Прайс-лист'!$E$3)</f>
        <v>140</v>
      </c>
      <c r="G60" s="143">
        <v>0</v>
      </c>
      <c r="H60" s="175">
        <f t="shared" si="1"/>
        <v>0</v>
      </c>
    </row>
    <row r="61" spans="2:8" ht="15.75" customHeight="1" outlineLevel="1">
      <c r="B61" s="242">
        <v>7003</v>
      </c>
      <c r="C61" s="632" t="s">
        <v>1957</v>
      </c>
      <c r="D61" s="632"/>
      <c r="E61" s="190">
        <v>88</v>
      </c>
      <c r="F61" s="174">
        <f>E61*'Прайс-лист'!I3*(1-'Прайс-лист'!$E$3)</f>
        <v>88</v>
      </c>
      <c r="G61" s="143">
        <v>0</v>
      </c>
      <c r="H61" s="175">
        <f t="shared" si="1"/>
        <v>0</v>
      </c>
    </row>
    <row r="62" spans="2:8" ht="15.75" customHeight="1" outlineLevel="1">
      <c r="B62" s="242">
        <v>7002</v>
      </c>
      <c r="C62" s="632" t="s">
        <v>2134</v>
      </c>
      <c r="D62" s="632"/>
      <c r="E62" s="190">
        <v>232</v>
      </c>
      <c r="F62" s="174">
        <f>E62*'Прайс-лист'!I3*(1-'Прайс-лист'!$E$3)</f>
        <v>232</v>
      </c>
      <c r="G62" s="143">
        <v>0</v>
      </c>
      <c r="H62" s="175">
        <f t="shared" si="1"/>
        <v>0</v>
      </c>
    </row>
    <row r="63" spans="2:8" ht="15.75" customHeight="1" outlineLevel="1">
      <c r="B63" s="242">
        <v>2393</v>
      </c>
      <c r="C63" s="632" t="s">
        <v>148</v>
      </c>
      <c r="D63" s="632"/>
      <c r="E63" s="190">
        <v>1280</v>
      </c>
      <c r="F63" s="174">
        <f>E63*'Прайс-лист'!I3*(1-'Прайс-лист'!$E$3)</f>
        <v>1280</v>
      </c>
      <c r="G63" s="143">
        <v>0</v>
      </c>
      <c r="H63" s="175">
        <f t="shared" si="1"/>
        <v>0</v>
      </c>
    </row>
    <row r="64" spans="2:8" ht="15.75" customHeight="1" outlineLevel="1">
      <c r="B64" s="3"/>
      <c r="C64" s="52"/>
      <c r="D64" s="52"/>
      <c r="E64" s="184"/>
      <c r="F64" s="1"/>
      <c r="G64" s="27" t="s">
        <v>12</v>
      </c>
      <c r="H64" s="176">
        <f>SUM(H27:H63)</f>
        <v>14869.6</v>
      </c>
    </row>
  </sheetData>
  <sortState ref="A35:H55">
    <sortCondition ref="A35"/>
  </sortState>
  <mergeCells count="74">
    <mergeCell ref="C9:D9"/>
    <mergeCell ref="F9:G9"/>
    <mergeCell ref="C6:D6"/>
    <mergeCell ref="F6:G6"/>
    <mergeCell ref="C7:D7"/>
    <mergeCell ref="F7:G7"/>
    <mergeCell ref="C8:D8"/>
    <mergeCell ref="F8:G8"/>
    <mergeCell ref="B2:H2"/>
    <mergeCell ref="B3:H3"/>
    <mergeCell ref="C4:D4"/>
    <mergeCell ref="F4:G4"/>
    <mergeCell ref="C5:D5"/>
    <mergeCell ref="F5:G5"/>
    <mergeCell ref="C10:D10"/>
    <mergeCell ref="F10:G10"/>
    <mergeCell ref="C11:D11"/>
    <mergeCell ref="F11:G11"/>
    <mergeCell ref="C12:D12"/>
    <mergeCell ref="F12:G12"/>
    <mergeCell ref="C13:D13"/>
    <mergeCell ref="F13:G13"/>
    <mergeCell ref="C14:D14"/>
    <mergeCell ref="F14:G14"/>
    <mergeCell ref="C15:D15"/>
    <mergeCell ref="F15:G15"/>
    <mergeCell ref="C16:D16"/>
    <mergeCell ref="F16:G16"/>
    <mergeCell ref="C17:D17"/>
    <mergeCell ref="F17:G17"/>
    <mergeCell ref="C18:D18"/>
    <mergeCell ref="F18:G18"/>
    <mergeCell ref="C19:D19"/>
    <mergeCell ref="F19:G19"/>
    <mergeCell ref="C20:D20"/>
    <mergeCell ref="F20:G20"/>
    <mergeCell ref="C21:D21"/>
    <mergeCell ref="F21:G21"/>
    <mergeCell ref="C24:D24"/>
    <mergeCell ref="F24:G24"/>
    <mergeCell ref="C52:D52"/>
    <mergeCell ref="C51:D51"/>
    <mergeCell ref="C27:D27"/>
    <mergeCell ref="C29:H29"/>
    <mergeCell ref="B30:H30"/>
    <mergeCell ref="C42:D42"/>
    <mergeCell ref="C43:D43"/>
    <mergeCell ref="B28:H28"/>
    <mergeCell ref="C44:D44"/>
    <mergeCell ref="C47:D47"/>
    <mergeCell ref="C48:D48"/>
    <mergeCell ref="B41:H41"/>
    <mergeCell ref="C63:D63"/>
    <mergeCell ref="C49:D49"/>
    <mergeCell ref="C61:D61"/>
    <mergeCell ref="C62:D62"/>
    <mergeCell ref="C57:D57"/>
    <mergeCell ref="C60:D60"/>
    <mergeCell ref="R2:S2"/>
    <mergeCell ref="C23:D23"/>
    <mergeCell ref="F23:G23"/>
    <mergeCell ref="C58:D58"/>
    <mergeCell ref="C59:D59"/>
    <mergeCell ref="C53:D53"/>
    <mergeCell ref="C50:D50"/>
    <mergeCell ref="C45:D45"/>
    <mergeCell ref="C56:D56"/>
    <mergeCell ref="C54:D54"/>
    <mergeCell ref="C55:D55"/>
    <mergeCell ref="C46:D46"/>
    <mergeCell ref="C39:D39"/>
    <mergeCell ref="C40:D40"/>
    <mergeCell ref="C22:D22"/>
    <mergeCell ref="F22:G22"/>
  </mergeCells>
  <dataValidations count="8">
    <dataValidation type="list" allowBlank="1" showInputMessage="1" showErrorMessage="1" sqref="D37">
      <formula1>$P$31:$P$35</formula1>
    </dataValidation>
    <dataValidation type="list" allowBlank="1" showInputMessage="1" showErrorMessage="1" sqref="D38">
      <formula1>$Q$31:$Q$33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4">
      <formula1>$M$31:$M$35</formula1>
    </dataValidation>
    <dataValidation type="list" allowBlank="1" showInputMessage="1" showErrorMessage="1" sqref="D33">
      <formula1>$L$31:$L$32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5">
      <formula1>$N$31:$N$33</formula1>
    </dataValidation>
    <dataValidation type="list" allowBlank="1" showInputMessage="1" showErrorMessage="1" sqref="D36">
      <formula1>$O$31:$O$40</formula1>
    </dataValidation>
  </dataValidations>
  <hyperlinks>
    <hyperlink ref="R2:S2" location="'Прайс-лист'!A1" display="на главную"/>
  </hyperlinks>
  <pageMargins left="0.23622047244094491" right="0.23622047244094491" top="0.37" bottom="0.17" header="0.31496062992125984" footer="0.31496062992125984"/>
  <pageSetup paperSize="9" scale="65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workbookViewId="0">
      <pane ySplit="2" topLeftCell="A3" activePane="bottomLeft" state="frozen"/>
      <selection pane="bottomLeft" activeCell="F25" sqref="F2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287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300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205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165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78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43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54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520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>
        <v>4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276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10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15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50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0" ht="15.75" hidden="1" customHeight="1" outlineLevel="1">
      <c r="B17" s="67"/>
      <c r="C17" s="635" t="s">
        <v>33</v>
      </c>
      <c r="D17" s="635"/>
      <c r="E17" s="79"/>
      <c r="F17" s="638" t="s">
        <v>283</v>
      </c>
      <c r="G17" s="638"/>
      <c r="H17" s="73"/>
    </row>
    <row r="18" spans="2:10" ht="31.5" hidden="1" customHeight="1" outlineLevel="1">
      <c r="B18" s="67"/>
      <c r="C18" s="635" t="s">
        <v>35</v>
      </c>
      <c r="D18" s="635"/>
      <c r="E18" s="79"/>
      <c r="F18" s="638" t="s">
        <v>278</v>
      </c>
      <c r="G18" s="638"/>
      <c r="H18" s="73"/>
    </row>
    <row r="19" spans="2:10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0" ht="15.75" hidden="1" customHeight="1" outlineLevel="1">
      <c r="B20" s="67"/>
      <c r="C20" s="637" t="s">
        <v>205</v>
      </c>
      <c r="D20" s="637"/>
      <c r="E20" s="79"/>
      <c r="F20" s="638" t="s">
        <v>261</v>
      </c>
      <c r="G20" s="638"/>
      <c r="H20" s="73"/>
    </row>
    <row r="21" spans="2:10" ht="15.75" hidden="1" customHeight="1" outlineLevel="1">
      <c r="B21" s="67"/>
      <c r="C21" s="637" t="s">
        <v>206</v>
      </c>
      <c r="D21" s="637"/>
      <c r="E21" s="79"/>
      <c r="F21" s="638" t="s">
        <v>286</v>
      </c>
      <c r="G21" s="638"/>
      <c r="H21" s="73"/>
    </row>
    <row r="22" spans="2:10" ht="15.75" hidden="1" customHeight="1" outlineLevel="1">
      <c r="B22" s="67"/>
      <c r="C22" s="637" t="s">
        <v>40</v>
      </c>
      <c r="D22" s="637"/>
      <c r="E22" s="79"/>
      <c r="F22" s="638">
        <v>59</v>
      </c>
      <c r="G22" s="638"/>
      <c r="H22" s="73"/>
    </row>
    <row r="23" spans="2:10" ht="15.75" customHeight="1" collapsed="1">
      <c r="B23" s="69"/>
      <c r="C23" s="70"/>
      <c r="D23" s="70"/>
      <c r="E23" s="186"/>
      <c r="F23" s="70"/>
      <c r="G23" s="70"/>
      <c r="H23" s="71"/>
    </row>
    <row r="24" spans="2:10" ht="15.75" customHeight="1" outlineLevel="1">
      <c r="B24" s="64" t="s">
        <v>44</v>
      </c>
      <c r="C24" s="222" t="s">
        <v>49</v>
      </c>
      <c r="D24" s="136"/>
      <c r="E24" s="183" t="s">
        <v>2</v>
      </c>
      <c r="F24" s="136" t="s">
        <v>2</v>
      </c>
      <c r="G24" s="136" t="s">
        <v>45</v>
      </c>
      <c r="H24" s="65" t="s">
        <v>46</v>
      </c>
    </row>
    <row r="25" spans="2:10" ht="15.75" customHeight="1" outlineLevel="1">
      <c r="B25" s="134">
        <v>1250</v>
      </c>
      <c r="C25" s="635" t="s">
        <v>296</v>
      </c>
      <c r="D25" s="635"/>
      <c r="E25" s="171">
        <v>1347.2</v>
      </c>
      <c r="F25" s="174">
        <f>E25*'Прайс-лист'!I3*(1-'Прайс-лист'!$E$3)</f>
        <v>1347.2</v>
      </c>
      <c r="G25" s="134"/>
      <c r="H25" s="175">
        <f>F25</f>
        <v>1347.2</v>
      </c>
    </row>
    <row r="26" spans="2:10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0" ht="254.25" hidden="1" customHeight="1" outlineLevel="2">
      <c r="B27" s="134"/>
      <c r="C27" s="640" t="s">
        <v>2320</v>
      </c>
      <c r="D27" s="640"/>
      <c r="E27" s="640"/>
      <c r="F27" s="640"/>
      <c r="G27" s="640"/>
      <c r="H27" s="640"/>
    </row>
    <row r="28" spans="2:10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0" ht="15.75" customHeight="1" outlineLevel="1">
      <c r="B29" s="134"/>
      <c r="C29" s="133" t="s">
        <v>929</v>
      </c>
      <c r="D29" s="102" t="s">
        <v>928</v>
      </c>
      <c r="E29" s="173">
        <v>20</v>
      </c>
      <c r="F29" s="175">
        <f>E29*'Прайс-лист'!I3*(1-'Прайс-лист'!$E$3)</f>
        <v>20</v>
      </c>
      <c r="G29" s="143">
        <v>0</v>
      </c>
      <c r="H29" s="192">
        <f>F29*G29</f>
        <v>0</v>
      </c>
      <c r="J29" s="246" t="s">
        <v>928</v>
      </c>
    </row>
    <row r="30" spans="2:10" ht="15.75" customHeight="1" outlineLevel="1">
      <c r="B30" s="657" t="s">
        <v>7</v>
      </c>
      <c r="C30" s="657"/>
      <c r="D30" s="657"/>
      <c r="E30" s="657"/>
      <c r="F30" s="657"/>
      <c r="G30" s="657"/>
      <c r="H30" s="657"/>
      <c r="J30" s="246" t="s">
        <v>1945</v>
      </c>
    </row>
    <row r="31" spans="2:10" ht="15.75" customHeight="1" outlineLevel="1">
      <c r="B31" s="139">
        <v>4144</v>
      </c>
      <c r="C31" s="632" t="s">
        <v>2214</v>
      </c>
      <c r="D31" s="632"/>
      <c r="E31" s="173">
        <v>20.8</v>
      </c>
      <c r="F31" s="174">
        <f>E31*'Прайс-лист'!I3*(1-'Прайс-лист'!$E$3)</f>
        <v>20.8</v>
      </c>
      <c r="G31" s="143">
        <v>0</v>
      </c>
      <c r="H31" s="175">
        <f t="shared" ref="H31:H38" si="0">F31*G31</f>
        <v>0</v>
      </c>
      <c r="J31" s="254" t="s">
        <v>1959</v>
      </c>
    </row>
    <row r="32" spans="2:10" ht="15.75" customHeight="1" outlineLevel="1">
      <c r="B32" s="139">
        <v>2401</v>
      </c>
      <c r="C32" s="632" t="s">
        <v>51</v>
      </c>
      <c r="D32" s="632"/>
      <c r="E32" s="173">
        <v>125.6</v>
      </c>
      <c r="F32" s="174">
        <f>E32*'Прайс-лист'!I3*(1-'Прайс-лист'!$E$3)</f>
        <v>125.6</v>
      </c>
      <c r="G32" s="143">
        <v>0</v>
      </c>
      <c r="H32" s="175">
        <f t="shared" si="0"/>
        <v>0</v>
      </c>
      <c r="J32" s="247" t="s">
        <v>1944</v>
      </c>
    </row>
    <row r="33" spans="2:10" ht="15.75" customHeight="1" outlineLevel="1">
      <c r="B33" s="139">
        <v>2347</v>
      </c>
      <c r="C33" s="632" t="s">
        <v>14</v>
      </c>
      <c r="D33" s="632"/>
      <c r="E33" s="173">
        <v>76.8</v>
      </c>
      <c r="F33" s="174">
        <f>E33*'Прайс-лист'!I3*(1-'Прайс-лист'!$E$3)</f>
        <v>76.8</v>
      </c>
      <c r="G33" s="143">
        <v>0</v>
      </c>
      <c r="H33" s="175">
        <f t="shared" si="0"/>
        <v>0</v>
      </c>
      <c r="J33" s="254" t="s">
        <v>1960</v>
      </c>
    </row>
    <row r="34" spans="2:10" ht="15.75" customHeight="1" outlineLevel="1">
      <c r="B34" s="139">
        <v>2342</v>
      </c>
      <c r="C34" s="632" t="s">
        <v>8</v>
      </c>
      <c r="D34" s="632"/>
      <c r="E34" s="173">
        <v>55.2</v>
      </c>
      <c r="F34" s="174">
        <f>E34*'Прайс-лист'!I3*(1-'Прайс-лист'!$E$3)</f>
        <v>55.2</v>
      </c>
      <c r="G34" s="143">
        <v>0</v>
      </c>
      <c r="H34" s="175">
        <f t="shared" si="0"/>
        <v>0</v>
      </c>
      <c r="J34" s="254" t="s">
        <v>1967</v>
      </c>
    </row>
    <row r="35" spans="2:10" ht="15.75" customHeight="1" outlineLevel="1">
      <c r="B35" s="139">
        <v>2343</v>
      </c>
      <c r="C35" s="632" t="s">
        <v>15</v>
      </c>
      <c r="D35" s="632"/>
      <c r="E35" s="173">
        <v>55.2</v>
      </c>
      <c r="F35" s="174">
        <f>E35*'Прайс-лист'!I3*(1-'Прайс-лист'!$E$3)</f>
        <v>55.2</v>
      </c>
      <c r="G35" s="143">
        <v>0</v>
      </c>
      <c r="H35" s="175">
        <f t="shared" si="0"/>
        <v>0</v>
      </c>
      <c r="J35" s="251" t="s">
        <v>1943</v>
      </c>
    </row>
    <row r="36" spans="2:10" ht="15.75" customHeight="1" outlineLevel="1">
      <c r="B36" s="139">
        <v>2933</v>
      </c>
      <c r="C36" s="632" t="s">
        <v>9</v>
      </c>
      <c r="D36" s="632"/>
      <c r="E36" s="173">
        <v>84.8</v>
      </c>
      <c r="F36" s="174">
        <f>E36*'Прайс-лист'!I3*(1-'Прайс-лист'!$E$3)</f>
        <v>84.8</v>
      </c>
      <c r="G36" s="143">
        <v>0</v>
      </c>
      <c r="H36" s="175">
        <f t="shared" si="0"/>
        <v>0</v>
      </c>
    </row>
    <row r="37" spans="2:10" ht="15.75" customHeight="1" outlineLevel="1">
      <c r="B37" s="139">
        <v>2934</v>
      </c>
      <c r="C37" s="632" t="s">
        <v>75</v>
      </c>
      <c r="D37" s="632"/>
      <c r="E37" s="173">
        <v>107.2</v>
      </c>
      <c r="F37" s="174">
        <f>E37*'Прайс-лист'!I3*(1-'Прайс-лист'!$E$3)</f>
        <v>107.2</v>
      </c>
      <c r="G37" s="143">
        <v>0</v>
      </c>
      <c r="H37" s="175">
        <f t="shared" si="0"/>
        <v>0</v>
      </c>
    </row>
    <row r="38" spans="2:10" ht="15.75" customHeight="1" outlineLevel="1">
      <c r="B38" s="139">
        <v>2834</v>
      </c>
      <c r="C38" s="632" t="s">
        <v>11</v>
      </c>
      <c r="D38" s="632"/>
      <c r="E38" s="173">
        <v>154.4</v>
      </c>
      <c r="F38" s="174">
        <f>E38*'Прайс-лист'!I3*(1-'Прайс-лист'!$E$3)</f>
        <v>154.4</v>
      </c>
      <c r="G38" s="143">
        <v>0</v>
      </c>
      <c r="H38" s="175">
        <f t="shared" si="0"/>
        <v>0</v>
      </c>
    </row>
    <row r="39" spans="2:10" ht="15.75" customHeight="1" outlineLevel="1">
      <c r="B39" s="3"/>
      <c r="C39" s="52"/>
      <c r="D39" s="52"/>
      <c r="E39" s="184"/>
      <c r="F39" s="1"/>
      <c r="G39" s="27" t="s">
        <v>12</v>
      </c>
      <c r="H39" s="176">
        <f>SUM(H25:H38)</f>
        <v>1347.2</v>
      </c>
    </row>
  </sheetData>
  <mergeCells count="54">
    <mergeCell ref="B3:H3"/>
    <mergeCell ref="B30:H30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C27:H27"/>
    <mergeCell ref="C21:D21"/>
    <mergeCell ref="C22:D22"/>
    <mergeCell ref="C16:D16"/>
    <mergeCell ref="C35:D35"/>
    <mergeCell ref="C36:D36"/>
    <mergeCell ref="C37:D37"/>
    <mergeCell ref="C38:D38"/>
    <mergeCell ref="C25:D25"/>
    <mergeCell ref="B28:H28"/>
    <mergeCell ref="C31:D31"/>
    <mergeCell ref="C32:D32"/>
    <mergeCell ref="C33:D33"/>
    <mergeCell ref="C34:D34"/>
    <mergeCell ref="B26:H26"/>
    <mergeCell ref="C17:D17"/>
    <mergeCell ref="C18:D18"/>
    <mergeCell ref="C19:D19"/>
    <mergeCell ref="C20:D20"/>
    <mergeCell ref="F20:G20"/>
    <mergeCell ref="F21:G21"/>
    <mergeCell ref="F22:G22"/>
    <mergeCell ref="F16:G16"/>
    <mergeCell ref="F17:G17"/>
    <mergeCell ref="F18:G18"/>
    <mergeCell ref="F19:G19"/>
    <mergeCell ref="C14:D14"/>
    <mergeCell ref="C15:D15"/>
    <mergeCell ref="K2:L2"/>
    <mergeCell ref="F15:G15"/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F14:G14"/>
    <mergeCell ref="B2:H2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workbookViewId="0">
      <pane ySplit="2" topLeftCell="A3" activePane="bottomLeft" state="frozen"/>
      <selection pane="bottomLeft" activeCell="N45" sqref="N45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288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300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205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165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78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43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33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520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>
        <v>4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280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10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15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50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0" ht="15.75" hidden="1" customHeight="1" outlineLevel="1">
      <c r="B17" s="67"/>
      <c r="C17" s="635" t="s">
        <v>33</v>
      </c>
      <c r="D17" s="635"/>
      <c r="E17" s="79"/>
      <c r="F17" s="638" t="s">
        <v>283</v>
      </c>
      <c r="G17" s="638"/>
      <c r="H17" s="73"/>
    </row>
    <row r="18" spans="2:10" ht="31.5" hidden="1" customHeight="1" outlineLevel="1">
      <c r="B18" s="67"/>
      <c r="C18" s="635" t="s">
        <v>35</v>
      </c>
      <c r="D18" s="635"/>
      <c r="E18" s="79"/>
      <c r="F18" s="638" t="s">
        <v>281</v>
      </c>
      <c r="G18" s="638"/>
      <c r="H18" s="73"/>
    </row>
    <row r="19" spans="2:10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0" ht="15.75" hidden="1" customHeight="1" outlineLevel="1">
      <c r="B20" s="67"/>
      <c r="C20" s="637" t="s">
        <v>38</v>
      </c>
      <c r="D20" s="637"/>
      <c r="E20" s="79"/>
      <c r="F20" s="638" t="s">
        <v>261</v>
      </c>
      <c r="G20" s="638"/>
      <c r="H20" s="73"/>
    </row>
    <row r="21" spans="2:10" ht="15.75" hidden="1" customHeight="1" outlineLevel="1">
      <c r="B21" s="67"/>
      <c r="C21" s="637" t="s">
        <v>40</v>
      </c>
      <c r="D21" s="637"/>
      <c r="E21" s="79"/>
      <c r="F21" s="638">
        <v>38</v>
      </c>
      <c r="G21" s="638"/>
      <c r="H21" s="73"/>
    </row>
    <row r="22" spans="2:10" ht="15.75" customHeight="1" collapsed="1">
      <c r="B22" s="69"/>
      <c r="C22" s="70"/>
      <c r="D22" s="70"/>
      <c r="E22" s="186"/>
      <c r="F22" s="70"/>
      <c r="G22" s="70"/>
      <c r="H22" s="71"/>
    </row>
    <row r="23" spans="2:10" ht="15.75" customHeight="1" outlineLevel="1">
      <c r="B23" s="64" t="s">
        <v>44</v>
      </c>
      <c r="C23" s="222" t="s">
        <v>49</v>
      </c>
      <c r="D23" s="136"/>
      <c r="E23" s="183" t="s">
        <v>2</v>
      </c>
      <c r="F23" s="136" t="s">
        <v>2</v>
      </c>
      <c r="G23" s="136" t="s">
        <v>45</v>
      </c>
      <c r="H23" s="65" t="s">
        <v>46</v>
      </c>
    </row>
    <row r="24" spans="2:10" ht="15.75" customHeight="1" outlineLevel="1">
      <c r="B24" s="134">
        <v>1251</v>
      </c>
      <c r="C24" s="635" t="s">
        <v>295</v>
      </c>
      <c r="D24" s="635"/>
      <c r="E24" s="171">
        <v>1441.6</v>
      </c>
      <c r="F24" s="174">
        <f>E24*'Прайс-лист'!I3*(1-'Прайс-лист'!$E$3)</f>
        <v>1441.6</v>
      </c>
      <c r="G24" s="134"/>
      <c r="H24" s="175">
        <f>F24</f>
        <v>1441.6</v>
      </c>
    </row>
    <row r="25" spans="2:10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0" ht="239.25" hidden="1" customHeight="1" outlineLevel="2">
      <c r="B26" s="134"/>
      <c r="C26" s="640" t="s">
        <v>2321</v>
      </c>
      <c r="D26" s="640"/>
      <c r="E26" s="640"/>
      <c r="F26" s="640"/>
      <c r="G26" s="640"/>
      <c r="H26" s="640"/>
    </row>
    <row r="27" spans="2:10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0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0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0" ht="15.75" customHeight="1" outlineLevel="1">
      <c r="B30" s="139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7" si="0">F30*G30</f>
        <v>0</v>
      </c>
      <c r="J30" s="254" t="s">
        <v>1959</v>
      </c>
    </row>
    <row r="31" spans="2:10" ht="15.75" customHeight="1" outlineLevel="1">
      <c r="B31" s="139">
        <v>2401</v>
      </c>
      <c r="C31" s="632" t="s">
        <v>51</v>
      </c>
      <c r="D31" s="632"/>
      <c r="E31" s="173">
        <v>125.6</v>
      </c>
      <c r="F31" s="174">
        <f>E31*'Прайс-лист'!I3*(1-'Прайс-лист'!$E$3)</f>
        <v>125.6</v>
      </c>
      <c r="G31" s="143">
        <v>0</v>
      </c>
      <c r="H31" s="175">
        <f t="shared" si="0"/>
        <v>0</v>
      </c>
      <c r="J31" s="247" t="s">
        <v>1944</v>
      </c>
    </row>
    <row r="32" spans="2:10" ht="15.75" customHeight="1" outlineLevel="1">
      <c r="B32" s="139">
        <v>2347</v>
      </c>
      <c r="C32" s="632" t="s">
        <v>14</v>
      </c>
      <c r="D32" s="632"/>
      <c r="E32" s="173">
        <v>76.8</v>
      </c>
      <c r="F32" s="174">
        <f>E32*'Прайс-лист'!I3*(1-'Прайс-лист'!$E$3)</f>
        <v>76.8</v>
      </c>
      <c r="G32" s="143">
        <v>0</v>
      </c>
      <c r="H32" s="175">
        <f t="shared" si="0"/>
        <v>0</v>
      </c>
      <c r="J32" s="254" t="s">
        <v>1960</v>
      </c>
    </row>
    <row r="33" spans="2:10" ht="15.75" customHeight="1" outlineLevel="1">
      <c r="B33" s="139">
        <v>2342</v>
      </c>
      <c r="C33" s="632" t="s">
        <v>8</v>
      </c>
      <c r="D33" s="632"/>
      <c r="E33" s="173">
        <v>55.2</v>
      </c>
      <c r="F33" s="174">
        <f>E33*'Прайс-лист'!I3*(1-'Прайс-лист'!$E$3)</f>
        <v>55.2</v>
      </c>
      <c r="G33" s="143">
        <v>0</v>
      </c>
      <c r="H33" s="175">
        <f t="shared" si="0"/>
        <v>0</v>
      </c>
      <c r="J33" s="254" t="s">
        <v>1967</v>
      </c>
    </row>
    <row r="34" spans="2:10" ht="15.75" customHeight="1" outlineLevel="1">
      <c r="B34" s="139">
        <v>2343</v>
      </c>
      <c r="C34" s="632" t="s">
        <v>15</v>
      </c>
      <c r="D34" s="632"/>
      <c r="E34" s="173">
        <v>55.2</v>
      </c>
      <c r="F34" s="174">
        <f>E34*'Прайс-лист'!I3*(1-'Прайс-лист'!$E$3)</f>
        <v>55.2</v>
      </c>
      <c r="G34" s="143">
        <v>0</v>
      </c>
      <c r="H34" s="175">
        <f t="shared" si="0"/>
        <v>0</v>
      </c>
      <c r="J34" s="251" t="s">
        <v>1943</v>
      </c>
    </row>
    <row r="35" spans="2:10" ht="15.75" customHeight="1" outlineLevel="1">
      <c r="B35" s="139">
        <v>2933</v>
      </c>
      <c r="C35" s="632" t="s">
        <v>9</v>
      </c>
      <c r="D35" s="632"/>
      <c r="E35" s="173">
        <v>84.8</v>
      </c>
      <c r="F35" s="174">
        <f>E35*'Прайс-лист'!I3*(1-'Прайс-лист'!$E$3)</f>
        <v>84.8</v>
      </c>
      <c r="G35" s="143">
        <v>0</v>
      </c>
      <c r="H35" s="175">
        <f t="shared" si="0"/>
        <v>0</v>
      </c>
    </row>
    <row r="36" spans="2:10" ht="15.75" customHeight="1" outlineLevel="1">
      <c r="B36" s="139">
        <v>2934</v>
      </c>
      <c r="C36" s="632" t="s">
        <v>75</v>
      </c>
      <c r="D36" s="632"/>
      <c r="E36" s="173">
        <v>107.2</v>
      </c>
      <c r="F36" s="174">
        <f>E36*'Прайс-лист'!I3*(1-'Прайс-лист'!$E$3)</f>
        <v>107.2</v>
      </c>
      <c r="G36" s="143">
        <v>0</v>
      </c>
      <c r="H36" s="175">
        <f t="shared" si="0"/>
        <v>0</v>
      </c>
    </row>
    <row r="37" spans="2:10" ht="15.75" customHeight="1" outlineLevel="1">
      <c r="B37" s="139">
        <v>2834</v>
      </c>
      <c r="C37" s="632" t="s">
        <v>11</v>
      </c>
      <c r="D37" s="632"/>
      <c r="E37" s="173">
        <v>154.4</v>
      </c>
      <c r="F37" s="174">
        <f>E37*'Прайс-лист'!I3*(1-'Прайс-лист'!$E$3)</f>
        <v>154.4</v>
      </c>
      <c r="G37" s="143">
        <v>0</v>
      </c>
      <c r="H37" s="175">
        <f t="shared" si="0"/>
        <v>0</v>
      </c>
    </row>
    <row r="38" spans="2:10" ht="15.75" customHeight="1" outlineLevel="1">
      <c r="B38" s="3"/>
      <c r="C38" s="52"/>
      <c r="D38" s="52"/>
      <c r="E38" s="184"/>
      <c r="F38" s="1"/>
      <c r="G38" s="27" t="s">
        <v>12</v>
      </c>
      <c r="H38" s="176">
        <f>SUM(H24:H37)</f>
        <v>1441.6</v>
      </c>
    </row>
  </sheetData>
  <mergeCells count="52">
    <mergeCell ref="B3:H3"/>
    <mergeCell ref="B29:H29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C26:H26"/>
    <mergeCell ref="B27:H27"/>
    <mergeCell ref="F14:G14"/>
    <mergeCell ref="C30:D30"/>
    <mergeCell ref="C31:D31"/>
    <mergeCell ref="C32:D32"/>
    <mergeCell ref="C33:D33"/>
    <mergeCell ref="C34:D34"/>
    <mergeCell ref="C35:D35"/>
    <mergeCell ref="C36:D36"/>
    <mergeCell ref="C37:D37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K2:L2"/>
    <mergeCell ref="B25:H25"/>
    <mergeCell ref="C24:D24"/>
    <mergeCell ref="C17:D17"/>
    <mergeCell ref="C18:D18"/>
    <mergeCell ref="C19:D19"/>
    <mergeCell ref="C20:D20"/>
    <mergeCell ref="C21:D21"/>
    <mergeCell ref="F20:G20"/>
    <mergeCell ref="F21:G21"/>
    <mergeCell ref="F15:G15"/>
    <mergeCell ref="F16:G16"/>
    <mergeCell ref="F17:G17"/>
    <mergeCell ref="F18:G18"/>
    <mergeCell ref="F19:G19"/>
    <mergeCell ref="B2:H2"/>
  </mergeCells>
  <dataValidations count="1">
    <dataValidation type="list" allowBlank="1" showInputMessage="1" showErrorMessage="1" sqref="D28">
      <formula1>$J$28:$J$34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zoomScaleSheetLayoutView="100" workbookViewId="0">
      <pane ySplit="2" topLeftCell="A3" activePane="bottomLeft" state="frozen"/>
      <selection pane="bottomLeft" activeCell="D48" sqref="D48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284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270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187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155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73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40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45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400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>
        <v>3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276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6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10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45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79"/>
      <c r="F17" s="638" t="s">
        <v>283</v>
      </c>
      <c r="G17" s="638"/>
      <c r="H17" s="73"/>
    </row>
    <row r="18" spans="2:15" ht="31.5" hidden="1" customHeight="1" outlineLevel="1">
      <c r="B18" s="67"/>
      <c r="C18" s="635" t="s">
        <v>35</v>
      </c>
      <c r="D18" s="635"/>
      <c r="E18" s="79"/>
      <c r="F18" s="638" t="s">
        <v>278</v>
      </c>
      <c r="G18" s="638"/>
      <c r="H18" s="73"/>
    </row>
    <row r="19" spans="2:15" ht="15.75" hidden="1" customHeight="1" outlineLevel="1">
      <c r="B19" s="67"/>
      <c r="C19" s="635" t="s">
        <v>42</v>
      </c>
      <c r="D19" s="635"/>
      <c r="E19" s="79"/>
      <c r="F19" s="638" t="s">
        <v>37</v>
      </c>
      <c r="G19" s="638"/>
      <c r="H19" s="73"/>
    </row>
    <row r="20" spans="2:15" ht="15.75" hidden="1" customHeight="1" outlineLevel="1">
      <c r="B20" s="67"/>
      <c r="C20" s="637" t="s">
        <v>38</v>
      </c>
      <c r="D20" s="637"/>
      <c r="E20" s="79"/>
      <c r="F20" s="638" t="s">
        <v>261</v>
      </c>
      <c r="G20" s="638"/>
      <c r="H20" s="73"/>
    </row>
    <row r="21" spans="2:15" ht="15.75" hidden="1" customHeight="1" outlineLevel="1">
      <c r="B21" s="67"/>
      <c r="C21" s="637" t="s">
        <v>40</v>
      </c>
      <c r="D21" s="637"/>
      <c r="E21" s="79"/>
      <c r="F21" s="638">
        <v>49</v>
      </c>
      <c r="G21" s="638"/>
      <c r="H21" s="73"/>
    </row>
    <row r="22" spans="2:15" ht="15.75" customHeight="1" collapsed="1">
      <c r="B22" s="69"/>
      <c r="C22" s="70"/>
      <c r="D22" s="70"/>
      <c r="E22" s="186"/>
      <c r="F22" s="70"/>
      <c r="G22" s="70"/>
      <c r="H22" s="71"/>
    </row>
    <row r="23" spans="2:15" ht="15.75" customHeight="1" outlineLevel="1">
      <c r="B23" s="64" t="s">
        <v>44</v>
      </c>
      <c r="C23" s="222" t="s">
        <v>49</v>
      </c>
      <c r="D23" s="136"/>
      <c r="E23" s="183" t="s">
        <v>2</v>
      </c>
      <c r="F23" s="136" t="s">
        <v>2</v>
      </c>
      <c r="G23" s="136" t="s">
        <v>45</v>
      </c>
      <c r="H23" s="65" t="s">
        <v>46</v>
      </c>
    </row>
    <row r="24" spans="2:15" ht="15.75" customHeight="1" outlineLevel="1">
      <c r="B24" s="134">
        <v>1240</v>
      </c>
      <c r="C24" s="635" t="s">
        <v>296</v>
      </c>
      <c r="D24" s="635"/>
      <c r="E24" s="171">
        <v>1196.8</v>
      </c>
      <c r="F24" s="174">
        <f>E24*'Прайс-лист'!I3*(1-'Прайс-лист'!$E$3)</f>
        <v>1196.8</v>
      </c>
      <c r="G24" s="134"/>
      <c r="H24" s="175">
        <f>F24</f>
        <v>1196.8</v>
      </c>
    </row>
    <row r="25" spans="2:15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5" ht="255" hidden="1" customHeight="1" outlineLevel="2">
      <c r="B26" s="134"/>
      <c r="C26" s="640" t="s">
        <v>2322</v>
      </c>
      <c r="D26" s="640"/>
      <c r="E26" s="640"/>
      <c r="F26" s="640"/>
      <c r="G26" s="640"/>
      <c r="H26" s="640"/>
    </row>
    <row r="27" spans="2:15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5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5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5" ht="15.75" customHeight="1" outlineLevel="1">
      <c r="B30" s="139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6" si="0">F30*G30</f>
        <v>0</v>
      </c>
      <c r="J30" s="247" t="s">
        <v>1944</v>
      </c>
    </row>
    <row r="31" spans="2:15" ht="15.75" customHeight="1" outlineLevel="1">
      <c r="B31" s="139">
        <v>2347</v>
      </c>
      <c r="C31" s="632" t="s">
        <v>14</v>
      </c>
      <c r="D31" s="632"/>
      <c r="E31" s="173">
        <v>76.8</v>
      </c>
      <c r="F31" s="174">
        <f>E31*'Прайс-лист'!I3*(1-'Прайс-лист'!$E$3)</f>
        <v>76.8</v>
      </c>
      <c r="G31" s="143">
        <v>0</v>
      </c>
      <c r="H31" s="175">
        <f t="shared" si="0"/>
        <v>0</v>
      </c>
      <c r="J31" s="254" t="s">
        <v>1967</v>
      </c>
    </row>
    <row r="32" spans="2:15" ht="15.75" customHeight="1" outlineLevel="1">
      <c r="B32" s="139">
        <v>2340</v>
      </c>
      <c r="C32" s="632" t="s">
        <v>8</v>
      </c>
      <c r="D32" s="632"/>
      <c r="E32" s="173">
        <v>46.4</v>
      </c>
      <c r="F32" s="174">
        <f>E32*'Прайс-лист'!I3*(1-'Прайс-лист'!$E$3)</f>
        <v>46.4</v>
      </c>
      <c r="G32" s="143">
        <v>0</v>
      </c>
      <c r="H32" s="175">
        <f t="shared" si="0"/>
        <v>0</v>
      </c>
      <c r="O32" s="254"/>
    </row>
    <row r="33" spans="2:15" ht="15.75" customHeight="1" outlineLevel="1">
      <c r="B33" s="139">
        <v>2341</v>
      </c>
      <c r="C33" s="632" t="s">
        <v>15</v>
      </c>
      <c r="D33" s="632"/>
      <c r="E33" s="173">
        <v>50.4</v>
      </c>
      <c r="F33" s="174">
        <f>E33*'Прайс-лист'!I3*(1-'Прайс-лист'!$E$3)</f>
        <v>50.4</v>
      </c>
      <c r="G33" s="143">
        <v>0</v>
      </c>
      <c r="H33" s="175">
        <f t="shared" si="0"/>
        <v>0</v>
      </c>
      <c r="O33" s="50"/>
    </row>
    <row r="34" spans="2:15" ht="15.75" customHeight="1" outlineLevel="1">
      <c r="B34" s="139">
        <v>2931</v>
      </c>
      <c r="C34" s="632" t="s">
        <v>9</v>
      </c>
      <c r="D34" s="632"/>
      <c r="E34" s="173">
        <v>77.599999999999994</v>
      </c>
      <c r="F34" s="174">
        <f>E34*'Прайс-лист'!I3*(1-'Прайс-лист'!$E$3)</f>
        <v>77.599999999999994</v>
      </c>
      <c r="G34" s="143">
        <v>0</v>
      </c>
      <c r="H34" s="175">
        <f t="shared" si="0"/>
        <v>0</v>
      </c>
      <c r="O34" s="251"/>
    </row>
    <row r="35" spans="2:15" ht="15.75" customHeight="1" outlineLevel="1">
      <c r="B35" s="139">
        <v>2932</v>
      </c>
      <c r="C35" s="632" t="s">
        <v>75</v>
      </c>
      <c r="D35" s="632"/>
      <c r="E35" s="173">
        <v>94.4</v>
      </c>
      <c r="F35" s="174">
        <f>E35*'Прайс-лист'!I3*(1-'Прайс-лист'!$E$3)</f>
        <v>94.4</v>
      </c>
      <c r="G35" s="143">
        <v>0</v>
      </c>
      <c r="H35" s="175">
        <f t="shared" si="0"/>
        <v>0</v>
      </c>
    </row>
    <row r="36" spans="2:15" ht="15.75" customHeight="1" outlineLevel="1">
      <c r="B36" s="139">
        <v>2833</v>
      </c>
      <c r="C36" s="632" t="s">
        <v>11</v>
      </c>
      <c r="D36" s="632"/>
      <c r="E36" s="173">
        <v>142.4</v>
      </c>
      <c r="F36" s="174">
        <f>E36*'Прайс-лист'!I3*(1-'Прайс-лист'!$E$3)</f>
        <v>142.4</v>
      </c>
      <c r="G36" s="143">
        <v>0</v>
      </c>
      <c r="H36" s="175">
        <f t="shared" si="0"/>
        <v>0</v>
      </c>
    </row>
    <row r="37" spans="2:15" ht="15.75" customHeight="1" outlineLevel="1">
      <c r="B37" s="3"/>
      <c r="C37" s="52"/>
      <c r="D37" s="52"/>
      <c r="E37" s="184"/>
      <c r="F37" s="1"/>
      <c r="G37" s="27" t="s">
        <v>12</v>
      </c>
      <c r="H37" s="176">
        <f>SUM(H24:H36)</f>
        <v>1196.8</v>
      </c>
    </row>
  </sheetData>
  <mergeCells count="51">
    <mergeCell ref="B2:H2"/>
    <mergeCell ref="B3:H3"/>
    <mergeCell ref="F14:G14"/>
    <mergeCell ref="F15:G15"/>
    <mergeCell ref="F16:G16"/>
    <mergeCell ref="F4:G4"/>
    <mergeCell ref="F5:G5"/>
    <mergeCell ref="F6:G6"/>
    <mergeCell ref="F7:G7"/>
    <mergeCell ref="F8:G8"/>
    <mergeCell ref="C14:D14"/>
    <mergeCell ref="C15:D15"/>
    <mergeCell ref="C16:D16"/>
    <mergeCell ref="C4:D4"/>
    <mergeCell ref="C5:D5"/>
    <mergeCell ref="C6:D6"/>
    <mergeCell ref="F9:G9"/>
    <mergeCell ref="F10:G10"/>
    <mergeCell ref="F11:G11"/>
    <mergeCell ref="F12:G12"/>
    <mergeCell ref="F13:G13"/>
    <mergeCell ref="C11:D11"/>
    <mergeCell ref="C12:D12"/>
    <mergeCell ref="C13:D13"/>
    <mergeCell ref="F17:G17"/>
    <mergeCell ref="B29:H29"/>
    <mergeCell ref="C26:H26"/>
    <mergeCell ref="B27:H27"/>
    <mergeCell ref="F18:G18"/>
    <mergeCell ref="F19:G19"/>
    <mergeCell ref="F20:G20"/>
    <mergeCell ref="F21:G21"/>
    <mergeCell ref="C17:D17"/>
    <mergeCell ref="C18:D18"/>
    <mergeCell ref="C19:D19"/>
    <mergeCell ref="K2:L2"/>
    <mergeCell ref="C36:D36"/>
    <mergeCell ref="C24:D24"/>
    <mergeCell ref="C32:D32"/>
    <mergeCell ref="C33:D33"/>
    <mergeCell ref="C34:D34"/>
    <mergeCell ref="B25:H25"/>
    <mergeCell ref="C7:D7"/>
    <mergeCell ref="C8:D8"/>
    <mergeCell ref="C20:D20"/>
    <mergeCell ref="C21:D21"/>
    <mergeCell ref="C35:D35"/>
    <mergeCell ref="C30:D30"/>
    <mergeCell ref="C31:D31"/>
    <mergeCell ref="C9:D9"/>
    <mergeCell ref="C10:D10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workbookViewId="0">
      <pane ySplit="2" topLeftCell="A3" activePane="bottomLeft" state="frozen"/>
      <selection pane="bottomLeft" activeCell="H49" sqref="H4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285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270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187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155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73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40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32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400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>
        <v>3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280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6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10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45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79"/>
      <c r="F17" s="638" t="s">
        <v>283</v>
      </c>
      <c r="G17" s="638"/>
      <c r="H17" s="73"/>
    </row>
    <row r="18" spans="2:15" ht="31.5" hidden="1" customHeight="1" outlineLevel="1">
      <c r="B18" s="67"/>
      <c r="C18" s="635" t="s">
        <v>35</v>
      </c>
      <c r="D18" s="635"/>
      <c r="E18" s="79"/>
      <c r="F18" s="638" t="s">
        <v>281</v>
      </c>
      <c r="G18" s="638"/>
      <c r="H18" s="73"/>
    </row>
    <row r="19" spans="2:15" ht="15.75" hidden="1" customHeight="1" outlineLevel="1">
      <c r="B19" s="67"/>
      <c r="C19" s="635" t="s">
        <v>42</v>
      </c>
      <c r="D19" s="635"/>
      <c r="E19" s="79"/>
      <c r="F19" s="638" t="s">
        <v>37</v>
      </c>
      <c r="G19" s="638"/>
      <c r="H19" s="73"/>
    </row>
    <row r="20" spans="2:15" ht="15.75" hidden="1" customHeight="1" outlineLevel="1">
      <c r="B20" s="67"/>
      <c r="C20" s="637" t="s">
        <v>38</v>
      </c>
      <c r="D20" s="637"/>
      <c r="E20" s="79"/>
      <c r="F20" s="638" t="s">
        <v>261</v>
      </c>
      <c r="G20" s="638"/>
      <c r="H20" s="73"/>
    </row>
    <row r="21" spans="2:15" ht="15.75" hidden="1" customHeight="1" outlineLevel="1">
      <c r="B21" s="67"/>
      <c r="C21" s="637" t="s">
        <v>40</v>
      </c>
      <c r="D21" s="637"/>
      <c r="E21" s="79"/>
      <c r="F21" s="638">
        <v>37</v>
      </c>
      <c r="G21" s="638"/>
      <c r="H21" s="73"/>
    </row>
    <row r="22" spans="2:15" ht="15.75" customHeight="1" collapsed="1">
      <c r="B22" s="69"/>
      <c r="C22" s="70"/>
      <c r="D22" s="70"/>
      <c r="E22" s="186"/>
      <c r="F22" s="170"/>
      <c r="G22" s="170"/>
      <c r="H22" s="71"/>
    </row>
    <row r="23" spans="2:15" ht="15.75" customHeight="1" outlineLevel="1">
      <c r="B23" s="64" t="s">
        <v>44</v>
      </c>
      <c r="C23" s="222" t="s">
        <v>49</v>
      </c>
      <c r="D23" s="136"/>
      <c r="E23" s="183" t="s">
        <v>2</v>
      </c>
      <c r="F23" s="136" t="s">
        <v>2</v>
      </c>
      <c r="G23" s="136" t="s">
        <v>45</v>
      </c>
      <c r="H23" s="65" t="s">
        <v>46</v>
      </c>
    </row>
    <row r="24" spans="2:15" ht="15.75" customHeight="1" outlineLevel="1">
      <c r="B24" s="134">
        <v>1241</v>
      </c>
      <c r="C24" s="635" t="s">
        <v>295</v>
      </c>
      <c r="D24" s="635"/>
      <c r="E24" s="171">
        <v>1292.8</v>
      </c>
      <c r="F24" s="174">
        <f>E24*'Прайс-лист'!I3*(1-'Прайс-лист'!$E$3)</f>
        <v>1292.8</v>
      </c>
      <c r="G24" s="134"/>
      <c r="H24" s="175">
        <f>F24</f>
        <v>1292.8</v>
      </c>
    </row>
    <row r="25" spans="2:15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5" ht="238.5" hidden="1" customHeight="1" outlineLevel="2">
      <c r="B26" s="134"/>
      <c r="C26" s="640" t="s">
        <v>2323</v>
      </c>
      <c r="D26" s="640"/>
      <c r="E26" s="640"/>
      <c r="F26" s="640"/>
      <c r="G26" s="640"/>
      <c r="H26" s="640"/>
    </row>
    <row r="27" spans="2:15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5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5" ht="15.75" customHeight="1" outlineLevel="1">
      <c r="B29" s="674" t="s">
        <v>7</v>
      </c>
      <c r="C29" s="674"/>
      <c r="D29" s="674"/>
      <c r="E29" s="674"/>
      <c r="F29" s="674"/>
      <c r="G29" s="674"/>
      <c r="H29" s="674"/>
      <c r="J29" s="246" t="s">
        <v>1945</v>
      </c>
    </row>
    <row r="30" spans="2:15" ht="15.75" customHeight="1" outlineLevel="1">
      <c r="B30" s="139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6" si="0">F30*G30</f>
        <v>0</v>
      </c>
      <c r="J30" s="247" t="s">
        <v>1944</v>
      </c>
    </row>
    <row r="31" spans="2:15" ht="15.75" customHeight="1" outlineLevel="1">
      <c r="B31" s="139">
        <v>2347</v>
      </c>
      <c r="C31" s="632" t="s">
        <v>14</v>
      </c>
      <c r="D31" s="632"/>
      <c r="E31" s="173">
        <v>76.8</v>
      </c>
      <c r="F31" s="174">
        <f>E31*'Прайс-лист'!I3*(1-'Прайс-лист'!$E$3)</f>
        <v>76.8</v>
      </c>
      <c r="G31" s="143">
        <v>0</v>
      </c>
      <c r="H31" s="175">
        <f t="shared" si="0"/>
        <v>0</v>
      </c>
      <c r="J31" s="254" t="s">
        <v>1967</v>
      </c>
    </row>
    <row r="32" spans="2:15" ht="15.75" customHeight="1" outlineLevel="1">
      <c r="B32" s="139">
        <v>2340</v>
      </c>
      <c r="C32" s="632" t="s">
        <v>8</v>
      </c>
      <c r="D32" s="632"/>
      <c r="E32" s="173">
        <v>46.4</v>
      </c>
      <c r="F32" s="174">
        <f>E32*'Прайс-лист'!I3*(1-'Прайс-лист'!$E$3)</f>
        <v>46.4</v>
      </c>
      <c r="G32" s="143">
        <v>0</v>
      </c>
      <c r="H32" s="175">
        <f t="shared" si="0"/>
        <v>0</v>
      </c>
      <c r="O32" s="254"/>
    </row>
    <row r="33" spans="2:15" ht="15.75" customHeight="1" outlineLevel="1">
      <c r="B33" s="139">
        <v>2341</v>
      </c>
      <c r="C33" s="632" t="s">
        <v>15</v>
      </c>
      <c r="D33" s="632"/>
      <c r="E33" s="173">
        <v>50.4</v>
      </c>
      <c r="F33" s="174">
        <f>E33*'Прайс-лист'!I3*(1-'Прайс-лист'!$E$3)</f>
        <v>50.4</v>
      </c>
      <c r="G33" s="143">
        <v>0</v>
      </c>
      <c r="H33" s="175">
        <f t="shared" si="0"/>
        <v>0</v>
      </c>
      <c r="O33" s="50"/>
    </row>
    <row r="34" spans="2:15" ht="15.75" customHeight="1" outlineLevel="1">
      <c r="B34" s="139">
        <v>2931</v>
      </c>
      <c r="C34" s="632" t="s">
        <v>9</v>
      </c>
      <c r="D34" s="632"/>
      <c r="E34" s="173">
        <v>77.599999999999994</v>
      </c>
      <c r="F34" s="174">
        <f>E34*'Прайс-лист'!I3*(1-'Прайс-лист'!$E$3)</f>
        <v>77.599999999999994</v>
      </c>
      <c r="G34" s="143">
        <v>0</v>
      </c>
      <c r="H34" s="175">
        <f t="shared" si="0"/>
        <v>0</v>
      </c>
      <c r="O34" s="251"/>
    </row>
    <row r="35" spans="2:15" ht="15.75" customHeight="1" outlineLevel="1">
      <c r="B35" s="139">
        <v>2932</v>
      </c>
      <c r="C35" s="632" t="s">
        <v>75</v>
      </c>
      <c r="D35" s="632"/>
      <c r="E35" s="173">
        <v>94.4</v>
      </c>
      <c r="F35" s="174">
        <f>E35*'Прайс-лист'!I3*(1-'Прайс-лист'!$E$3)</f>
        <v>94.4</v>
      </c>
      <c r="G35" s="143">
        <v>0</v>
      </c>
      <c r="H35" s="175">
        <f t="shared" si="0"/>
        <v>0</v>
      </c>
    </row>
    <row r="36" spans="2:15" ht="15.75" customHeight="1" outlineLevel="1">
      <c r="B36" s="139">
        <v>2833</v>
      </c>
      <c r="C36" s="632" t="s">
        <v>11</v>
      </c>
      <c r="D36" s="632"/>
      <c r="E36" s="173">
        <v>142.4</v>
      </c>
      <c r="F36" s="174">
        <f>E36*'Прайс-лист'!I3*(1-'Прайс-лист'!$E$3)</f>
        <v>142.4</v>
      </c>
      <c r="G36" s="143">
        <v>0</v>
      </c>
      <c r="H36" s="175">
        <f t="shared" si="0"/>
        <v>0</v>
      </c>
    </row>
    <row r="37" spans="2:15" ht="15.75" customHeight="1" outlineLevel="1">
      <c r="B37" s="3"/>
      <c r="C37" s="52"/>
      <c r="D37" s="52"/>
      <c r="E37" s="184"/>
      <c r="F37" s="1"/>
      <c r="G37" s="27" t="s">
        <v>12</v>
      </c>
      <c r="H37" s="176">
        <f>SUM(H24:H36)</f>
        <v>1292.8</v>
      </c>
    </row>
  </sheetData>
  <mergeCells count="51">
    <mergeCell ref="F10:G10"/>
    <mergeCell ref="F11:G11"/>
    <mergeCell ref="F12:G12"/>
    <mergeCell ref="F13:G13"/>
    <mergeCell ref="B2:H2"/>
    <mergeCell ref="B3:H3"/>
    <mergeCell ref="F9:G9"/>
    <mergeCell ref="F4:G4"/>
    <mergeCell ref="F5:G5"/>
    <mergeCell ref="F6:G6"/>
    <mergeCell ref="F7:G7"/>
    <mergeCell ref="F8:G8"/>
    <mergeCell ref="C4:D4"/>
    <mergeCell ref="C5:D5"/>
    <mergeCell ref="C6:D6"/>
    <mergeCell ref="C7:D7"/>
    <mergeCell ref="C13:D13"/>
    <mergeCell ref="C14:D14"/>
    <mergeCell ref="F17:G17"/>
    <mergeCell ref="F18:G18"/>
    <mergeCell ref="F19:G19"/>
    <mergeCell ref="F14:G14"/>
    <mergeCell ref="F15:G15"/>
    <mergeCell ref="F16:G16"/>
    <mergeCell ref="F21:G21"/>
    <mergeCell ref="C20:D20"/>
    <mergeCell ref="C21:D21"/>
    <mergeCell ref="C24:D24"/>
    <mergeCell ref="B25:H25"/>
    <mergeCell ref="K2:L2"/>
    <mergeCell ref="C35:D35"/>
    <mergeCell ref="C15:D15"/>
    <mergeCell ref="C16:D16"/>
    <mergeCell ref="C17:D17"/>
    <mergeCell ref="C18:D18"/>
    <mergeCell ref="C19:D19"/>
    <mergeCell ref="C10:D10"/>
    <mergeCell ref="C11:D11"/>
    <mergeCell ref="C12:D12"/>
    <mergeCell ref="C8:D8"/>
    <mergeCell ref="C9:D9"/>
    <mergeCell ref="F20:G20"/>
    <mergeCell ref="B29:H29"/>
    <mergeCell ref="C26:H26"/>
    <mergeCell ref="B27:H27"/>
    <mergeCell ref="C36:D36"/>
    <mergeCell ref="C30:D30"/>
    <mergeCell ref="C31:D31"/>
    <mergeCell ref="C32:D32"/>
    <mergeCell ref="C33:D33"/>
    <mergeCell ref="C34:D34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4"/>
  <sheetViews>
    <sheetView showGridLines="0" workbookViewId="0">
      <pane ySplit="2" topLeftCell="A3" activePane="bottomLeft" state="frozen"/>
      <selection pane="bottomLeft" activeCell="D52" sqref="D5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279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240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165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140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69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36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29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300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 t="s">
        <v>275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276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4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5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25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79"/>
      <c r="F17" s="638" t="s">
        <v>277</v>
      </c>
      <c r="G17" s="638"/>
      <c r="H17" s="73"/>
    </row>
    <row r="18" spans="2:15" ht="31.5" hidden="1" customHeight="1" outlineLevel="1">
      <c r="B18" s="67"/>
      <c r="C18" s="635" t="s">
        <v>35</v>
      </c>
      <c r="D18" s="635"/>
      <c r="E18" s="79"/>
      <c r="F18" s="638" t="s">
        <v>278</v>
      </c>
      <c r="G18" s="638"/>
      <c r="H18" s="73"/>
    </row>
    <row r="19" spans="2:15" ht="15.75" hidden="1" customHeight="1" outlineLevel="1">
      <c r="B19" s="67"/>
      <c r="C19" s="635" t="s">
        <v>42</v>
      </c>
      <c r="D19" s="635"/>
      <c r="E19" s="79"/>
      <c r="F19" s="669" t="s">
        <v>159</v>
      </c>
      <c r="G19" s="669"/>
      <c r="H19" s="73"/>
    </row>
    <row r="20" spans="2:15" ht="15.75" hidden="1" customHeight="1" outlineLevel="1">
      <c r="B20" s="67"/>
      <c r="C20" s="637" t="s">
        <v>205</v>
      </c>
      <c r="D20" s="637"/>
      <c r="E20" s="79"/>
      <c r="F20" s="638" t="s">
        <v>261</v>
      </c>
      <c r="G20" s="638"/>
      <c r="H20" s="73"/>
    </row>
    <row r="21" spans="2:15" ht="15.75" hidden="1" customHeight="1" outlineLevel="1">
      <c r="B21" s="67"/>
      <c r="C21" s="637" t="s">
        <v>40</v>
      </c>
      <c r="D21" s="637"/>
      <c r="E21" s="79"/>
      <c r="F21" s="638">
        <v>34</v>
      </c>
      <c r="G21" s="638"/>
      <c r="H21" s="73"/>
    </row>
    <row r="22" spans="2:15" ht="15.75" customHeight="1" collapsed="1">
      <c r="B22" s="69"/>
      <c r="C22" s="70"/>
      <c r="D22" s="70"/>
      <c r="E22" s="186"/>
      <c r="F22" s="70"/>
      <c r="G22" s="70"/>
      <c r="H22" s="71"/>
    </row>
    <row r="23" spans="2:15" ht="15.75" customHeight="1" outlineLevel="1">
      <c r="B23" s="64" t="s">
        <v>44</v>
      </c>
      <c r="C23" s="222" t="s">
        <v>49</v>
      </c>
      <c r="D23" s="136"/>
      <c r="E23" s="183" t="s">
        <v>2</v>
      </c>
      <c r="F23" s="136" t="s">
        <v>2</v>
      </c>
      <c r="G23" s="136" t="s">
        <v>45</v>
      </c>
      <c r="H23" s="65" t="s">
        <v>46</v>
      </c>
    </row>
    <row r="24" spans="2:15" ht="15.75" customHeight="1" outlineLevel="1">
      <c r="B24" s="134">
        <v>1230</v>
      </c>
      <c r="C24" s="635" t="s">
        <v>296</v>
      </c>
      <c r="D24" s="635"/>
      <c r="E24" s="171">
        <v>1069.5999999999999</v>
      </c>
      <c r="F24" s="174">
        <f>E24*'Прайс-лист'!I3*(1-'Прайс-лист'!$E$3)</f>
        <v>1069.5999999999999</v>
      </c>
      <c r="G24" s="134"/>
      <c r="H24" s="175">
        <f>F24</f>
        <v>1069.5999999999999</v>
      </c>
    </row>
    <row r="25" spans="2:15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5" ht="253.5" hidden="1" customHeight="1" outlineLevel="2">
      <c r="B26" s="134"/>
      <c r="C26" s="640" t="s">
        <v>2324</v>
      </c>
      <c r="D26" s="640"/>
      <c r="E26" s="640"/>
      <c r="F26" s="640"/>
      <c r="G26" s="640"/>
      <c r="H26" s="640"/>
    </row>
    <row r="27" spans="2:15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5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5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5" ht="15.75" customHeight="1" outlineLevel="1">
      <c r="B30" s="139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5" si="0">F30*G30</f>
        <v>0</v>
      </c>
      <c r="J30" s="247" t="s">
        <v>1944</v>
      </c>
    </row>
    <row r="31" spans="2:15" ht="15.75" customHeight="1" outlineLevel="1">
      <c r="B31" s="139">
        <v>2340</v>
      </c>
      <c r="C31" s="632" t="s">
        <v>73</v>
      </c>
      <c r="D31" s="632"/>
      <c r="E31" s="173">
        <v>46.4</v>
      </c>
      <c r="F31" s="174">
        <f>E31*'Прайс-лист'!I3*(1-'Прайс-лист'!$E$3)</f>
        <v>46.4</v>
      </c>
      <c r="G31" s="143">
        <v>0</v>
      </c>
      <c r="H31" s="175">
        <f t="shared" si="0"/>
        <v>0</v>
      </c>
      <c r="J31" s="254" t="s">
        <v>1967</v>
      </c>
    </row>
    <row r="32" spans="2:15" ht="15.75" customHeight="1" outlineLevel="1">
      <c r="B32" s="134">
        <v>2385</v>
      </c>
      <c r="C32" s="635" t="s">
        <v>946</v>
      </c>
      <c r="D32" s="635"/>
      <c r="E32" s="173">
        <v>53.6</v>
      </c>
      <c r="F32" s="174">
        <f>E32*'Прайс-лист'!I3*(1-'Прайс-лист'!$E$3)</f>
        <v>53.6</v>
      </c>
      <c r="G32" s="143">
        <v>0</v>
      </c>
      <c r="H32" s="175">
        <f t="shared" si="0"/>
        <v>0</v>
      </c>
      <c r="O32" s="254"/>
    </row>
    <row r="33" spans="2:15" ht="15.75" customHeight="1" outlineLevel="1">
      <c r="B33" s="139">
        <v>2929</v>
      </c>
      <c r="C33" s="632" t="s">
        <v>9</v>
      </c>
      <c r="D33" s="632"/>
      <c r="E33" s="173">
        <v>72.8</v>
      </c>
      <c r="F33" s="174">
        <f>E33*'Прайс-лист'!I3*(1-'Прайс-лист'!$E$3)</f>
        <v>72.8</v>
      </c>
      <c r="G33" s="143">
        <v>0</v>
      </c>
      <c r="H33" s="175">
        <f t="shared" si="0"/>
        <v>0</v>
      </c>
      <c r="O33" s="50"/>
    </row>
    <row r="34" spans="2:15" ht="15.75" customHeight="1" outlineLevel="1">
      <c r="B34" s="139">
        <v>2930</v>
      </c>
      <c r="C34" s="632" t="s">
        <v>75</v>
      </c>
      <c r="D34" s="632"/>
      <c r="E34" s="173">
        <v>92.8</v>
      </c>
      <c r="F34" s="174">
        <f>E34*'Прайс-лист'!I3*(1-'Прайс-лист'!$E$3)</f>
        <v>92.8</v>
      </c>
      <c r="G34" s="143">
        <v>0</v>
      </c>
      <c r="H34" s="175">
        <f t="shared" si="0"/>
        <v>0</v>
      </c>
      <c r="O34" s="251"/>
    </row>
    <row r="35" spans="2:15" ht="15.75" customHeight="1" outlineLevel="1">
      <c r="B35" s="139">
        <v>2832</v>
      </c>
      <c r="C35" s="632" t="s">
        <v>11</v>
      </c>
      <c r="D35" s="632"/>
      <c r="E35" s="173">
        <v>128.80000000000001</v>
      </c>
      <c r="F35" s="174">
        <f>E35*'Прайс-лист'!I3*(1-'Прайс-лист'!$E$3)</f>
        <v>128.80000000000001</v>
      </c>
      <c r="G35" s="143">
        <v>0</v>
      </c>
      <c r="H35" s="175">
        <f t="shared" si="0"/>
        <v>0</v>
      </c>
    </row>
    <row r="36" spans="2:15" ht="15.75" customHeight="1" outlineLevel="1">
      <c r="B36" s="3"/>
      <c r="C36" s="52"/>
      <c r="D36" s="52"/>
      <c r="E36" s="184"/>
      <c r="F36" s="1"/>
      <c r="G36" s="27" t="s">
        <v>12</v>
      </c>
      <c r="H36" s="176">
        <f>SUM(H24:H35)</f>
        <v>1069.5999999999999</v>
      </c>
    </row>
    <row r="37" spans="2:15" ht="15.75" customHeight="1">
      <c r="H37" s="212"/>
    </row>
    <row r="44" spans="2:15" ht="15.75" customHeight="1">
      <c r="N44" s="116"/>
      <c r="O44" s="50"/>
    </row>
  </sheetData>
  <mergeCells count="50">
    <mergeCell ref="B2:H2"/>
    <mergeCell ref="B3:H3"/>
    <mergeCell ref="F9:G9"/>
    <mergeCell ref="F10:G10"/>
    <mergeCell ref="F11:G11"/>
    <mergeCell ref="C9:D9"/>
    <mergeCell ref="C10:D10"/>
    <mergeCell ref="C11:D11"/>
    <mergeCell ref="F12:G12"/>
    <mergeCell ref="F13:G13"/>
    <mergeCell ref="F4:G4"/>
    <mergeCell ref="F5:G5"/>
    <mergeCell ref="F6:G6"/>
    <mergeCell ref="F7:G7"/>
    <mergeCell ref="F8:G8"/>
    <mergeCell ref="C18:D18"/>
    <mergeCell ref="F17:G17"/>
    <mergeCell ref="F18:G18"/>
    <mergeCell ref="F19:G19"/>
    <mergeCell ref="F14:G14"/>
    <mergeCell ref="F15:G15"/>
    <mergeCell ref="F16:G16"/>
    <mergeCell ref="B29:H29"/>
    <mergeCell ref="F20:G20"/>
    <mergeCell ref="C26:H26"/>
    <mergeCell ref="B27:H27"/>
    <mergeCell ref="F21:G21"/>
    <mergeCell ref="B25:H25"/>
    <mergeCell ref="C35:D35"/>
    <mergeCell ref="C30:D30"/>
    <mergeCell ref="C31:D31"/>
    <mergeCell ref="C32:D32"/>
    <mergeCell ref="C33:D33"/>
    <mergeCell ref="C34:D34"/>
    <mergeCell ref="K2:L2"/>
    <mergeCell ref="C19:D19"/>
    <mergeCell ref="C20:D20"/>
    <mergeCell ref="C21:D21"/>
    <mergeCell ref="C24:D24"/>
    <mergeCell ref="C12:D12"/>
    <mergeCell ref="C13:D13"/>
    <mergeCell ref="C4:D4"/>
    <mergeCell ref="C5:D5"/>
    <mergeCell ref="C6:D6"/>
    <mergeCell ref="C7:D7"/>
    <mergeCell ref="C8:D8"/>
    <mergeCell ref="C14:D14"/>
    <mergeCell ref="C15:D15"/>
    <mergeCell ref="C16:D16"/>
    <mergeCell ref="C17:D17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6"/>
  <sheetViews>
    <sheetView showGridLines="0" workbookViewId="0">
      <pane ySplit="2" topLeftCell="A3" activePane="bottomLeft" state="frozen"/>
      <selection pane="bottomLeft" activeCell="C49" sqref="C49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0" style="50" hidden="1" customWidth="1" outlineLevel="1"/>
    <col min="11" max="11" width="9.140625" style="50" collapsed="1"/>
    <col min="12" max="14" width="9.140625" style="50"/>
    <col min="15" max="15" width="19.5703125" style="116" bestFit="1" customWidth="1"/>
    <col min="16" max="16384" width="9.140625" style="50"/>
  </cols>
  <sheetData>
    <row r="2" spans="2:12" ht="15.75" customHeight="1">
      <c r="B2" s="643" t="s">
        <v>282</v>
      </c>
      <c r="C2" s="643"/>
      <c r="D2" s="643"/>
      <c r="E2" s="643"/>
      <c r="F2" s="643"/>
      <c r="G2" s="643"/>
      <c r="H2" s="643"/>
      <c r="K2" s="642" t="s">
        <v>2216</v>
      </c>
      <c r="L2" s="642"/>
    </row>
    <row r="3" spans="2:12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2" ht="15.75" hidden="1" customHeight="1" outlineLevel="1">
      <c r="B4" s="67"/>
      <c r="C4" s="635" t="s">
        <v>21</v>
      </c>
      <c r="D4" s="635"/>
      <c r="E4" s="79"/>
      <c r="F4" s="638">
        <v>240</v>
      </c>
      <c r="G4" s="638"/>
      <c r="H4" s="73"/>
    </row>
    <row r="5" spans="2:12" ht="15.75" hidden="1" customHeight="1" outlineLevel="1">
      <c r="B5" s="67"/>
      <c r="C5" s="635" t="s">
        <v>22</v>
      </c>
      <c r="D5" s="635"/>
      <c r="E5" s="79"/>
      <c r="F5" s="638">
        <v>165</v>
      </c>
      <c r="G5" s="638"/>
      <c r="H5" s="73"/>
    </row>
    <row r="6" spans="2:12" ht="15.75" hidden="1" customHeight="1" outlineLevel="1">
      <c r="B6" s="67"/>
      <c r="C6" s="635" t="s">
        <v>23</v>
      </c>
      <c r="D6" s="635"/>
      <c r="E6" s="79"/>
      <c r="F6" s="638">
        <v>140</v>
      </c>
      <c r="G6" s="638"/>
      <c r="H6" s="73"/>
    </row>
    <row r="7" spans="2:12" ht="15.75" hidden="1" customHeight="1" outlineLevel="1">
      <c r="B7" s="67"/>
      <c r="C7" s="635" t="s">
        <v>24</v>
      </c>
      <c r="D7" s="635"/>
      <c r="E7" s="79"/>
      <c r="F7" s="638">
        <v>69</v>
      </c>
      <c r="G7" s="638"/>
      <c r="H7" s="73"/>
    </row>
    <row r="8" spans="2:12" ht="15.75" hidden="1" customHeight="1" outlineLevel="1">
      <c r="B8" s="67"/>
      <c r="C8" s="635" t="s">
        <v>25</v>
      </c>
      <c r="D8" s="635"/>
      <c r="E8" s="79"/>
      <c r="F8" s="638">
        <v>36</v>
      </c>
      <c r="G8" s="638"/>
      <c r="H8" s="73"/>
    </row>
    <row r="9" spans="2:12" ht="15.75" hidden="1" customHeight="1" outlineLevel="1">
      <c r="B9" s="67"/>
      <c r="C9" s="635" t="s">
        <v>41</v>
      </c>
      <c r="D9" s="635"/>
      <c r="E9" s="79"/>
      <c r="F9" s="638">
        <v>24</v>
      </c>
      <c r="G9" s="638"/>
      <c r="H9" s="73"/>
    </row>
    <row r="10" spans="2:12" ht="15.75" hidden="1" customHeight="1" outlineLevel="1">
      <c r="B10" s="67"/>
      <c r="C10" s="635" t="s">
        <v>26</v>
      </c>
      <c r="D10" s="635"/>
      <c r="E10" s="79"/>
      <c r="F10" s="638">
        <v>300</v>
      </c>
      <c r="G10" s="638"/>
      <c r="H10" s="73"/>
    </row>
    <row r="11" spans="2:12" ht="15.75" hidden="1" customHeight="1" outlineLevel="1">
      <c r="B11" s="67"/>
      <c r="C11" s="635" t="s">
        <v>27</v>
      </c>
      <c r="D11" s="635"/>
      <c r="E11" s="79"/>
      <c r="F11" s="638" t="s">
        <v>275</v>
      </c>
      <c r="G11" s="638"/>
      <c r="H11" s="73"/>
    </row>
    <row r="12" spans="2:12" ht="15.75" hidden="1" customHeight="1" outlineLevel="1">
      <c r="B12" s="67"/>
      <c r="C12" s="635" t="s">
        <v>28</v>
      </c>
      <c r="D12" s="635"/>
      <c r="E12" s="79"/>
      <c r="F12" s="638" t="s">
        <v>280</v>
      </c>
      <c r="G12" s="638"/>
      <c r="H12" s="73"/>
    </row>
    <row r="13" spans="2:12" ht="15.75" hidden="1" customHeight="1" outlineLevel="1">
      <c r="B13" s="67"/>
      <c r="C13" s="635" t="s">
        <v>29</v>
      </c>
      <c r="D13" s="635"/>
      <c r="E13" s="79"/>
      <c r="F13" s="638">
        <v>4</v>
      </c>
      <c r="G13" s="638"/>
      <c r="H13" s="73"/>
    </row>
    <row r="14" spans="2:12" ht="15.75" hidden="1" customHeight="1" outlineLevel="1">
      <c r="B14" s="67"/>
      <c r="C14" s="635" t="s">
        <v>30</v>
      </c>
      <c r="D14" s="635"/>
      <c r="E14" s="79"/>
      <c r="F14" s="638">
        <v>5</v>
      </c>
      <c r="G14" s="638"/>
      <c r="H14" s="73"/>
    </row>
    <row r="15" spans="2:12" ht="15.75" hidden="1" customHeight="1" outlineLevel="1">
      <c r="B15" s="67"/>
      <c r="C15" s="635" t="s">
        <v>31</v>
      </c>
      <c r="D15" s="635"/>
      <c r="E15" s="79"/>
      <c r="F15" s="638">
        <v>25</v>
      </c>
      <c r="G15" s="638"/>
      <c r="H15" s="73"/>
    </row>
    <row r="16" spans="2:12" ht="15.75" hidden="1" customHeight="1" outlineLevel="1">
      <c r="B16" s="67"/>
      <c r="C16" s="635" t="s">
        <v>32</v>
      </c>
      <c r="D16" s="635"/>
      <c r="E16" s="79"/>
      <c r="F16" s="638">
        <v>381</v>
      </c>
      <c r="G16" s="638"/>
      <c r="H16" s="73"/>
    </row>
    <row r="17" spans="2:15" ht="15.75" hidden="1" customHeight="1" outlineLevel="1">
      <c r="B17" s="67"/>
      <c r="C17" s="635" t="s">
        <v>33</v>
      </c>
      <c r="D17" s="635"/>
      <c r="E17" s="79"/>
      <c r="F17" s="638" t="s">
        <v>277</v>
      </c>
      <c r="G17" s="638"/>
      <c r="H17" s="73"/>
    </row>
    <row r="18" spans="2:15" ht="31.5" hidden="1" customHeight="1" outlineLevel="1">
      <c r="B18" s="67"/>
      <c r="C18" s="635" t="s">
        <v>35</v>
      </c>
      <c r="D18" s="635"/>
      <c r="E18" s="79"/>
      <c r="F18" s="664" t="s">
        <v>281</v>
      </c>
      <c r="G18" s="664"/>
      <c r="H18" s="73"/>
    </row>
    <row r="19" spans="2:15" ht="15.75" hidden="1" customHeight="1" outlineLevel="1">
      <c r="B19" s="67"/>
      <c r="C19" s="635" t="s">
        <v>42</v>
      </c>
      <c r="D19" s="635"/>
      <c r="E19" s="79"/>
      <c r="F19" s="669" t="s">
        <v>159</v>
      </c>
      <c r="G19" s="669"/>
      <c r="H19" s="73"/>
    </row>
    <row r="20" spans="2:15" ht="15.75" hidden="1" customHeight="1" outlineLevel="1">
      <c r="B20" s="67"/>
      <c r="C20" s="637" t="s">
        <v>38</v>
      </c>
      <c r="D20" s="637"/>
      <c r="E20" s="79"/>
      <c r="F20" s="638" t="s">
        <v>261</v>
      </c>
      <c r="G20" s="638"/>
      <c r="H20" s="73"/>
    </row>
    <row r="21" spans="2:15" ht="15.75" hidden="1" customHeight="1" outlineLevel="1">
      <c r="B21" s="67"/>
      <c r="C21" s="637" t="s">
        <v>40</v>
      </c>
      <c r="D21" s="637"/>
      <c r="E21" s="79"/>
      <c r="F21" s="638">
        <v>29</v>
      </c>
      <c r="G21" s="638"/>
      <c r="H21" s="73"/>
    </row>
    <row r="22" spans="2:15" ht="15.75" customHeight="1" collapsed="1">
      <c r="B22" s="69"/>
      <c r="C22" s="70"/>
      <c r="D22" s="70"/>
      <c r="E22" s="186"/>
      <c r="F22" s="70"/>
      <c r="G22" s="70"/>
      <c r="H22" s="71"/>
    </row>
    <row r="23" spans="2:15" ht="15.75" customHeight="1" outlineLevel="1">
      <c r="B23" s="64" t="s">
        <v>44</v>
      </c>
      <c r="C23" s="222" t="s">
        <v>49</v>
      </c>
      <c r="D23" s="136"/>
      <c r="E23" s="183" t="s">
        <v>2</v>
      </c>
      <c r="F23" s="136" t="s">
        <v>2</v>
      </c>
      <c r="G23" s="136" t="s">
        <v>45</v>
      </c>
      <c r="H23" s="65" t="s">
        <v>46</v>
      </c>
    </row>
    <row r="24" spans="2:15" ht="15.75" customHeight="1" outlineLevel="1">
      <c r="B24" s="134">
        <v>1231</v>
      </c>
      <c r="C24" s="635" t="s">
        <v>295</v>
      </c>
      <c r="D24" s="635"/>
      <c r="E24" s="171">
        <v>1179.2</v>
      </c>
      <c r="F24" s="174">
        <f>E24*'Прайс-лист'!I3*(1-'Прайс-лист'!$E$3)</f>
        <v>1179.2</v>
      </c>
      <c r="G24" s="134"/>
      <c r="H24" s="175">
        <f>F24</f>
        <v>1179.2</v>
      </c>
    </row>
    <row r="25" spans="2:15" ht="15.75" hidden="1" customHeight="1" outlineLevel="2">
      <c r="B25" s="641" t="s">
        <v>1949</v>
      </c>
      <c r="C25" s="641"/>
      <c r="D25" s="641"/>
      <c r="E25" s="641"/>
      <c r="F25" s="641"/>
      <c r="G25" s="641"/>
      <c r="H25" s="641"/>
    </row>
    <row r="26" spans="2:15" ht="238.5" hidden="1" customHeight="1" outlineLevel="2">
      <c r="B26" s="134"/>
      <c r="C26" s="640" t="s">
        <v>2325</v>
      </c>
      <c r="D26" s="640"/>
      <c r="E26" s="640"/>
      <c r="F26" s="640"/>
      <c r="G26" s="640"/>
      <c r="H26" s="640"/>
    </row>
    <row r="27" spans="2:15" ht="15.75" customHeight="1" outlineLevel="1" collapsed="1">
      <c r="B27" s="641" t="s">
        <v>2151</v>
      </c>
      <c r="C27" s="641"/>
      <c r="D27" s="641"/>
      <c r="E27" s="641"/>
      <c r="F27" s="641"/>
      <c r="G27" s="641"/>
      <c r="H27" s="641"/>
    </row>
    <row r="28" spans="2:15" ht="15.75" customHeight="1" outlineLevel="1">
      <c r="B28" s="134"/>
      <c r="C28" s="133" t="s">
        <v>929</v>
      </c>
      <c r="D28" s="102" t="s">
        <v>928</v>
      </c>
      <c r="E28" s="173">
        <v>20</v>
      </c>
      <c r="F28" s="175">
        <f>E28*'Прайс-лист'!I3*(1-'Прайс-лист'!$E$3)</f>
        <v>20</v>
      </c>
      <c r="G28" s="143">
        <v>0</v>
      </c>
      <c r="H28" s="192">
        <f>F28*G28</f>
        <v>0</v>
      </c>
      <c r="J28" s="246" t="s">
        <v>928</v>
      </c>
    </row>
    <row r="29" spans="2:15" ht="15.75" customHeight="1" outlineLevel="1">
      <c r="B29" s="657" t="s">
        <v>7</v>
      </c>
      <c r="C29" s="657"/>
      <c r="D29" s="657"/>
      <c r="E29" s="657"/>
      <c r="F29" s="657"/>
      <c r="G29" s="657"/>
      <c r="H29" s="657"/>
      <c r="J29" s="246" t="s">
        <v>1945</v>
      </c>
    </row>
    <row r="30" spans="2:15" ht="15.75" customHeight="1" outlineLevel="1">
      <c r="B30" s="139">
        <v>4144</v>
      </c>
      <c r="C30" s="632" t="s">
        <v>2214</v>
      </c>
      <c r="D30" s="632"/>
      <c r="E30" s="173">
        <v>20.8</v>
      </c>
      <c r="F30" s="174">
        <f>E30*'Прайс-лист'!I3*(1-'Прайс-лист'!$E$3)</f>
        <v>20.8</v>
      </c>
      <c r="G30" s="143">
        <v>0</v>
      </c>
      <c r="H30" s="175">
        <f t="shared" ref="H30:H35" si="0">F30*G30</f>
        <v>0</v>
      </c>
      <c r="J30" s="247" t="s">
        <v>1944</v>
      </c>
    </row>
    <row r="31" spans="2:15" ht="15.75" customHeight="1" outlineLevel="1">
      <c r="B31" s="139">
        <v>2340</v>
      </c>
      <c r="C31" s="632" t="s">
        <v>73</v>
      </c>
      <c r="D31" s="632"/>
      <c r="E31" s="173">
        <v>46.4</v>
      </c>
      <c r="F31" s="174">
        <f>E31*'Прайс-лист'!I3*(1-'Прайс-лист'!$E$3)</f>
        <v>46.4</v>
      </c>
      <c r="G31" s="143">
        <v>0</v>
      </c>
      <c r="H31" s="175">
        <f t="shared" si="0"/>
        <v>0</v>
      </c>
      <c r="J31" s="254" t="s">
        <v>1967</v>
      </c>
    </row>
    <row r="32" spans="2:15" ht="15.75" customHeight="1" outlineLevel="1">
      <c r="B32" s="134">
        <v>2385</v>
      </c>
      <c r="C32" s="635" t="s">
        <v>946</v>
      </c>
      <c r="D32" s="635"/>
      <c r="E32" s="173">
        <v>53.6</v>
      </c>
      <c r="F32" s="174">
        <f>E32*'Прайс-лист'!I3*(1-'Прайс-лист'!$E$3)</f>
        <v>53.6</v>
      </c>
      <c r="G32" s="143">
        <v>0</v>
      </c>
      <c r="H32" s="175">
        <f t="shared" si="0"/>
        <v>0</v>
      </c>
      <c r="O32" s="254"/>
    </row>
    <row r="33" spans="2:15" ht="15.75" customHeight="1" outlineLevel="1">
      <c r="B33" s="139">
        <v>2929</v>
      </c>
      <c r="C33" s="632" t="s">
        <v>9</v>
      </c>
      <c r="D33" s="632"/>
      <c r="E33" s="173">
        <v>72.8</v>
      </c>
      <c r="F33" s="174">
        <f>E33*'Прайс-лист'!I3*(1-'Прайс-лист'!$E$3)</f>
        <v>72.8</v>
      </c>
      <c r="G33" s="143">
        <v>0</v>
      </c>
      <c r="H33" s="175">
        <f t="shared" si="0"/>
        <v>0</v>
      </c>
      <c r="O33" s="50"/>
    </row>
    <row r="34" spans="2:15" ht="15.75" customHeight="1" outlineLevel="1">
      <c r="B34" s="139">
        <v>2930</v>
      </c>
      <c r="C34" s="632" t="s">
        <v>75</v>
      </c>
      <c r="D34" s="632"/>
      <c r="E34" s="173">
        <v>92.8</v>
      </c>
      <c r="F34" s="174">
        <f>E34*'Прайс-лист'!I3*(1-'Прайс-лист'!$E$3)</f>
        <v>92.8</v>
      </c>
      <c r="G34" s="143">
        <v>0</v>
      </c>
      <c r="H34" s="175">
        <f t="shared" si="0"/>
        <v>0</v>
      </c>
      <c r="O34" s="251"/>
    </row>
    <row r="35" spans="2:15" ht="15.75" customHeight="1" outlineLevel="1">
      <c r="B35" s="139">
        <v>2832</v>
      </c>
      <c r="C35" s="632" t="s">
        <v>11</v>
      </c>
      <c r="D35" s="632"/>
      <c r="E35" s="173">
        <v>128.80000000000001</v>
      </c>
      <c r="F35" s="174">
        <f>E35*'Прайс-лист'!I3*(1-'Прайс-лист'!$E$3)</f>
        <v>128.80000000000001</v>
      </c>
      <c r="G35" s="143">
        <v>0</v>
      </c>
      <c r="H35" s="175">
        <f t="shared" si="0"/>
        <v>0</v>
      </c>
    </row>
    <row r="36" spans="2:15" ht="15.75" customHeight="1" outlineLevel="1">
      <c r="B36" s="3"/>
      <c r="C36" s="52"/>
      <c r="D36" s="52"/>
      <c r="E36" s="184"/>
      <c r="F36" s="1"/>
      <c r="G36" s="27" t="s">
        <v>12</v>
      </c>
      <c r="H36" s="176">
        <f>SUM(H24:H35)</f>
        <v>1179.2</v>
      </c>
    </row>
  </sheetData>
  <mergeCells count="50">
    <mergeCell ref="F16:G16"/>
    <mergeCell ref="F17:G17"/>
    <mergeCell ref="F18:G18"/>
    <mergeCell ref="B27:H27"/>
    <mergeCell ref="F19:G19"/>
    <mergeCell ref="F20:G20"/>
    <mergeCell ref="C19:D19"/>
    <mergeCell ref="C20:D20"/>
    <mergeCell ref="C21:D21"/>
    <mergeCell ref="B25:H25"/>
    <mergeCell ref="C17:D17"/>
    <mergeCell ref="C34:D34"/>
    <mergeCell ref="F14:G14"/>
    <mergeCell ref="F15:G15"/>
    <mergeCell ref="B2:H2"/>
    <mergeCell ref="B3:H3"/>
    <mergeCell ref="C26:H26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C30:D30"/>
    <mergeCell ref="C31:D31"/>
    <mergeCell ref="C32:D32"/>
    <mergeCell ref="C33:D33"/>
    <mergeCell ref="C18:D18"/>
    <mergeCell ref="B29:H29"/>
    <mergeCell ref="F21:G21"/>
    <mergeCell ref="K2:L2"/>
    <mergeCell ref="C35:D35"/>
    <mergeCell ref="C24:D24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</mergeCells>
  <dataValidations count="1">
    <dataValidation type="list" allowBlank="1" showInputMessage="1" showErrorMessage="1" sqref="D28">
      <formula1>$J$28:$J$31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7030A0"/>
  </sheetPr>
  <dimension ref="B2:J33"/>
  <sheetViews>
    <sheetView showGridLines="0" workbookViewId="0">
      <pane ySplit="2" topLeftCell="A3" activePane="bottomLeft" state="frozen"/>
      <selection pane="bottomLeft" activeCell="F38" sqref="F38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158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69">
        <v>300</v>
      </c>
      <c r="F4" s="669"/>
      <c r="G4" s="73"/>
    </row>
    <row r="5" spans="2:10" ht="15.75" hidden="1" customHeight="1" outlineLevel="1">
      <c r="B5" s="67"/>
      <c r="C5" s="133" t="s">
        <v>22</v>
      </c>
      <c r="D5" s="79"/>
      <c r="E5" s="669">
        <v>200</v>
      </c>
      <c r="F5" s="669"/>
      <c r="G5" s="73"/>
    </row>
    <row r="6" spans="2:10" ht="15.75" hidden="1" customHeight="1" outlineLevel="1">
      <c r="B6" s="67"/>
      <c r="C6" s="133" t="s">
        <v>23</v>
      </c>
      <c r="D6" s="79"/>
      <c r="E6" s="669">
        <v>160</v>
      </c>
      <c r="F6" s="669"/>
      <c r="G6" s="73"/>
    </row>
    <row r="7" spans="2:10" ht="15.75" hidden="1" customHeight="1" outlineLevel="1">
      <c r="B7" s="67"/>
      <c r="C7" s="133" t="s">
        <v>24</v>
      </c>
      <c r="D7" s="79"/>
      <c r="E7" s="669">
        <v>77</v>
      </c>
      <c r="F7" s="669"/>
      <c r="G7" s="73"/>
    </row>
    <row r="8" spans="2:10" ht="15.75" hidden="1" customHeight="1" outlineLevel="1">
      <c r="B8" s="67"/>
      <c r="C8" s="133" t="s">
        <v>25</v>
      </c>
      <c r="D8" s="79"/>
      <c r="E8" s="669">
        <v>40</v>
      </c>
      <c r="F8" s="669"/>
      <c r="G8" s="73"/>
    </row>
    <row r="9" spans="2:10" ht="15.75" hidden="1" customHeight="1" outlineLevel="1">
      <c r="B9" s="67"/>
      <c r="C9" s="133" t="s">
        <v>41</v>
      </c>
      <c r="D9" s="79"/>
      <c r="E9" s="669">
        <v>29</v>
      </c>
      <c r="F9" s="669"/>
      <c r="G9" s="73"/>
    </row>
    <row r="10" spans="2:10" ht="15.75" hidden="1" customHeight="1" outlineLevel="1">
      <c r="B10" s="67"/>
      <c r="C10" s="133" t="s">
        <v>26</v>
      </c>
      <c r="D10" s="79"/>
      <c r="E10" s="669">
        <v>540</v>
      </c>
      <c r="F10" s="669"/>
      <c r="G10" s="73"/>
    </row>
    <row r="11" spans="2:10" ht="15.75" hidden="1" customHeight="1" outlineLevel="1">
      <c r="B11" s="67"/>
      <c r="C11" s="133" t="s">
        <v>27</v>
      </c>
      <c r="D11" s="79"/>
      <c r="E11" s="669">
        <v>4</v>
      </c>
      <c r="F11" s="669"/>
      <c r="G11" s="73"/>
    </row>
    <row r="12" spans="2:10" ht="15.75" hidden="1" customHeight="1" outlineLevel="1">
      <c r="B12" s="67"/>
      <c r="C12" s="133" t="s">
        <v>28</v>
      </c>
      <c r="D12" s="79"/>
      <c r="E12" s="669">
        <v>2</v>
      </c>
      <c r="F12" s="669"/>
      <c r="G12" s="73"/>
    </row>
    <row r="13" spans="2:10" ht="15.75" hidden="1" customHeight="1" outlineLevel="1">
      <c r="B13" s="67"/>
      <c r="C13" s="133" t="s">
        <v>29</v>
      </c>
      <c r="D13" s="79"/>
      <c r="E13" s="669">
        <v>10</v>
      </c>
      <c r="F13" s="669"/>
      <c r="G13" s="73"/>
    </row>
    <row r="14" spans="2:10" ht="15.75" hidden="1" customHeight="1" outlineLevel="1">
      <c r="B14" s="67"/>
      <c r="C14" s="133" t="s">
        <v>30</v>
      </c>
      <c r="D14" s="79"/>
      <c r="E14" s="669">
        <v>10</v>
      </c>
      <c r="F14" s="669"/>
      <c r="G14" s="73"/>
    </row>
    <row r="15" spans="2:10" ht="15.75" hidden="1" customHeight="1" outlineLevel="1">
      <c r="B15" s="67"/>
      <c r="C15" s="133" t="s">
        <v>31</v>
      </c>
      <c r="D15" s="79"/>
      <c r="E15" s="669">
        <v>45</v>
      </c>
      <c r="F15" s="669"/>
      <c r="G15" s="73"/>
    </row>
    <row r="16" spans="2:10" ht="15.75" hidden="1" customHeight="1" outlineLevel="1">
      <c r="B16" s="67"/>
      <c r="C16" s="133" t="s">
        <v>32</v>
      </c>
      <c r="D16" s="79"/>
      <c r="E16" s="669">
        <v>381</v>
      </c>
      <c r="F16" s="669"/>
      <c r="G16" s="73"/>
    </row>
    <row r="17" spans="2:7" ht="15.75" hidden="1" customHeight="1" outlineLevel="1">
      <c r="B17" s="67"/>
      <c r="C17" s="133" t="s">
        <v>33</v>
      </c>
      <c r="D17" s="79"/>
      <c r="E17" s="669" t="s">
        <v>246</v>
      </c>
      <c r="F17" s="669"/>
      <c r="G17" s="73"/>
    </row>
    <row r="18" spans="2:7" ht="15.75" hidden="1" customHeight="1" outlineLevel="1">
      <c r="B18" s="67"/>
      <c r="C18" s="133" t="s">
        <v>35</v>
      </c>
      <c r="D18" s="79"/>
      <c r="E18" s="669" t="s">
        <v>259</v>
      </c>
      <c r="F18" s="669"/>
      <c r="G18" s="73"/>
    </row>
    <row r="19" spans="2:7" ht="15.75" hidden="1" customHeight="1" outlineLevel="1">
      <c r="B19" s="67"/>
      <c r="C19" s="133" t="s">
        <v>42</v>
      </c>
      <c r="D19" s="79"/>
      <c r="E19" s="669" t="s">
        <v>37</v>
      </c>
      <c r="F19" s="669"/>
      <c r="G19" s="73"/>
    </row>
    <row r="20" spans="2:7" ht="15.75" hidden="1" customHeight="1" outlineLevel="1">
      <c r="B20" s="67"/>
      <c r="C20" s="141" t="s">
        <v>38</v>
      </c>
      <c r="D20" s="79"/>
      <c r="E20" s="669" t="s">
        <v>261</v>
      </c>
      <c r="F20" s="669"/>
      <c r="G20" s="73"/>
    </row>
    <row r="21" spans="2:7" ht="15.75" hidden="1" customHeight="1" outlineLevel="1">
      <c r="B21" s="67"/>
      <c r="C21" s="141" t="s">
        <v>40</v>
      </c>
      <c r="D21" s="79"/>
      <c r="E21" s="669">
        <v>40</v>
      </c>
      <c r="F21" s="669"/>
      <c r="G21" s="73"/>
    </row>
    <row r="22" spans="2:7" ht="15.75" customHeight="1" collapsed="1">
      <c r="B22" s="69"/>
      <c r="C22" s="70"/>
      <c r="D22" s="186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1330</v>
      </c>
      <c r="C24" s="133" t="s">
        <v>262</v>
      </c>
      <c r="D24" s="171">
        <v>1024</v>
      </c>
      <c r="E24" s="174">
        <f>D24*'Прайс-лист'!I3*(1-'Прайс-лист'!$E$3)</f>
        <v>1024</v>
      </c>
      <c r="F24" s="134"/>
      <c r="G24" s="175">
        <f>E24</f>
        <v>1024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12.25" hidden="1" customHeight="1" outlineLevel="2">
      <c r="B26" s="134"/>
      <c r="C26" s="640" t="s">
        <v>2326</v>
      </c>
      <c r="D26" s="640"/>
      <c r="E26" s="640"/>
      <c r="F26" s="640"/>
      <c r="G26" s="640"/>
    </row>
    <row r="27" spans="2:7" ht="15.75" customHeight="1" outlineLevel="1" collapsed="1">
      <c r="B27" s="671" t="s">
        <v>7</v>
      </c>
      <c r="C27" s="671"/>
      <c r="D27" s="671"/>
      <c r="E27" s="671"/>
      <c r="F27" s="671"/>
      <c r="G27" s="671"/>
    </row>
    <row r="28" spans="2:7" ht="15.75" customHeight="1" outlineLevel="1">
      <c r="B28" s="139">
        <v>4144</v>
      </c>
      <c r="C28" s="507" t="s">
        <v>2214</v>
      </c>
      <c r="D28" s="181">
        <v>20.8</v>
      </c>
      <c r="E28" s="174">
        <f>D28*'Прайс-лист'!I3*(1-'Прайс-лист'!$E$3)</f>
        <v>20.8</v>
      </c>
      <c r="F28" s="143">
        <v>0</v>
      </c>
      <c r="G28" s="175">
        <f>E28*F28</f>
        <v>0</v>
      </c>
    </row>
    <row r="29" spans="2:7" ht="15.75" customHeight="1" outlineLevel="1">
      <c r="B29" s="139">
        <v>2347</v>
      </c>
      <c r="C29" s="140" t="s">
        <v>14</v>
      </c>
      <c r="D29" s="181">
        <v>76.8</v>
      </c>
      <c r="E29" s="174">
        <f>D29*'Прайс-лист'!I3*(1-'Прайс-лист'!$E$3)</f>
        <v>76.8</v>
      </c>
      <c r="F29" s="143">
        <v>0</v>
      </c>
      <c r="G29" s="175">
        <f>E29*F29</f>
        <v>0</v>
      </c>
    </row>
    <row r="30" spans="2:7" ht="15.75" customHeight="1" outlineLevel="1">
      <c r="B30" s="139">
        <v>2343</v>
      </c>
      <c r="C30" s="140" t="s">
        <v>154</v>
      </c>
      <c r="D30" s="181">
        <v>55.2</v>
      </c>
      <c r="E30" s="174">
        <f>D30*'Прайс-лист'!I3*(1-'Прайс-лист'!$E$3)</f>
        <v>55.2</v>
      </c>
      <c r="F30" s="143">
        <v>0</v>
      </c>
      <c r="G30" s="175">
        <f>E30*F30</f>
        <v>0</v>
      </c>
    </row>
    <row r="31" spans="2:7" ht="15.75" customHeight="1" outlineLevel="1">
      <c r="B31" s="139">
        <v>2343</v>
      </c>
      <c r="C31" s="140" t="s">
        <v>157</v>
      </c>
      <c r="D31" s="181">
        <v>55.2</v>
      </c>
      <c r="E31" s="174">
        <f>D31*'Прайс-лист'!I3*(1-'Прайс-лист'!$E$3)</f>
        <v>55.2</v>
      </c>
      <c r="F31" s="143">
        <v>0</v>
      </c>
      <c r="G31" s="175">
        <f>E31*F31</f>
        <v>0</v>
      </c>
    </row>
    <row r="32" spans="2:7" ht="15.75" customHeight="1" outlineLevel="1">
      <c r="B32" s="139">
        <v>2840</v>
      </c>
      <c r="C32" s="140" t="s">
        <v>11</v>
      </c>
      <c r="D32" s="181">
        <v>152.80000000000001</v>
      </c>
      <c r="E32" s="174">
        <f>D32*'Прайс-лист'!I3*(1-'Прайс-лист'!$E$3)</f>
        <v>152.80000000000001</v>
      </c>
      <c r="F32" s="143">
        <v>0</v>
      </c>
      <c r="G32" s="175">
        <f>E32*F32</f>
        <v>0</v>
      </c>
    </row>
    <row r="33" spans="2:7" ht="15.75" customHeight="1" outlineLevel="1">
      <c r="B33" s="3"/>
      <c r="C33" s="52"/>
      <c r="D33" s="184"/>
      <c r="E33" s="1"/>
      <c r="F33" s="27" t="s">
        <v>12</v>
      </c>
      <c r="G33" s="176">
        <f>SUM(G24:G32)</f>
        <v>1024</v>
      </c>
    </row>
  </sheetData>
  <mergeCells count="24">
    <mergeCell ref="B25:G25"/>
    <mergeCell ref="E8:F8"/>
    <mergeCell ref="B2:G2"/>
    <mergeCell ref="B3:G3"/>
    <mergeCell ref="E4:F4"/>
    <mergeCell ref="E5:F5"/>
    <mergeCell ref="E6:F6"/>
    <mergeCell ref="E7:F7"/>
    <mergeCell ref="I2:J2"/>
    <mergeCell ref="E20:F20"/>
    <mergeCell ref="B27:G27"/>
    <mergeCell ref="C26:G26"/>
    <mergeCell ref="E9:F9"/>
    <mergeCell ref="E10:F10"/>
    <mergeCell ref="E11:F11"/>
    <mergeCell ref="E12:F12"/>
    <mergeCell ref="E13:F13"/>
    <mergeCell ref="E14:F14"/>
    <mergeCell ref="E21:F21"/>
    <mergeCell ref="E15:F15"/>
    <mergeCell ref="E16:F16"/>
    <mergeCell ref="E17:F17"/>
    <mergeCell ref="E18:F18"/>
    <mergeCell ref="E19:F19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7030A0"/>
  </sheetPr>
  <dimension ref="B2:J33"/>
  <sheetViews>
    <sheetView showGridLines="0" workbookViewId="0">
      <pane ySplit="2" topLeftCell="A15" activePane="bottomLeft" state="frozen"/>
      <selection pane="bottomLeft" activeCell="G46" sqref="G46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8.855468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156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69">
        <v>270</v>
      </c>
      <c r="F4" s="669"/>
      <c r="G4" s="73"/>
    </row>
    <row r="5" spans="2:10" ht="15.75" hidden="1" customHeight="1" outlineLevel="1">
      <c r="B5" s="67"/>
      <c r="C5" s="133" t="s">
        <v>22</v>
      </c>
      <c r="D5" s="79"/>
      <c r="E5" s="669">
        <v>184</v>
      </c>
      <c r="F5" s="669"/>
      <c r="G5" s="73"/>
    </row>
    <row r="6" spans="2:10" ht="15.75" hidden="1" customHeight="1" outlineLevel="1">
      <c r="B6" s="67"/>
      <c r="C6" s="133" t="s">
        <v>23</v>
      </c>
      <c r="D6" s="79"/>
      <c r="E6" s="669">
        <v>145</v>
      </c>
      <c r="F6" s="669"/>
      <c r="G6" s="73"/>
    </row>
    <row r="7" spans="2:10" ht="15.75" hidden="1" customHeight="1" outlineLevel="1">
      <c r="B7" s="67"/>
      <c r="C7" s="133" t="s">
        <v>24</v>
      </c>
      <c r="D7" s="79"/>
      <c r="E7" s="669">
        <v>66</v>
      </c>
      <c r="F7" s="669"/>
      <c r="G7" s="73"/>
    </row>
    <row r="8" spans="2:10" ht="15.75" hidden="1" customHeight="1" outlineLevel="1">
      <c r="B8" s="67"/>
      <c r="C8" s="133" t="s">
        <v>25</v>
      </c>
      <c r="D8" s="79"/>
      <c r="E8" s="669">
        <v>37</v>
      </c>
      <c r="F8" s="669"/>
      <c r="G8" s="73"/>
    </row>
    <row r="9" spans="2:10" ht="15.75" hidden="1" customHeight="1" outlineLevel="1">
      <c r="B9" s="67"/>
      <c r="C9" s="133" t="s">
        <v>41</v>
      </c>
      <c r="D9" s="79"/>
      <c r="E9" s="669">
        <v>24</v>
      </c>
      <c r="F9" s="669"/>
      <c r="G9" s="73"/>
    </row>
    <row r="10" spans="2:10" ht="15.75" hidden="1" customHeight="1" outlineLevel="1">
      <c r="B10" s="67"/>
      <c r="C10" s="133" t="s">
        <v>26</v>
      </c>
      <c r="D10" s="79"/>
      <c r="E10" s="669">
        <v>350</v>
      </c>
      <c r="F10" s="669"/>
      <c r="G10" s="73"/>
    </row>
    <row r="11" spans="2:10" ht="15.75" hidden="1" customHeight="1" outlineLevel="1">
      <c r="B11" s="67"/>
      <c r="C11" s="133" t="s">
        <v>27</v>
      </c>
      <c r="D11" s="79"/>
      <c r="E11" s="669">
        <v>3</v>
      </c>
      <c r="F11" s="669"/>
      <c r="G11" s="73"/>
    </row>
    <row r="12" spans="2:10" ht="15.75" hidden="1" customHeight="1" outlineLevel="1">
      <c r="B12" s="67"/>
      <c r="C12" s="133" t="s">
        <v>28</v>
      </c>
      <c r="D12" s="79"/>
      <c r="E12" s="669">
        <v>2</v>
      </c>
      <c r="F12" s="669"/>
      <c r="G12" s="73"/>
    </row>
    <row r="13" spans="2:10" ht="15.75" hidden="1" customHeight="1" outlineLevel="1">
      <c r="B13" s="67"/>
      <c r="C13" s="133" t="s">
        <v>29</v>
      </c>
      <c r="D13" s="79"/>
      <c r="E13" s="669">
        <v>6</v>
      </c>
      <c r="F13" s="669"/>
      <c r="G13" s="73"/>
    </row>
    <row r="14" spans="2:10" ht="15.75" hidden="1" customHeight="1" outlineLevel="1">
      <c r="B14" s="67"/>
      <c r="C14" s="133" t="s">
        <v>30</v>
      </c>
      <c r="D14" s="79"/>
      <c r="E14" s="669">
        <v>8</v>
      </c>
      <c r="F14" s="669"/>
      <c r="G14" s="73"/>
    </row>
    <row r="15" spans="2:10" ht="15.75" hidden="1" customHeight="1" outlineLevel="1">
      <c r="B15" s="67"/>
      <c r="C15" s="133" t="s">
        <v>31</v>
      </c>
      <c r="D15" s="79"/>
      <c r="E15" s="669">
        <v>40</v>
      </c>
      <c r="F15" s="669"/>
      <c r="G15" s="73"/>
    </row>
    <row r="16" spans="2:10" ht="15.75" hidden="1" customHeight="1" outlineLevel="1">
      <c r="B16" s="67"/>
      <c r="C16" s="133" t="s">
        <v>32</v>
      </c>
      <c r="D16" s="79"/>
      <c r="E16" s="669">
        <v>381</v>
      </c>
      <c r="F16" s="669"/>
      <c r="G16" s="73"/>
    </row>
    <row r="17" spans="2:7" ht="15.75" hidden="1" customHeight="1" outlineLevel="1">
      <c r="B17" s="67"/>
      <c r="C17" s="133" t="s">
        <v>33</v>
      </c>
      <c r="D17" s="79"/>
      <c r="E17" s="669" t="s">
        <v>246</v>
      </c>
      <c r="F17" s="669"/>
      <c r="G17" s="73"/>
    </row>
    <row r="18" spans="2:7" ht="15.75" hidden="1" customHeight="1" outlineLevel="1">
      <c r="B18" s="67"/>
      <c r="C18" s="133" t="s">
        <v>35</v>
      </c>
      <c r="D18" s="79"/>
      <c r="E18" s="669" t="s">
        <v>259</v>
      </c>
      <c r="F18" s="669"/>
      <c r="G18" s="73"/>
    </row>
    <row r="19" spans="2:7" ht="15.75" hidden="1" customHeight="1" outlineLevel="1">
      <c r="B19" s="67"/>
      <c r="C19" s="133" t="s">
        <v>42</v>
      </c>
      <c r="D19" s="79"/>
      <c r="E19" s="669" t="s">
        <v>37</v>
      </c>
      <c r="F19" s="669"/>
      <c r="G19" s="73"/>
    </row>
    <row r="20" spans="2:7" ht="15.75" hidden="1" customHeight="1" outlineLevel="1">
      <c r="B20" s="67"/>
      <c r="C20" s="141" t="s">
        <v>38</v>
      </c>
      <c r="D20" s="79"/>
      <c r="E20" s="669" t="s">
        <v>261</v>
      </c>
      <c r="F20" s="669"/>
      <c r="G20" s="73"/>
    </row>
    <row r="21" spans="2:7" ht="15.75" hidden="1" customHeight="1" outlineLevel="1">
      <c r="B21" s="67"/>
      <c r="C21" s="141" t="s">
        <v>40</v>
      </c>
      <c r="D21" s="79"/>
      <c r="E21" s="669">
        <v>35</v>
      </c>
      <c r="F21" s="669"/>
      <c r="G21" s="73"/>
    </row>
    <row r="22" spans="2:7" ht="15.75" customHeight="1" collapsed="1">
      <c r="B22" s="69"/>
      <c r="C22" s="70"/>
      <c r="D22" s="186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1320</v>
      </c>
      <c r="C24" s="133" t="s">
        <v>262</v>
      </c>
      <c r="D24" s="171">
        <v>882.4</v>
      </c>
      <c r="E24" s="174">
        <f>D24*'Прайс-лист'!I3*(1-'Прайс-лист'!$E$3)</f>
        <v>882.4</v>
      </c>
      <c r="F24" s="134"/>
      <c r="G24" s="175">
        <f>E24</f>
        <v>882.4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19" hidden="1" customHeight="1" outlineLevel="2">
      <c r="B26" s="134"/>
      <c r="C26" s="640" t="s">
        <v>2326</v>
      </c>
      <c r="D26" s="640"/>
      <c r="E26" s="640"/>
      <c r="F26" s="640"/>
      <c r="G26" s="640"/>
    </row>
    <row r="27" spans="2:7" ht="15.75" customHeight="1" outlineLevel="1" collapsed="1">
      <c r="B27" s="671" t="s">
        <v>7</v>
      </c>
      <c r="C27" s="671"/>
      <c r="D27" s="671"/>
      <c r="E27" s="671"/>
      <c r="F27" s="671"/>
      <c r="G27" s="671"/>
    </row>
    <row r="28" spans="2:7" ht="15.75" customHeight="1" outlineLevel="1">
      <c r="B28" s="139">
        <v>4144</v>
      </c>
      <c r="C28" s="507" t="s">
        <v>2214</v>
      </c>
      <c r="D28" s="187">
        <v>20.8</v>
      </c>
      <c r="E28" s="174">
        <f>D28*'Прайс-лист'!I3*(1-'Прайс-лист'!$E$3)</f>
        <v>20.8</v>
      </c>
      <c r="F28" s="143">
        <v>0</v>
      </c>
      <c r="G28" s="175">
        <f>E28*F28</f>
        <v>0</v>
      </c>
    </row>
    <row r="29" spans="2:7" ht="15.75" customHeight="1" outlineLevel="1">
      <c r="B29" s="139">
        <v>2347</v>
      </c>
      <c r="C29" s="140" t="s">
        <v>14</v>
      </c>
      <c r="D29" s="187">
        <v>76.8</v>
      </c>
      <c r="E29" s="174">
        <f>D29*'Прайс-лист'!I3*(1-'Прайс-лист'!$E$3)</f>
        <v>76.8</v>
      </c>
      <c r="F29" s="143">
        <v>0</v>
      </c>
      <c r="G29" s="175">
        <f>E29*F29</f>
        <v>0</v>
      </c>
    </row>
    <row r="30" spans="2:7" ht="15.75" customHeight="1" outlineLevel="1">
      <c r="B30" s="139">
        <v>2341</v>
      </c>
      <c r="C30" s="140" t="s">
        <v>154</v>
      </c>
      <c r="D30" s="187">
        <v>50.4</v>
      </c>
      <c r="E30" s="174">
        <f>D30*'Прайс-лист'!I3*(1-'Прайс-лист'!$E$3)</f>
        <v>50.4</v>
      </c>
      <c r="F30" s="143">
        <v>0</v>
      </c>
      <c r="G30" s="175">
        <f>E30*F30</f>
        <v>0</v>
      </c>
    </row>
    <row r="31" spans="2:7" ht="15.75" customHeight="1" outlineLevel="1">
      <c r="B31" s="139">
        <v>2341</v>
      </c>
      <c r="C31" s="140" t="s">
        <v>157</v>
      </c>
      <c r="D31" s="187">
        <v>50.4</v>
      </c>
      <c r="E31" s="174">
        <f>D31*'Прайс-лист'!I3*(1-'Прайс-лист'!$E$3)</f>
        <v>50.4</v>
      </c>
      <c r="F31" s="143">
        <v>0</v>
      </c>
      <c r="G31" s="175">
        <f>E31*F31</f>
        <v>0</v>
      </c>
    </row>
    <row r="32" spans="2:7" ht="15.75" customHeight="1" outlineLevel="1">
      <c r="B32" s="139">
        <v>2839</v>
      </c>
      <c r="C32" s="140" t="s">
        <v>11</v>
      </c>
      <c r="D32" s="187">
        <v>140</v>
      </c>
      <c r="E32" s="174">
        <f>D32*'Прайс-лист'!I3*(1-'Прайс-лист'!$E$3)</f>
        <v>140</v>
      </c>
      <c r="F32" s="143">
        <v>0</v>
      </c>
      <c r="G32" s="175">
        <f>E32*F32</f>
        <v>0</v>
      </c>
    </row>
    <row r="33" spans="2:7" ht="15.75" customHeight="1" outlineLevel="1">
      <c r="B33" s="3"/>
      <c r="C33" s="52"/>
      <c r="D33" s="184"/>
      <c r="E33" s="1"/>
      <c r="F33" s="27" t="s">
        <v>12</v>
      </c>
      <c r="G33" s="176">
        <f>SUM(G24:G32)</f>
        <v>882.4</v>
      </c>
    </row>
  </sheetData>
  <mergeCells count="24">
    <mergeCell ref="E12:F12"/>
    <mergeCell ref="E13:F13"/>
    <mergeCell ref="E7:F7"/>
    <mergeCell ref="B2:G2"/>
    <mergeCell ref="B3:G3"/>
    <mergeCell ref="E4:F4"/>
    <mergeCell ref="E5:F5"/>
    <mergeCell ref="E6:F6"/>
    <mergeCell ref="I2:J2"/>
    <mergeCell ref="C26:G26"/>
    <mergeCell ref="B27:G27"/>
    <mergeCell ref="E18:F18"/>
    <mergeCell ref="E19:F19"/>
    <mergeCell ref="E20:F20"/>
    <mergeCell ref="E21:F21"/>
    <mergeCell ref="B25:G25"/>
    <mergeCell ref="E14:F14"/>
    <mergeCell ref="E15:F15"/>
    <mergeCell ref="E16:F16"/>
    <mergeCell ref="E17:F17"/>
    <mergeCell ref="E8:F8"/>
    <mergeCell ref="E9:F9"/>
    <mergeCell ref="E10:F10"/>
    <mergeCell ref="E11:F11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7030A0"/>
  </sheetPr>
  <dimension ref="B2:J31"/>
  <sheetViews>
    <sheetView showGridLines="0" workbookViewId="0">
      <pane ySplit="2" topLeftCell="A3" activePane="bottomLeft" state="frozen"/>
      <selection pane="bottomLeft" activeCell="G45" sqref="G45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8.855468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155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69">
        <v>240</v>
      </c>
      <c r="F4" s="669"/>
      <c r="G4" s="73"/>
    </row>
    <row r="5" spans="2:10" ht="15.75" hidden="1" customHeight="1" outlineLevel="1">
      <c r="B5" s="67"/>
      <c r="C5" s="133" t="s">
        <v>22</v>
      </c>
      <c r="D5" s="79"/>
      <c r="E5" s="669">
        <v>165</v>
      </c>
      <c r="F5" s="669"/>
      <c r="G5" s="73"/>
    </row>
    <row r="6" spans="2:10" ht="15.75" hidden="1" customHeight="1" outlineLevel="1">
      <c r="B6" s="67"/>
      <c r="C6" s="133" t="s">
        <v>23</v>
      </c>
      <c r="D6" s="79"/>
      <c r="E6" s="669">
        <v>130</v>
      </c>
      <c r="F6" s="669"/>
      <c r="G6" s="73"/>
    </row>
    <row r="7" spans="2:10" ht="15.75" hidden="1" customHeight="1" outlineLevel="1">
      <c r="B7" s="67"/>
      <c r="C7" s="133" t="s">
        <v>24</v>
      </c>
      <c r="D7" s="79"/>
      <c r="E7" s="669">
        <v>57</v>
      </c>
      <c r="F7" s="669"/>
      <c r="G7" s="73"/>
    </row>
    <row r="8" spans="2:10" ht="15.75" hidden="1" customHeight="1" outlineLevel="1">
      <c r="B8" s="67"/>
      <c r="C8" s="133" t="s">
        <v>25</v>
      </c>
      <c r="D8" s="79"/>
      <c r="E8" s="669">
        <v>34</v>
      </c>
      <c r="F8" s="669"/>
      <c r="G8" s="73"/>
    </row>
    <row r="9" spans="2:10" ht="15.75" hidden="1" customHeight="1" outlineLevel="1">
      <c r="B9" s="67"/>
      <c r="C9" s="133" t="s">
        <v>41</v>
      </c>
      <c r="D9" s="79"/>
      <c r="E9" s="669">
        <v>21</v>
      </c>
      <c r="F9" s="669"/>
      <c r="G9" s="73"/>
    </row>
    <row r="10" spans="2:10" ht="15.75" hidden="1" customHeight="1" outlineLevel="1">
      <c r="B10" s="67"/>
      <c r="C10" s="133" t="s">
        <v>26</v>
      </c>
      <c r="D10" s="79"/>
      <c r="E10" s="669">
        <v>270</v>
      </c>
      <c r="F10" s="669"/>
      <c r="G10" s="73"/>
    </row>
    <row r="11" spans="2:10" ht="15.75" hidden="1" customHeight="1" outlineLevel="1">
      <c r="B11" s="67"/>
      <c r="C11" s="133" t="s">
        <v>27</v>
      </c>
      <c r="D11" s="79"/>
      <c r="E11" s="669" t="s">
        <v>275</v>
      </c>
      <c r="F11" s="669"/>
      <c r="G11" s="73"/>
    </row>
    <row r="12" spans="2:10" ht="15.75" hidden="1" customHeight="1" outlineLevel="1">
      <c r="B12" s="67"/>
      <c r="C12" s="133" t="s">
        <v>28</v>
      </c>
      <c r="D12" s="79"/>
      <c r="E12" s="669">
        <v>2</v>
      </c>
      <c r="F12" s="669"/>
      <c r="G12" s="73"/>
    </row>
    <row r="13" spans="2:10" ht="15.75" hidden="1" customHeight="1" outlineLevel="1">
      <c r="B13" s="67"/>
      <c r="C13" s="133" t="s">
        <v>29</v>
      </c>
      <c r="D13" s="79"/>
      <c r="E13" s="669">
        <v>4</v>
      </c>
      <c r="F13" s="669"/>
      <c r="G13" s="73"/>
    </row>
    <row r="14" spans="2:10" ht="15.75" hidden="1" customHeight="1" outlineLevel="1">
      <c r="B14" s="67"/>
      <c r="C14" s="133" t="s">
        <v>30</v>
      </c>
      <c r="D14" s="79"/>
      <c r="E14" s="669">
        <v>5</v>
      </c>
      <c r="F14" s="669"/>
      <c r="G14" s="73"/>
    </row>
    <row r="15" spans="2:10" ht="15.75" hidden="1" customHeight="1" outlineLevel="1">
      <c r="B15" s="67"/>
      <c r="C15" s="133" t="s">
        <v>31</v>
      </c>
      <c r="D15" s="79"/>
      <c r="E15" s="669">
        <v>30</v>
      </c>
      <c r="F15" s="669"/>
      <c r="G15" s="73"/>
    </row>
    <row r="16" spans="2:10" ht="15.75" hidden="1" customHeight="1" outlineLevel="1">
      <c r="B16" s="67"/>
      <c r="C16" s="133" t="s">
        <v>32</v>
      </c>
      <c r="D16" s="79"/>
      <c r="E16" s="669">
        <v>381</v>
      </c>
      <c r="F16" s="669"/>
      <c r="G16" s="73"/>
    </row>
    <row r="17" spans="2:7" ht="15.75" hidden="1" customHeight="1" outlineLevel="1">
      <c r="B17" s="67"/>
      <c r="C17" s="133" t="s">
        <v>33</v>
      </c>
      <c r="D17" s="79"/>
      <c r="E17" s="669" t="s">
        <v>246</v>
      </c>
      <c r="F17" s="669"/>
      <c r="G17" s="73"/>
    </row>
    <row r="18" spans="2:7" ht="15.75" hidden="1" customHeight="1" outlineLevel="1">
      <c r="B18" s="67"/>
      <c r="C18" s="133" t="s">
        <v>35</v>
      </c>
      <c r="D18" s="79"/>
      <c r="E18" s="669" t="s">
        <v>259</v>
      </c>
      <c r="F18" s="669"/>
      <c r="G18" s="73"/>
    </row>
    <row r="19" spans="2:7" ht="15.75" hidden="1" customHeight="1" outlineLevel="1">
      <c r="B19" s="67"/>
      <c r="C19" s="133" t="s">
        <v>42</v>
      </c>
      <c r="D19" s="79"/>
      <c r="E19" s="669" t="s">
        <v>159</v>
      </c>
      <c r="F19" s="669"/>
      <c r="G19" s="73"/>
    </row>
    <row r="20" spans="2:7" ht="15.75" hidden="1" customHeight="1" outlineLevel="1">
      <c r="B20" s="67"/>
      <c r="C20" s="141" t="s">
        <v>38</v>
      </c>
      <c r="D20" s="79"/>
      <c r="E20" s="669" t="s">
        <v>260</v>
      </c>
      <c r="F20" s="669"/>
      <c r="G20" s="73"/>
    </row>
    <row r="21" spans="2:7" ht="15.75" hidden="1" customHeight="1" outlineLevel="1">
      <c r="B21" s="67"/>
      <c r="C21" s="141" t="s">
        <v>40</v>
      </c>
      <c r="D21" s="79"/>
      <c r="E21" s="669">
        <v>28</v>
      </c>
      <c r="F21" s="669"/>
      <c r="G21" s="73"/>
    </row>
    <row r="22" spans="2:7" ht="15.75" customHeight="1" collapsed="1">
      <c r="B22" s="40"/>
      <c r="C22" s="42"/>
      <c r="D22" s="188"/>
      <c r="E22" s="42"/>
      <c r="F22" s="42"/>
      <c r="G22" s="4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1310</v>
      </c>
      <c r="C24" s="133" t="s">
        <v>262</v>
      </c>
      <c r="D24" s="171">
        <v>783.2</v>
      </c>
      <c r="E24" s="174">
        <f>D24*'Прайс-лист'!I3*(1-'Прайс-лист'!$E$3)</f>
        <v>783.2</v>
      </c>
      <c r="F24" s="134"/>
      <c r="G24" s="175">
        <f>E24</f>
        <v>783.2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16" hidden="1" customHeight="1" outlineLevel="2">
      <c r="B26" s="134"/>
      <c r="C26" s="640" t="s">
        <v>2289</v>
      </c>
      <c r="D26" s="640"/>
      <c r="E26" s="640"/>
      <c r="F26" s="640"/>
      <c r="G26" s="640"/>
    </row>
    <row r="27" spans="2:7" ht="15.75" customHeight="1" outlineLevel="1" collapsed="1">
      <c r="B27" s="671" t="s">
        <v>7</v>
      </c>
      <c r="C27" s="671"/>
      <c r="D27" s="671"/>
      <c r="E27" s="671"/>
      <c r="F27" s="671"/>
      <c r="G27" s="671"/>
    </row>
    <row r="28" spans="2:7" ht="15.75" customHeight="1" outlineLevel="1">
      <c r="B28" s="139">
        <v>4144</v>
      </c>
      <c r="C28" s="512" t="s">
        <v>2214</v>
      </c>
      <c r="D28" s="181">
        <v>20.8</v>
      </c>
      <c r="E28" s="174">
        <f>D28*'Прайс-лист'!I3*(1-'Прайс-лист'!$E$3)</f>
        <v>20.8</v>
      </c>
      <c r="F28" s="143">
        <v>0</v>
      </c>
      <c r="G28" s="175">
        <f>E28*F28</f>
        <v>0</v>
      </c>
    </row>
    <row r="29" spans="2:7" ht="15.75" customHeight="1" outlineLevel="1">
      <c r="B29" s="139">
        <v>2346</v>
      </c>
      <c r="C29" s="137" t="s">
        <v>154</v>
      </c>
      <c r="D29" s="181">
        <v>46.4</v>
      </c>
      <c r="E29" s="174">
        <f>D29*'Прайс-лист'!I3*(1-'Прайс-лист'!$E$3)</f>
        <v>46.4</v>
      </c>
      <c r="F29" s="143">
        <v>0</v>
      </c>
      <c r="G29" s="175">
        <f>E29*F29</f>
        <v>0</v>
      </c>
    </row>
    <row r="30" spans="2:7" ht="15.75" customHeight="1" outlineLevel="1">
      <c r="B30" s="139">
        <v>2838</v>
      </c>
      <c r="C30" s="137" t="s">
        <v>11</v>
      </c>
      <c r="D30" s="181">
        <v>124</v>
      </c>
      <c r="E30" s="174">
        <f>D30*'Прайс-лист'!I3*(1-'Прайс-лист'!$E$3)</f>
        <v>124</v>
      </c>
      <c r="F30" s="143">
        <v>0</v>
      </c>
      <c r="G30" s="175">
        <f>E30*F30</f>
        <v>0</v>
      </c>
    </row>
    <row r="31" spans="2:7" ht="15.75" customHeight="1" outlineLevel="1">
      <c r="B31" s="3"/>
      <c r="C31" s="52"/>
      <c r="D31" s="184"/>
      <c r="E31" s="1"/>
      <c r="F31" s="27" t="s">
        <v>12</v>
      </c>
      <c r="G31" s="176">
        <f>SUM(G24:G30)</f>
        <v>783.2</v>
      </c>
    </row>
  </sheetData>
  <mergeCells count="24">
    <mergeCell ref="E10:F10"/>
    <mergeCell ref="E11:F11"/>
    <mergeCell ref="E12:F12"/>
    <mergeCell ref="E5:F5"/>
    <mergeCell ref="E6:F6"/>
    <mergeCell ref="E7:F7"/>
    <mergeCell ref="E8:F8"/>
    <mergeCell ref="E9:F9"/>
    <mergeCell ref="I2:J2"/>
    <mergeCell ref="C26:G26"/>
    <mergeCell ref="B27:G27"/>
    <mergeCell ref="E19:F19"/>
    <mergeCell ref="E20:F20"/>
    <mergeCell ref="E21:F21"/>
    <mergeCell ref="B25:G25"/>
    <mergeCell ref="E14:F14"/>
    <mergeCell ref="E15:F15"/>
    <mergeCell ref="E16:F16"/>
    <mergeCell ref="E17:F17"/>
    <mergeCell ref="E18:F18"/>
    <mergeCell ref="E13:F13"/>
    <mergeCell ref="B2:G2"/>
    <mergeCell ref="B3:G3"/>
    <mergeCell ref="E4:F4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7030A0"/>
  </sheetPr>
  <dimension ref="B2:J31"/>
  <sheetViews>
    <sheetView showGridLines="0" workbookViewId="0">
      <pane ySplit="2" topLeftCell="A3" activePane="bottomLeft" state="frozen"/>
      <selection pane="bottomLeft" activeCell="G44" sqref="G44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8.855468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2087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69">
        <v>210</v>
      </c>
      <c r="F4" s="669"/>
      <c r="G4" s="73"/>
    </row>
    <row r="5" spans="2:10" ht="15.75" hidden="1" customHeight="1" outlineLevel="1">
      <c r="B5" s="67"/>
      <c r="C5" s="133" t="s">
        <v>22</v>
      </c>
      <c r="D5" s="79"/>
      <c r="E5" s="669">
        <v>165</v>
      </c>
      <c r="F5" s="669"/>
      <c r="G5" s="73"/>
    </row>
    <row r="6" spans="2:10" ht="15.75" hidden="1" customHeight="1" outlineLevel="1">
      <c r="B6" s="67"/>
      <c r="C6" s="133" t="s">
        <v>23</v>
      </c>
      <c r="D6" s="79"/>
      <c r="E6" s="669">
        <v>130</v>
      </c>
      <c r="F6" s="669"/>
      <c r="G6" s="73"/>
    </row>
    <row r="7" spans="2:10" ht="15.75" hidden="1" customHeight="1" outlineLevel="1">
      <c r="B7" s="67"/>
      <c r="C7" s="133" t="s">
        <v>24</v>
      </c>
      <c r="D7" s="79"/>
      <c r="E7" s="669">
        <v>57</v>
      </c>
      <c r="F7" s="669"/>
      <c r="G7" s="73"/>
    </row>
    <row r="8" spans="2:10" ht="15.75" hidden="1" customHeight="1" outlineLevel="1">
      <c r="B8" s="67"/>
      <c r="C8" s="133" t="s">
        <v>25</v>
      </c>
      <c r="D8" s="79"/>
      <c r="E8" s="669">
        <v>34</v>
      </c>
      <c r="F8" s="669"/>
      <c r="G8" s="73"/>
    </row>
    <row r="9" spans="2:10" ht="15.75" hidden="1" customHeight="1" outlineLevel="1">
      <c r="B9" s="67"/>
      <c r="C9" s="133" t="s">
        <v>41</v>
      </c>
      <c r="D9" s="79"/>
      <c r="E9" s="669">
        <v>21</v>
      </c>
      <c r="F9" s="669"/>
      <c r="G9" s="73"/>
    </row>
    <row r="10" spans="2:10" ht="15.75" hidden="1" customHeight="1" outlineLevel="1">
      <c r="B10" s="67"/>
      <c r="C10" s="133" t="s">
        <v>26</v>
      </c>
      <c r="D10" s="79"/>
      <c r="E10" s="669">
        <v>220</v>
      </c>
      <c r="F10" s="669"/>
      <c r="G10" s="73"/>
    </row>
    <row r="11" spans="2:10" ht="15.75" hidden="1" customHeight="1" outlineLevel="1">
      <c r="B11" s="67"/>
      <c r="C11" s="133" t="s">
        <v>27</v>
      </c>
      <c r="D11" s="79"/>
      <c r="E11" s="669">
        <v>2</v>
      </c>
      <c r="F11" s="669"/>
      <c r="G11" s="73"/>
    </row>
    <row r="12" spans="2:10" ht="15.75" hidden="1" customHeight="1" outlineLevel="1">
      <c r="B12" s="67"/>
      <c r="C12" s="133" t="s">
        <v>28</v>
      </c>
      <c r="D12" s="79"/>
      <c r="E12" s="669">
        <v>2</v>
      </c>
      <c r="F12" s="669"/>
      <c r="G12" s="73"/>
    </row>
    <row r="13" spans="2:10" ht="15.75" hidden="1" customHeight="1" outlineLevel="1">
      <c r="B13" s="67"/>
      <c r="C13" s="133" t="s">
        <v>29</v>
      </c>
      <c r="D13" s="79"/>
      <c r="E13" s="669">
        <v>3</v>
      </c>
      <c r="F13" s="669"/>
      <c r="G13" s="73"/>
    </row>
    <row r="14" spans="2:10" ht="15.75" hidden="1" customHeight="1" outlineLevel="1">
      <c r="B14" s="67"/>
      <c r="C14" s="133" t="s">
        <v>30</v>
      </c>
      <c r="D14" s="79"/>
      <c r="E14" s="669">
        <v>4</v>
      </c>
      <c r="F14" s="669"/>
      <c r="G14" s="73"/>
    </row>
    <row r="15" spans="2:10" ht="15.75" hidden="1" customHeight="1" outlineLevel="1">
      <c r="B15" s="67"/>
      <c r="C15" s="133" t="s">
        <v>31</v>
      </c>
      <c r="D15" s="79"/>
      <c r="E15" s="669">
        <v>30</v>
      </c>
      <c r="F15" s="669"/>
      <c r="G15" s="73"/>
    </row>
    <row r="16" spans="2:10" ht="15.75" hidden="1" customHeight="1" outlineLevel="1">
      <c r="B16" s="67"/>
      <c r="C16" s="133" t="s">
        <v>32</v>
      </c>
      <c r="D16" s="79"/>
      <c r="E16" s="669">
        <v>381</v>
      </c>
      <c r="F16" s="669"/>
      <c r="G16" s="73"/>
    </row>
    <row r="17" spans="2:7" ht="15.75" hidden="1" customHeight="1" outlineLevel="1">
      <c r="B17" s="67"/>
      <c r="C17" s="133" t="s">
        <v>33</v>
      </c>
      <c r="D17" s="79"/>
      <c r="E17" s="669" t="s">
        <v>246</v>
      </c>
      <c r="F17" s="669"/>
      <c r="G17" s="73"/>
    </row>
    <row r="18" spans="2:7" ht="15.75" hidden="1" customHeight="1" outlineLevel="1">
      <c r="B18" s="67"/>
      <c r="C18" s="133" t="s">
        <v>35</v>
      </c>
      <c r="D18" s="79"/>
      <c r="E18" s="669" t="s">
        <v>259</v>
      </c>
      <c r="F18" s="669"/>
      <c r="G18" s="73"/>
    </row>
    <row r="19" spans="2:7" ht="15.75" hidden="1" customHeight="1" outlineLevel="1">
      <c r="B19" s="67"/>
      <c r="C19" s="133" t="s">
        <v>42</v>
      </c>
      <c r="D19" s="79"/>
      <c r="E19" s="669" t="s">
        <v>159</v>
      </c>
      <c r="F19" s="669"/>
      <c r="G19" s="73"/>
    </row>
    <row r="20" spans="2:7" ht="15.75" hidden="1" customHeight="1" outlineLevel="1">
      <c r="B20" s="67"/>
      <c r="C20" s="141" t="s">
        <v>38</v>
      </c>
      <c r="D20" s="79"/>
      <c r="E20" s="669" t="s">
        <v>260</v>
      </c>
      <c r="F20" s="669"/>
      <c r="G20" s="73"/>
    </row>
    <row r="21" spans="2:7" ht="15.75" hidden="1" customHeight="1" outlineLevel="1">
      <c r="B21" s="67"/>
      <c r="C21" s="141" t="s">
        <v>40</v>
      </c>
      <c r="D21" s="79"/>
      <c r="E21" s="669">
        <v>28</v>
      </c>
      <c r="F21" s="669"/>
      <c r="G21" s="73"/>
    </row>
    <row r="22" spans="2:7" ht="15.75" customHeight="1" collapsed="1">
      <c r="B22" s="69"/>
      <c r="C22" s="70"/>
      <c r="D22" s="186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1300</v>
      </c>
      <c r="C24" s="133" t="s">
        <v>262</v>
      </c>
      <c r="D24" s="171">
        <v>737.6</v>
      </c>
      <c r="E24" s="174">
        <f>D24*'Прайс-лист'!I3*(1-'Прайс-лист'!$E$3)</f>
        <v>737.6</v>
      </c>
      <c r="F24" s="134"/>
      <c r="G24" s="175">
        <f>E24</f>
        <v>737.6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09.25" hidden="1" customHeight="1" outlineLevel="2">
      <c r="B26" s="134"/>
      <c r="C26" s="640" t="s">
        <v>2289</v>
      </c>
      <c r="D26" s="640"/>
      <c r="E26" s="640"/>
      <c r="F26" s="640"/>
      <c r="G26" s="640"/>
    </row>
    <row r="27" spans="2:7" ht="15.75" customHeight="1" outlineLevel="1" collapsed="1">
      <c r="B27" s="671" t="s">
        <v>7</v>
      </c>
      <c r="C27" s="671"/>
      <c r="D27" s="671"/>
      <c r="E27" s="671"/>
      <c r="F27" s="671"/>
      <c r="G27" s="671"/>
    </row>
    <row r="28" spans="2:7" ht="15.75" customHeight="1" outlineLevel="1">
      <c r="B28" s="139">
        <v>4144</v>
      </c>
      <c r="C28" s="512" t="s">
        <v>2214</v>
      </c>
      <c r="D28" s="181">
        <v>20.8</v>
      </c>
      <c r="E28" s="174">
        <f>D28*'Прайс-лист'!I3*(1-'Прайс-лист'!$E$3)</f>
        <v>20.8</v>
      </c>
      <c r="F28" s="143">
        <v>0</v>
      </c>
      <c r="G28" s="175">
        <f>E28*F28</f>
        <v>0</v>
      </c>
    </row>
    <row r="29" spans="2:7" ht="15.75" customHeight="1" outlineLevel="1">
      <c r="B29" s="139">
        <v>2346</v>
      </c>
      <c r="C29" s="137" t="s">
        <v>154</v>
      </c>
      <c r="D29" s="181">
        <v>46.4</v>
      </c>
      <c r="E29" s="174">
        <f>D29*'Прайс-лист'!I3*(1-'Прайс-лист'!$E$3)</f>
        <v>46.4</v>
      </c>
      <c r="F29" s="143">
        <v>0</v>
      </c>
      <c r="G29" s="175">
        <f>E29*F29</f>
        <v>0</v>
      </c>
    </row>
    <row r="30" spans="2:7" ht="15.75" customHeight="1" outlineLevel="1">
      <c r="B30" s="139">
        <v>2837</v>
      </c>
      <c r="C30" s="137" t="s">
        <v>11</v>
      </c>
      <c r="D30" s="181">
        <v>111.2</v>
      </c>
      <c r="E30" s="174">
        <f>D30*'Прайс-лист'!I3*(1-'Прайс-лист'!$E$3)</f>
        <v>111.2</v>
      </c>
      <c r="F30" s="143">
        <v>0</v>
      </c>
      <c r="G30" s="175">
        <f>E30*F30</f>
        <v>0</v>
      </c>
    </row>
    <row r="31" spans="2:7" ht="15.75" customHeight="1" outlineLevel="1">
      <c r="B31" s="3"/>
      <c r="C31" s="52"/>
      <c r="D31" s="184"/>
      <c r="E31" s="1"/>
      <c r="F31" s="27" t="s">
        <v>12</v>
      </c>
      <c r="G31" s="176">
        <f>SUM(G24:G30)</f>
        <v>737.6</v>
      </c>
    </row>
  </sheetData>
  <mergeCells count="24">
    <mergeCell ref="E20:F20"/>
    <mergeCell ref="E21:F21"/>
    <mergeCell ref="C26:G26"/>
    <mergeCell ref="B27:G27"/>
    <mergeCell ref="E14:F14"/>
    <mergeCell ref="E15:F15"/>
    <mergeCell ref="E16:F16"/>
    <mergeCell ref="E17:F17"/>
    <mergeCell ref="E18:F18"/>
    <mergeCell ref="E19:F19"/>
    <mergeCell ref="B25:G25"/>
    <mergeCell ref="I2:J2"/>
    <mergeCell ref="E13:F13"/>
    <mergeCell ref="B2:G2"/>
    <mergeCell ref="B3:G3"/>
    <mergeCell ref="E4:F4"/>
    <mergeCell ref="E5:F5"/>
    <mergeCell ref="E6:F6"/>
    <mergeCell ref="E7:F7"/>
    <mergeCell ref="E8:F8"/>
    <mergeCell ref="E9:F9"/>
    <mergeCell ref="E10:F10"/>
    <mergeCell ref="E11:F11"/>
    <mergeCell ref="E12:F12"/>
  </mergeCells>
  <hyperlinks>
    <hyperlink ref="I2:J2" location="'Прайс-лист'!A1" display="на главную"/>
  </hyperlinks>
  <pageMargins left="0.27559055118110237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T57"/>
  <sheetViews>
    <sheetView showGridLines="0" zoomScaleNormal="100" workbookViewId="0">
      <pane ySplit="2" topLeftCell="A3" activePane="bottomLeft" state="frozen"/>
      <selection pane="bottomLeft" activeCell="F34" sqref="F34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1.855468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0" width="15.7109375" style="50" hidden="1" customWidth="1" outlineLevel="1"/>
    <col min="11" max="16" width="15.7109375" style="116" hidden="1" customWidth="1" outlineLevel="1"/>
    <col min="17" max="18" width="15.7109375" style="50" hidden="1" customWidth="1" outlineLevel="1"/>
    <col min="19" max="19" width="9.140625" style="50" collapsed="1"/>
    <col min="20" max="16384" width="9.140625" style="50"/>
  </cols>
  <sheetData>
    <row r="2" spans="2:20" ht="15.75" customHeight="1">
      <c r="B2" s="643" t="s">
        <v>949</v>
      </c>
      <c r="C2" s="643"/>
      <c r="D2" s="643"/>
      <c r="E2" s="643"/>
      <c r="F2" s="643"/>
      <c r="G2" s="643"/>
      <c r="H2" s="643"/>
      <c r="S2" s="642" t="s">
        <v>2216</v>
      </c>
      <c r="T2" s="642"/>
    </row>
    <row r="3" spans="2:20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20" ht="15.75" hidden="1" customHeight="1" outlineLevel="1">
      <c r="B4" s="67"/>
      <c r="C4" s="635" t="s">
        <v>21</v>
      </c>
      <c r="D4" s="635"/>
      <c r="E4" s="79"/>
      <c r="F4" s="638">
        <v>500</v>
      </c>
      <c r="G4" s="638"/>
      <c r="H4" s="73"/>
    </row>
    <row r="5" spans="2:20" ht="15.75" hidden="1" customHeight="1" outlineLevel="1">
      <c r="B5" s="67"/>
      <c r="C5" s="635" t="s">
        <v>22</v>
      </c>
      <c r="D5" s="635"/>
      <c r="E5" s="79"/>
      <c r="F5" s="638">
        <v>332</v>
      </c>
      <c r="G5" s="638"/>
      <c r="H5" s="73"/>
    </row>
    <row r="6" spans="2:20" ht="15.75" hidden="1" customHeight="1" outlineLevel="1">
      <c r="B6" s="67"/>
      <c r="C6" s="635" t="s">
        <v>23</v>
      </c>
      <c r="D6" s="635"/>
      <c r="E6" s="79"/>
      <c r="F6" s="638">
        <v>230</v>
      </c>
      <c r="G6" s="638"/>
      <c r="H6" s="73"/>
    </row>
    <row r="7" spans="2:20" ht="15.75" hidden="1" customHeight="1" outlineLevel="1">
      <c r="B7" s="67"/>
      <c r="C7" s="635" t="s">
        <v>24</v>
      </c>
      <c r="D7" s="635"/>
      <c r="E7" s="79"/>
      <c r="F7" s="638">
        <v>128</v>
      </c>
      <c r="G7" s="638"/>
      <c r="H7" s="73"/>
    </row>
    <row r="8" spans="2:20" ht="15.75" hidden="1" customHeight="1" outlineLevel="1">
      <c r="B8" s="67"/>
      <c r="C8" s="635" t="s">
        <v>25</v>
      </c>
      <c r="D8" s="635"/>
      <c r="E8" s="79"/>
      <c r="F8" s="638" t="s">
        <v>220</v>
      </c>
      <c r="G8" s="638"/>
      <c r="H8" s="73"/>
    </row>
    <row r="9" spans="2:20" ht="15.75" hidden="1" customHeight="1" outlineLevel="1">
      <c r="B9" s="67"/>
      <c r="C9" s="635" t="s">
        <v>41</v>
      </c>
      <c r="D9" s="635"/>
      <c r="E9" s="79"/>
      <c r="F9" s="638">
        <v>435</v>
      </c>
      <c r="G9" s="638"/>
      <c r="H9" s="73"/>
    </row>
    <row r="10" spans="2:20" ht="15.75" hidden="1" customHeight="1" outlineLevel="1">
      <c r="B10" s="67"/>
      <c r="C10" s="635" t="s">
        <v>26</v>
      </c>
      <c r="D10" s="635"/>
      <c r="E10" s="79"/>
      <c r="F10" s="638">
        <v>800</v>
      </c>
      <c r="G10" s="638"/>
      <c r="H10" s="73"/>
    </row>
    <row r="11" spans="2:20" ht="15.75" hidden="1" customHeight="1" outlineLevel="1">
      <c r="B11" s="67"/>
      <c r="C11" s="635" t="s">
        <v>27</v>
      </c>
      <c r="D11" s="635"/>
      <c r="E11" s="79"/>
      <c r="F11" s="638">
        <v>8</v>
      </c>
      <c r="G11" s="638"/>
      <c r="H11" s="73"/>
    </row>
    <row r="12" spans="2:20" ht="15.75" hidden="1" customHeight="1" outlineLevel="1">
      <c r="B12" s="67"/>
      <c r="C12" s="635" t="s">
        <v>28</v>
      </c>
      <c r="D12" s="635"/>
      <c r="E12" s="79"/>
      <c r="F12" s="638">
        <v>5</v>
      </c>
      <c r="G12" s="638"/>
      <c r="H12" s="73"/>
    </row>
    <row r="13" spans="2:20" ht="15.75" hidden="1" customHeight="1" outlineLevel="1">
      <c r="B13" s="67"/>
      <c r="C13" s="635" t="s">
        <v>222</v>
      </c>
      <c r="D13" s="635"/>
      <c r="E13" s="79"/>
      <c r="F13" s="638">
        <v>70</v>
      </c>
      <c r="G13" s="638"/>
      <c r="H13" s="73"/>
    </row>
    <row r="14" spans="2:20" ht="15.75" hidden="1" customHeight="1" outlineLevel="1">
      <c r="B14" s="67"/>
      <c r="C14" s="635" t="s">
        <v>29</v>
      </c>
      <c r="D14" s="635"/>
      <c r="E14" s="79"/>
      <c r="F14" s="638">
        <v>90</v>
      </c>
      <c r="G14" s="638"/>
      <c r="H14" s="73"/>
    </row>
    <row r="15" spans="2:20" ht="15.75" hidden="1" customHeight="1" outlineLevel="1">
      <c r="B15" s="67"/>
      <c r="C15" s="635" t="s">
        <v>30</v>
      </c>
      <c r="D15" s="635"/>
      <c r="E15" s="79"/>
      <c r="F15" s="638">
        <v>115</v>
      </c>
      <c r="G15" s="638"/>
      <c r="H15" s="73"/>
    </row>
    <row r="16" spans="2:20" ht="15.75" hidden="1" customHeight="1" outlineLevel="1">
      <c r="B16" s="67"/>
      <c r="C16" s="635" t="s">
        <v>31</v>
      </c>
      <c r="D16" s="635"/>
      <c r="E16" s="79"/>
      <c r="F16" s="638">
        <v>200</v>
      </c>
      <c r="G16" s="638"/>
      <c r="H16" s="73"/>
    </row>
    <row r="17" spans="2:18" ht="15.75" hidden="1" customHeight="1" outlineLevel="1">
      <c r="B17" s="67"/>
      <c r="C17" s="635" t="s">
        <v>32</v>
      </c>
      <c r="D17" s="635"/>
      <c r="E17" s="79"/>
      <c r="F17" s="638">
        <v>508</v>
      </c>
      <c r="G17" s="638"/>
      <c r="H17" s="73"/>
    </row>
    <row r="18" spans="2:18" ht="15.75" hidden="1" customHeight="1" outlineLevel="1">
      <c r="B18" s="67"/>
      <c r="C18" s="635" t="s">
        <v>33</v>
      </c>
      <c r="D18" s="635"/>
      <c r="E18" s="79"/>
      <c r="F18" s="638" t="s">
        <v>221</v>
      </c>
      <c r="G18" s="638"/>
      <c r="H18" s="73"/>
    </row>
    <row r="19" spans="2:18" ht="15.75" hidden="1" customHeight="1" outlineLevel="1">
      <c r="B19" s="67"/>
      <c r="C19" s="635" t="s">
        <v>35</v>
      </c>
      <c r="D19" s="635"/>
      <c r="E19" s="79"/>
      <c r="F19" s="638" t="s">
        <v>36</v>
      </c>
      <c r="G19" s="638"/>
      <c r="H19" s="73"/>
    </row>
    <row r="20" spans="2:18" ht="15.75" hidden="1" customHeight="1" outlineLevel="1">
      <c r="B20" s="67"/>
      <c r="C20" s="635" t="s">
        <v>42</v>
      </c>
      <c r="D20" s="635"/>
      <c r="E20" s="79"/>
      <c r="F20" s="638" t="s">
        <v>54</v>
      </c>
      <c r="G20" s="638"/>
      <c r="H20" s="73"/>
    </row>
    <row r="21" spans="2:18" ht="15.75" hidden="1" customHeight="1" outlineLevel="1">
      <c r="B21" s="67"/>
      <c r="C21" s="637" t="s">
        <v>205</v>
      </c>
      <c r="D21" s="637"/>
      <c r="E21" s="79"/>
      <c r="F21" s="638" t="s">
        <v>944</v>
      </c>
      <c r="G21" s="638"/>
      <c r="H21" s="73"/>
    </row>
    <row r="22" spans="2:18" ht="15.75" hidden="1" customHeight="1" outlineLevel="1">
      <c r="B22" s="67"/>
      <c r="C22" s="637" t="s">
        <v>206</v>
      </c>
      <c r="D22" s="637"/>
      <c r="E22" s="79"/>
      <c r="F22" s="638" t="s">
        <v>945</v>
      </c>
      <c r="G22" s="638"/>
      <c r="H22" s="73"/>
    </row>
    <row r="23" spans="2:18" ht="15.75" hidden="1" customHeight="1" outlineLevel="1">
      <c r="B23" s="67"/>
      <c r="C23" s="637" t="s">
        <v>40</v>
      </c>
      <c r="D23" s="637"/>
      <c r="E23" s="79"/>
      <c r="F23" s="638">
        <v>550</v>
      </c>
      <c r="G23" s="638"/>
      <c r="H23" s="73"/>
    </row>
    <row r="24" spans="2:18" ht="15.75" customHeight="1" collapsed="1">
      <c r="B24" s="40"/>
      <c r="C24" s="42"/>
      <c r="D24" s="42"/>
      <c r="E24" s="188"/>
      <c r="F24" s="42"/>
      <c r="G24" s="42"/>
      <c r="H24" s="41"/>
    </row>
    <row r="25" spans="2:18" ht="15.75" customHeight="1" outlineLevel="1">
      <c r="B25" s="64" t="s">
        <v>44</v>
      </c>
      <c r="C25" s="222" t="s">
        <v>49</v>
      </c>
      <c r="D25" s="123"/>
      <c r="E25" s="183" t="s">
        <v>2</v>
      </c>
      <c r="F25" s="123" t="s">
        <v>2</v>
      </c>
      <c r="G25" s="123" t="s">
        <v>45</v>
      </c>
      <c r="H25" s="65" t="s">
        <v>46</v>
      </c>
    </row>
    <row r="26" spans="2:18" ht="15.75" customHeight="1" outlineLevel="1">
      <c r="B26" s="122">
        <v>1180</v>
      </c>
      <c r="C26" s="635" t="s">
        <v>194</v>
      </c>
      <c r="D26" s="635"/>
      <c r="E26" s="171">
        <v>10992</v>
      </c>
      <c r="F26" s="174">
        <f>E26*'Прайс-лист'!I3*(1-'Прайс-лист'!$E$3)</f>
        <v>10992</v>
      </c>
      <c r="G26" s="122"/>
      <c r="H26" s="175">
        <f>F26</f>
        <v>10992</v>
      </c>
    </row>
    <row r="27" spans="2:18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8" ht="392.25" hidden="1" customHeight="1" outlineLevel="2">
      <c r="B28" s="108"/>
      <c r="C28" s="640" t="s">
        <v>2327</v>
      </c>
      <c r="D28" s="640"/>
      <c r="E28" s="640"/>
      <c r="F28" s="640"/>
      <c r="G28" s="640"/>
      <c r="H28" s="640"/>
    </row>
    <row r="29" spans="2:18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8" ht="15.75" customHeight="1" outlineLevel="1">
      <c r="B30" s="124">
        <v>2483</v>
      </c>
      <c r="C30" s="125" t="s">
        <v>6</v>
      </c>
      <c r="D30" s="104" t="s">
        <v>1961</v>
      </c>
      <c r="E30" s="208">
        <v>403.2</v>
      </c>
      <c r="F30" s="174">
        <f>E30*'Прайс-лист'!I3*(1-'Прайс-лист'!$E$3)</f>
        <v>403.2</v>
      </c>
      <c r="G30" s="143">
        <v>0</v>
      </c>
      <c r="H30" s="175">
        <f t="shared" ref="H30:H38" si="0"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928</v>
      </c>
      <c r="P30" s="246" t="s">
        <v>2212</v>
      </c>
      <c r="Q30" s="246" t="s">
        <v>928</v>
      </c>
      <c r="R30" s="246" t="s">
        <v>928</v>
      </c>
    </row>
    <row r="31" spans="2:18" ht="15.75" customHeight="1" outlineLevel="1">
      <c r="B31" s="124">
        <v>2484</v>
      </c>
      <c r="C31" s="436" t="s">
        <v>138</v>
      </c>
      <c r="D31" s="104" t="s">
        <v>928</v>
      </c>
      <c r="E31" s="208">
        <v>161.6</v>
      </c>
      <c r="F31" s="174">
        <f>E31*'Прайс-лист'!I3*(1-'Прайс-лист'!$E$3)</f>
        <v>161.6</v>
      </c>
      <c r="G31" s="143">
        <v>0</v>
      </c>
      <c r="H31" s="175">
        <f t="shared" si="0"/>
        <v>0</v>
      </c>
      <c r="J31" s="248" t="s">
        <v>1942</v>
      </c>
      <c r="K31" s="248" t="s">
        <v>1962</v>
      </c>
      <c r="L31" s="246" t="s">
        <v>1945</v>
      </c>
      <c r="M31" s="246" t="s">
        <v>1945</v>
      </c>
      <c r="N31" s="246" t="s">
        <v>1945</v>
      </c>
      <c r="O31" s="489" t="s">
        <v>2202</v>
      </c>
      <c r="P31" s="489" t="s">
        <v>2204</v>
      </c>
      <c r="Q31" s="248" t="s">
        <v>1946</v>
      </c>
      <c r="R31" s="251" t="s">
        <v>2179</v>
      </c>
    </row>
    <row r="32" spans="2:18" ht="15.75" customHeight="1" outlineLevel="1">
      <c r="B32" s="66"/>
      <c r="C32" s="121" t="s">
        <v>929</v>
      </c>
      <c r="D32" s="103" t="s">
        <v>928</v>
      </c>
      <c r="E32" s="208">
        <v>20</v>
      </c>
      <c r="F32" s="174">
        <f>E32*'Прайс-лист'!I3*(1-'Прайс-лист'!$E$3)</f>
        <v>20</v>
      </c>
      <c r="G32" s="143">
        <v>0</v>
      </c>
      <c r="H32" s="175">
        <f t="shared" si="0"/>
        <v>0</v>
      </c>
      <c r="J32" s="248" t="s">
        <v>2155</v>
      </c>
      <c r="K32" s="248" t="s">
        <v>2175</v>
      </c>
      <c r="L32" s="254" t="s">
        <v>1959</v>
      </c>
      <c r="M32" s="248" t="s">
        <v>1942</v>
      </c>
      <c r="N32" s="248" t="s">
        <v>1942</v>
      </c>
      <c r="O32" s="489" t="s">
        <v>2203</v>
      </c>
      <c r="P32" s="489" t="s">
        <v>2205</v>
      </c>
      <c r="Q32" s="248" t="s">
        <v>1947</v>
      </c>
      <c r="R32" s="246" t="s">
        <v>2178</v>
      </c>
    </row>
    <row r="33" spans="2:18" ht="15.75" customHeight="1" outlineLevel="1">
      <c r="B33" s="122">
        <v>2127</v>
      </c>
      <c r="C33" s="451" t="s">
        <v>934</v>
      </c>
      <c r="D33" s="103" t="s">
        <v>928</v>
      </c>
      <c r="E33" s="208">
        <v>158.4</v>
      </c>
      <c r="F33" s="174">
        <f>E33*'Прайс-лист'!I3*(1-'Прайс-лист'!$E$3)</f>
        <v>158.4</v>
      </c>
      <c r="G33" s="143">
        <v>0</v>
      </c>
      <c r="H33" s="174">
        <f t="shared" si="0"/>
        <v>0</v>
      </c>
      <c r="J33" s="248" t="s">
        <v>2154</v>
      </c>
      <c r="K33" s="248" t="s">
        <v>2174</v>
      </c>
      <c r="L33" s="247" t="s">
        <v>1944</v>
      </c>
      <c r="M33" s="247"/>
      <c r="N33" s="247" t="s">
        <v>1944</v>
      </c>
      <c r="O33" s="456"/>
      <c r="P33" s="489" t="s">
        <v>2206</v>
      </c>
      <c r="Q33" s="248" t="s">
        <v>1948</v>
      </c>
      <c r="R33" s="250"/>
    </row>
    <row r="34" spans="2:18" ht="15.75" customHeight="1" outlineLevel="1">
      <c r="B34" s="122">
        <v>1185</v>
      </c>
      <c r="C34" s="451" t="s">
        <v>2180</v>
      </c>
      <c r="D34" s="103" t="s">
        <v>928</v>
      </c>
      <c r="E34" s="208">
        <v>2288</v>
      </c>
      <c r="F34" s="174">
        <f>E34*'Прайс-лист'!I3*(1-'Прайс-лист'!$E$3)</f>
        <v>2288</v>
      </c>
      <c r="G34" s="143">
        <v>0</v>
      </c>
      <c r="H34" s="175">
        <f t="shared" si="0"/>
        <v>0</v>
      </c>
      <c r="I34" s="163"/>
      <c r="J34" s="251" t="s">
        <v>1944</v>
      </c>
      <c r="K34" s="251" t="s">
        <v>1963</v>
      </c>
      <c r="L34" s="254" t="s">
        <v>1960</v>
      </c>
      <c r="M34" s="254"/>
      <c r="N34" s="254" t="s">
        <v>1960</v>
      </c>
      <c r="O34" s="248"/>
      <c r="P34" s="489" t="s">
        <v>2207</v>
      </c>
      <c r="Q34" s="251" t="s">
        <v>2330</v>
      </c>
      <c r="R34" s="248"/>
    </row>
    <row r="35" spans="2:18" ht="15.75" customHeight="1" outlineLevel="1">
      <c r="B35" s="122">
        <v>2004</v>
      </c>
      <c r="C35" s="464" t="s">
        <v>931</v>
      </c>
      <c r="D35" s="103" t="s">
        <v>928</v>
      </c>
      <c r="E35" s="208">
        <v>0</v>
      </c>
      <c r="F35" s="174">
        <f>E35*'Прайс-лист'!I3*(1-'Прайс-лист'!$E$3)</f>
        <v>0</v>
      </c>
      <c r="G35" s="143">
        <v>0</v>
      </c>
      <c r="H35" s="175">
        <f t="shared" si="0"/>
        <v>0</v>
      </c>
      <c r="J35" s="251" t="s">
        <v>1945</v>
      </c>
      <c r="K35" s="251" t="s">
        <v>1964</v>
      </c>
      <c r="L35" s="254" t="s">
        <v>1967</v>
      </c>
      <c r="M35" s="254"/>
      <c r="N35" s="254" t="s">
        <v>1967</v>
      </c>
      <c r="O35" s="250"/>
      <c r="P35" s="489" t="s">
        <v>2208</v>
      </c>
      <c r="R35" s="251"/>
    </row>
    <row r="36" spans="2:18" ht="15.75" customHeight="1" outlineLevel="1">
      <c r="B36" s="122">
        <v>3073</v>
      </c>
      <c r="C36" s="467" t="s">
        <v>2211</v>
      </c>
      <c r="D36" s="103" t="s">
        <v>2212</v>
      </c>
      <c r="E36" s="208">
        <v>140.80000000000001</v>
      </c>
      <c r="F36" s="174">
        <f>E36*'Прайс-лист'!I3*(1-'Прайс-лист'!$E$3)</f>
        <v>140.80000000000001</v>
      </c>
      <c r="G36" s="143">
        <v>0</v>
      </c>
      <c r="H36" s="175">
        <f t="shared" si="0"/>
        <v>0</v>
      </c>
      <c r="K36" s="50"/>
      <c r="L36" s="251" t="s">
        <v>1943</v>
      </c>
      <c r="M36" s="251"/>
      <c r="N36" s="251" t="s">
        <v>1943</v>
      </c>
      <c r="O36" s="249"/>
      <c r="P36" s="489" t="s">
        <v>2209</v>
      </c>
      <c r="R36" s="251"/>
    </row>
    <row r="37" spans="2:18" ht="15.75" customHeight="1" outlineLevel="1">
      <c r="B37" s="134">
        <v>3503</v>
      </c>
      <c r="C37" s="405" t="s">
        <v>1940</v>
      </c>
      <c r="D37" s="104" t="s">
        <v>928</v>
      </c>
      <c r="E37" s="208">
        <v>560</v>
      </c>
      <c r="F37" s="174">
        <f>E37*'Прайс-лист'!I3*(1-'Прайс-лист'!$E$3)</f>
        <v>560</v>
      </c>
      <c r="G37" s="143">
        <v>0</v>
      </c>
      <c r="H37" s="175">
        <f t="shared" si="0"/>
        <v>0</v>
      </c>
      <c r="J37" s="149" t="s">
        <v>1961</v>
      </c>
      <c r="K37" s="50"/>
      <c r="N37" s="252"/>
      <c r="O37" s="249"/>
      <c r="P37" s="489" t="s">
        <v>2210</v>
      </c>
      <c r="R37" s="251"/>
    </row>
    <row r="38" spans="2:18" ht="15.75" customHeight="1" outlineLevel="1">
      <c r="B38" s="453" t="s">
        <v>2173</v>
      </c>
      <c r="C38" s="597" t="s">
        <v>2177</v>
      </c>
      <c r="D38" s="104" t="s">
        <v>928</v>
      </c>
      <c r="E38" s="208">
        <v>0</v>
      </c>
      <c r="F38" s="174">
        <f>E38*'Прайс-лист'!I3*(1-'Прайс-лист'!$E$3)</f>
        <v>0</v>
      </c>
      <c r="G38" s="143">
        <v>0</v>
      </c>
      <c r="H38" s="175">
        <f t="shared" si="0"/>
        <v>0</v>
      </c>
      <c r="K38" s="50"/>
      <c r="L38" s="252"/>
      <c r="M38" s="252"/>
      <c r="N38" s="253"/>
      <c r="O38" s="50"/>
      <c r="P38" s="249"/>
    </row>
    <row r="39" spans="2:18" ht="15.75" customHeight="1" outlineLevel="1">
      <c r="B39" s="453">
        <v>2143</v>
      </c>
      <c r="C39" s="632" t="s">
        <v>2145</v>
      </c>
      <c r="D39" s="632"/>
      <c r="E39" s="208">
        <v>183.2</v>
      </c>
      <c r="F39" s="177">
        <f>E39*'Прайс-лист'!I3*(1-'Прайс-лист'!$E$3)</f>
        <v>183.2</v>
      </c>
      <c r="G39" s="143">
        <v>0</v>
      </c>
      <c r="H39" s="175">
        <f>F39*G39</f>
        <v>0</v>
      </c>
      <c r="K39" s="50"/>
      <c r="L39" s="253"/>
      <c r="M39" s="253"/>
      <c r="N39" s="253"/>
      <c r="O39" s="149"/>
      <c r="P39" s="149" t="s">
        <v>1961</v>
      </c>
    </row>
    <row r="40" spans="2:18" ht="15.75" customHeight="1" outlineLevel="1">
      <c r="B40" s="455">
        <v>2562</v>
      </c>
      <c r="C40" s="635" t="s">
        <v>135</v>
      </c>
      <c r="D40" s="635"/>
      <c r="E40" s="208">
        <v>180</v>
      </c>
      <c r="F40" s="174">
        <f>E40*'Прайс-лист'!I3*(1-'Прайс-лист'!$E$3)</f>
        <v>180</v>
      </c>
      <c r="G40" s="143">
        <v>0</v>
      </c>
      <c r="H40" s="175">
        <f>F40*G40</f>
        <v>0</v>
      </c>
      <c r="L40" s="253"/>
      <c r="M40" s="253"/>
      <c r="N40" s="253"/>
      <c r="P40" s="250"/>
    </row>
    <row r="41" spans="2:18" ht="15.75" customHeight="1" outlineLevel="1">
      <c r="B41" s="639" t="s">
        <v>7</v>
      </c>
      <c r="C41" s="639"/>
      <c r="D41" s="639"/>
      <c r="E41" s="639"/>
      <c r="F41" s="639"/>
      <c r="G41" s="639"/>
      <c r="H41" s="639"/>
      <c r="K41" s="253"/>
      <c r="L41" s="253"/>
      <c r="M41" s="253"/>
      <c r="N41" s="253"/>
      <c r="P41" s="250"/>
    </row>
    <row r="42" spans="2:18" ht="15.75" customHeight="1" outlineLevel="1">
      <c r="B42" s="453">
        <v>414601</v>
      </c>
      <c r="C42" s="632" t="s">
        <v>2172</v>
      </c>
      <c r="D42" s="632"/>
      <c r="E42" s="190">
        <v>64</v>
      </c>
      <c r="F42" s="174">
        <f>E42*'Прайс-лист'!I3*(1-'Прайс-лист'!$E$3)</f>
        <v>64</v>
      </c>
      <c r="G42" s="143">
        <v>0</v>
      </c>
      <c r="H42" s="175">
        <f t="shared" ref="H42:H56" si="1">F42*G42</f>
        <v>0</v>
      </c>
      <c r="L42" s="253"/>
      <c r="M42" s="253"/>
      <c r="P42" s="250"/>
    </row>
    <row r="43" spans="2:18" ht="15.75" customHeight="1" outlineLevel="1">
      <c r="B43" s="124">
        <v>2533</v>
      </c>
      <c r="C43" s="632" t="s">
        <v>141</v>
      </c>
      <c r="D43" s="632"/>
      <c r="E43" s="190">
        <v>380</v>
      </c>
      <c r="F43" s="174">
        <f>E43*'Прайс-лист'!I3*(1-'Прайс-лист'!$E$3)</f>
        <v>380</v>
      </c>
      <c r="G43" s="143">
        <v>0</v>
      </c>
      <c r="H43" s="175">
        <f t="shared" si="1"/>
        <v>0</v>
      </c>
      <c r="P43" s="250"/>
    </row>
    <row r="44" spans="2:18" ht="15.75" customHeight="1" outlineLevel="1">
      <c r="B44" s="124">
        <v>2534</v>
      </c>
      <c r="C44" s="632" t="s">
        <v>142</v>
      </c>
      <c r="D44" s="632"/>
      <c r="E44" s="190">
        <v>1086.4000000000001</v>
      </c>
      <c r="F44" s="174">
        <f>E44*'Прайс-лист'!I3*(1-'Прайс-лист'!$E$3)</f>
        <v>1086.4000000000001</v>
      </c>
      <c r="G44" s="143">
        <v>0</v>
      </c>
      <c r="H44" s="175">
        <f t="shared" si="1"/>
        <v>0</v>
      </c>
      <c r="P44" s="250"/>
    </row>
    <row r="45" spans="2:18" ht="15.75" customHeight="1" outlineLevel="1">
      <c r="B45" s="124">
        <v>2706</v>
      </c>
      <c r="C45" s="632" t="s">
        <v>140</v>
      </c>
      <c r="D45" s="632"/>
      <c r="E45" s="190">
        <v>612.79999999999995</v>
      </c>
      <c r="F45" s="174">
        <f>E45*'Прайс-лист'!I3*(1-'Прайс-лист'!$E$3)</f>
        <v>612.79999999999995</v>
      </c>
      <c r="G45" s="143">
        <v>0</v>
      </c>
      <c r="H45" s="175">
        <f t="shared" si="1"/>
        <v>0</v>
      </c>
      <c r="P45" s="250"/>
    </row>
    <row r="46" spans="2:18" ht="15.75" customHeight="1" outlineLevel="1">
      <c r="B46" s="124">
        <v>2705</v>
      </c>
      <c r="C46" s="632" t="s">
        <v>139</v>
      </c>
      <c r="D46" s="632"/>
      <c r="E46" s="190">
        <v>656</v>
      </c>
      <c r="F46" s="174">
        <f>E46*'Прайс-лист'!I3*(1-'Прайс-лист'!$E$3)</f>
        <v>656</v>
      </c>
      <c r="G46" s="143">
        <v>0</v>
      </c>
      <c r="H46" s="175">
        <f t="shared" si="1"/>
        <v>0</v>
      </c>
      <c r="P46" s="106"/>
    </row>
    <row r="47" spans="2:18" ht="15.75" customHeight="1" outlineLevel="1">
      <c r="B47" s="124">
        <v>2601</v>
      </c>
      <c r="C47" s="632" t="s">
        <v>99</v>
      </c>
      <c r="D47" s="632"/>
      <c r="E47" s="190">
        <v>90.4</v>
      </c>
      <c r="F47" s="174">
        <f>E47*'Прайс-лист'!I3*(1-'Прайс-лист'!$E$3)</f>
        <v>90.4</v>
      </c>
      <c r="G47" s="143">
        <v>0</v>
      </c>
      <c r="H47" s="175">
        <f>F47*G47</f>
        <v>0</v>
      </c>
      <c r="P47" s="106"/>
    </row>
    <row r="48" spans="2:18" ht="15.75" customHeight="1" outlineLevel="1">
      <c r="B48" s="124">
        <v>2418</v>
      </c>
      <c r="C48" s="632" t="s">
        <v>1932</v>
      </c>
      <c r="D48" s="632"/>
      <c r="E48" s="190">
        <v>420.8</v>
      </c>
      <c r="F48" s="174">
        <f>E48*'Прайс-лист'!I3*(1-'Прайс-лист'!$E$3)</f>
        <v>420.8</v>
      </c>
      <c r="G48" s="143">
        <v>0</v>
      </c>
      <c r="H48" s="175">
        <f t="shared" si="1"/>
        <v>0</v>
      </c>
      <c r="P48" s="106"/>
    </row>
    <row r="49" spans="2:8" ht="15.75" customHeight="1" outlineLevel="1">
      <c r="B49" s="124">
        <v>2319</v>
      </c>
      <c r="C49" s="632" t="s">
        <v>143</v>
      </c>
      <c r="D49" s="632"/>
      <c r="E49" s="190">
        <v>256</v>
      </c>
      <c r="F49" s="174">
        <f>E49*'Прайс-лист'!I3*(1-'Прайс-лист'!$E$3)</f>
        <v>256</v>
      </c>
      <c r="G49" s="143">
        <v>0</v>
      </c>
      <c r="H49" s="175">
        <f t="shared" si="1"/>
        <v>0</v>
      </c>
    </row>
    <row r="50" spans="2:8" ht="15.75" customHeight="1" outlineLevel="1">
      <c r="B50" s="244">
        <v>3074</v>
      </c>
      <c r="C50" s="635" t="s">
        <v>948</v>
      </c>
      <c r="D50" s="635"/>
      <c r="E50" s="208">
        <v>34.4</v>
      </c>
      <c r="F50" s="174">
        <f>E50*'Прайс-лист'!I3*(1-'Прайс-лист'!$E$3)</f>
        <v>34.4</v>
      </c>
      <c r="G50" s="240">
        <f>IF(G36*G49,1,0)</f>
        <v>0</v>
      </c>
      <c r="H50" s="175">
        <f t="shared" si="1"/>
        <v>0</v>
      </c>
    </row>
    <row r="51" spans="2:8" ht="15.75" customHeight="1" outlineLevel="1">
      <c r="B51" s="406">
        <v>2736</v>
      </c>
      <c r="C51" s="635" t="s">
        <v>1939</v>
      </c>
      <c r="D51" s="635"/>
      <c r="E51" s="208">
        <v>764.8</v>
      </c>
      <c r="F51" s="174">
        <f>E51*'Прайс-лист'!I3*(1-'Прайс-лист'!$E$3)</f>
        <v>764.8</v>
      </c>
      <c r="G51" s="143">
        <v>0</v>
      </c>
      <c r="H51" s="175">
        <f t="shared" si="1"/>
        <v>0</v>
      </c>
    </row>
    <row r="52" spans="2:8" ht="15.75" customHeight="1" outlineLevel="1">
      <c r="B52" s="242">
        <v>2945</v>
      </c>
      <c r="C52" s="632" t="s">
        <v>9</v>
      </c>
      <c r="D52" s="632"/>
      <c r="E52" s="190">
        <v>155.19999999999999</v>
      </c>
      <c r="F52" s="174">
        <f>E52*'Прайс-лист'!I3*(1-'Прайс-лист'!$E$3)</f>
        <v>155.19999999999999</v>
      </c>
      <c r="G52" s="143">
        <v>0</v>
      </c>
      <c r="H52" s="175">
        <f t="shared" si="1"/>
        <v>0</v>
      </c>
    </row>
    <row r="53" spans="2:8" ht="15.75" customHeight="1" outlineLevel="1">
      <c r="B53" s="124">
        <v>2946</v>
      </c>
      <c r="C53" s="632" t="s">
        <v>75</v>
      </c>
      <c r="D53" s="632"/>
      <c r="E53" s="190">
        <v>190.4</v>
      </c>
      <c r="F53" s="174">
        <f>E53*'Прайс-лист'!I3*(1-'Прайс-лист'!$E$3)</f>
        <v>190.4</v>
      </c>
      <c r="G53" s="143">
        <v>0</v>
      </c>
      <c r="H53" s="175">
        <f t="shared" si="1"/>
        <v>0</v>
      </c>
    </row>
    <row r="54" spans="2:8" ht="14.25" outlineLevel="1">
      <c r="B54" s="124">
        <v>2892</v>
      </c>
      <c r="C54" s="632" t="s">
        <v>11</v>
      </c>
      <c r="D54" s="632"/>
      <c r="E54" s="190">
        <v>456</v>
      </c>
      <c r="F54" s="174">
        <f>E54*'Прайс-лист'!I3*(1-'Прайс-лист'!$E$3)</f>
        <v>456</v>
      </c>
      <c r="G54" s="143">
        <v>0</v>
      </c>
      <c r="H54" s="175">
        <f t="shared" si="1"/>
        <v>0</v>
      </c>
    </row>
    <row r="55" spans="2:8" ht="15.75" customHeight="1" outlineLevel="1">
      <c r="B55" s="124">
        <v>2893</v>
      </c>
      <c r="C55" s="632" t="s">
        <v>1938</v>
      </c>
      <c r="D55" s="632"/>
      <c r="E55" s="190">
        <v>96.8</v>
      </c>
      <c r="F55" s="174">
        <f>E55*'Прайс-лист'!I3*(1-'Прайс-лист'!$E$3)</f>
        <v>96.8</v>
      </c>
      <c r="G55" s="143">
        <v>0</v>
      </c>
      <c r="H55" s="175">
        <f t="shared" si="1"/>
        <v>0</v>
      </c>
    </row>
    <row r="56" spans="2:8" ht="15.75" customHeight="1" outlineLevel="1">
      <c r="B56" s="124">
        <v>2398</v>
      </c>
      <c r="C56" s="632" t="s">
        <v>148</v>
      </c>
      <c r="D56" s="632"/>
      <c r="E56" s="190">
        <v>1000.8</v>
      </c>
      <c r="F56" s="174">
        <f>E56*'Прайс-лист'!I3*(1-'Прайс-лист'!$E$3)</f>
        <v>1000.8</v>
      </c>
      <c r="G56" s="143">
        <v>0</v>
      </c>
      <c r="H56" s="175">
        <f t="shared" si="1"/>
        <v>0</v>
      </c>
    </row>
    <row r="57" spans="2:8" ht="15.75" customHeight="1" outlineLevel="1">
      <c r="B57" s="3"/>
      <c r="C57" s="52"/>
      <c r="D57" s="52"/>
      <c r="E57" s="184"/>
      <c r="F57" s="1"/>
      <c r="G57" s="27" t="s">
        <v>12</v>
      </c>
      <c r="H57" s="176">
        <f>SUM(H26:H56)</f>
        <v>10992</v>
      </c>
    </row>
  </sheetData>
  <sortState ref="A38:H52">
    <sortCondition ref="A38"/>
  </sortState>
  <mergeCells count="65">
    <mergeCell ref="C9:D9"/>
    <mergeCell ref="C10:D10"/>
    <mergeCell ref="C11:D11"/>
    <mergeCell ref="C12:D12"/>
    <mergeCell ref="C13:D13"/>
    <mergeCell ref="C4:D4"/>
    <mergeCell ref="C5:D5"/>
    <mergeCell ref="C6:D6"/>
    <mergeCell ref="C7:D7"/>
    <mergeCell ref="C8:D8"/>
    <mergeCell ref="C56:D56"/>
    <mergeCell ref="C47:D47"/>
    <mergeCell ref="C43:D43"/>
    <mergeCell ref="C44:D44"/>
    <mergeCell ref="C45:D45"/>
    <mergeCell ref="C46:D46"/>
    <mergeCell ref="C48:D48"/>
    <mergeCell ref="C52:D52"/>
    <mergeCell ref="C49:D49"/>
    <mergeCell ref="C50:D50"/>
    <mergeCell ref="C53:D53"/>
    <mergeCell ref="C51:D51"/>
    <mergeCell ref="C55:D55"/>
    <mergeCell ref="C14:D14"/>
    <mergeCell ref="C15:D15"/>
    <mergeCell ref="C16:D16"/>
    <mergeCell ref="F22:G22"/>
    <mergeCell ref="C54:D54"/>
    <mergeCell ref="F23:G23"/>
    <mergeCell ref="B27:H27"/>
    <mergeCell ref="C23:D23"/>
    <mergeCell ref="C17:D17"/>
    <mergeCell ref="F15:G15"/>
    <mergeCell ref="F16:G16"/>
    <mergeCell ref="C42:D42"/>
    <mergeCell ref="C18:D18"/>
    <mergeCell ref="B41:H41"/>
    <mergeCell ref="F18:G18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13:G13"/>
    <mergeCell ref="S2:T2"/>
    <mergeCell ref="C39:D39"/>
    <mergeCell ref="C40:D40"/>
    <mergeCell ref="F17:G17"/>
    <mergeCell ref="C28:H28"/>
    <mergeCell ref="B29:H29"/>
    <mergeCell ref="F19:G19"/>
    <mergeCell ref="F20:G20"/>
    <mergeCell ref="C26:D26"/>
    <mergeCell ref="C19:D19"/>
    <mergeCell ref="C20:D20"/>
    <mergeCell ref="C21:D21"/>
    <mergeCell ref="F21:G21"/>
    <mergeCell ref="C22:D22"/>
    <mergeCell ref="B2:H2"/>
    <mergeCell ref="B3:H3"/>
  </mergeCells>
  <dataValidations count="10">
    <dataValidation type="list" allowBlank="1" showInputMessage="1" showErrorMessage="1" sqref="D52">
      <formula1>$P$30:$P$33</formula1>
    </dataValidation>
    <dataValidation type="list" allowBlank="1" showInputMessage="1" showErrorMessage="1" sqref="D34">
      <formula1>$N$30:$N$36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2">
      <formula1>$L$30:$L$36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$P$30:$P$39</formula1>
    </dataValidation>
  </dataValidations>
  <hyperlinks>
    <hyperlink ref="S2:T2" location="'Прайс-лист'!A1" display="на главную"/>
  </hyperlinks>
  <pageMargins left="0.23622047244094491" right="0.23622047244094491" top="0.37" bottom="0.17" header="0.31496062992125984" footer="0.31496062992125984"/>
  <pageSetup paperSize="9" scale="65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0"/>
  </sheetPr>
  <dimension ref="B2:J31"/>
  <sheetViews>
    <sheetView showGridLines="0" workbookViewId="0">
      <pane ySplit="2" topLeftCell="A3" activePane="bottomLeft" state="frozen"/>
      <selection pane="bottomLeft" activeCell="G43" sqref="G43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265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3"/>
      <c r="E4" s="638">
        <v>550</v>
      </c>
      <c r="F4" s="638"/>
      <c r="G4" s="73"/>
    </row>
    <row r="5" spans="2:10" ht="15.75" hidden="1" customHeight="1" outlineLevel="1">
      <c r="B5" s="67"/>
      <c r="C5" s="133" t="s">
        <v>22</v>
      </c>
      <c r="D5" s="73"/>
      <c r="E5" s="638">
        <v>470</v>
      </c>
      <c r="F5" s="638"/>
      <c r="G5" s="73"/>
    </row>
    <row r="6" spans="2:10" ht="15.75" hidden="1" customHeight="1" outlineLevel="1">
      <c r="B6" s="67"/>
      <c r="C6" s="133" t="s">
        <v>23</v>
      </c>
      <c r="D6" s="73"/>
      <c r="E6" s="638">
        <v>104</v>
      </c>
      <c r="F6" s="638"/>
      <c r="G6" s="73"/>
    </row>
    <row r="7" spans="2:10" ht="15.75" hidden="1" customHeight="1" outlineLevel="1">
      <c r="B7" s="67"/>
      <c r="C7" s="133" t="s">
        <v>24</v>
      </c>
      <c r="D7" s="73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3"/>
      <c r="E8" s="638">
        <v>32</v>
      </c>
      <c r="F8" s="638"/>
      <c r="G8" s="73"/>
    </row>
    <row r="9" spans="2:10" ht="15.75" hidden="1" customHeight="1" outlineLevel="1">
      <c r="B9" s="67"/>
      <c r="C9" s="133" t="s">
        <v>41</v>
      </c>
      <c r="D9" s="73"/>
      <c r="E9" s="638">
        <v>30</v>
      </c>
      <c r="F9" s="638"/>
      <c r="G9" s="73"/>
    </row>
    <row r="10" spans="2:10" ht="15.75" hidden="1" customHeight="1" outlineLevel="1">
      <c r="B10" s="67"/>
      <c r="C10" s="133" t="s">
        <v>26</v>
      </c>
      <c r="D10" s="73"/>
      <c r="E10" s="638">
        <v>350</v>
      </c>
      <c r="F10" s="638"/>
      <c r="G10" s="73"/>
    </row>
    <row r="11" spans="2:10" ht="15.75" hidden="1" customHeight="1" outlineLevel="1">
      <c r="B11" s="67"/>
      <c r="C11" s="133" t="s">
        <v>27</v>
      </c>
      <c r="D11" s="73"/>
      <c r="E11" s="638">
        <v>4</v>
      </c>
      <c r="F11" s="638"/>
      <c r="G11" s="73"/>
    </row>
    <row r="12" spans="2:10" ht="15.75" hidden="1" customHeight="1" outlineLevel="1">
      <c r="B12" s="67"/>
      <c r="C12" s="133" t="s">
        <v>28</v>
      </c>
      <c r="D12" s="73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3"/>
      <c r="E13" s="638">
        <v>6</v>
      </c>
      <c r="F13" s="638"/>
      <c r="G13" s="73"/>
    </row>
    <row r="14" spans="2:10" ht="15.75" hidden="1" customHeight="1" outlineLevel="1">
      <c r="B14" s="67"/>
      <c r="C14" s="133" t="s">
        <v>30</v>
      </c>
      <c r="D14" s="73"/>
      <c r="E14" s="638">
        <v>8</v>
      </c>
      <c r="F14" s="638"/>
      <c r="G14" s="73"/>
    </row>
    <row r="15" spans="2:10" ht="15.75" hidden="1" customHeight="1" outlineLevel="1">
      <c r="B15" s="67"/>
      <c r="C15" s="133" t="s">
        <v>31</v>
      </c>
      <c r="D15" s="73"/>
      <c r="E15" s="638">
        <v>40</v>
      </c>
      <c r="F15" s="638"/>
      <c r="G15" s="73"/>
    </row>
    <row r="16" spans="2:10" ht="15.75" hidden="1" customHeight="1" outlineLevel="1">
      <c r="B16" s="67"/>
      <c r="C16" s="133" t="s">
        <v>32</v>
      </c>
      <c r="D16" s="73"/>
      <c r="E16" s="638">
        <v>381</v>
      </c>
      <c r="F16" s="638"/>
      <c r="G16" s="73"/>
    </row>
    <row r="17" spans="2:7" ht="15.75" hidden="1" customHeight="1" outlineLevel="1">
      <c r="B17" s="67"/>
      <c r="C17" s="133" t="s">
        <v>33</v>
      </c>
      <c r="D17" s="73"/>
      <c r="E17" s="638" t="s">
        <v>246</v>
      </c>
      <c r="F17" s="638"/>
      <c r="G17" s="73"/>
    </row>
    <row r="18" spans="2:7" ht="15.75" hidden="1" customHeight="1" outlineLevel="1">
      <c r="B18" s="67"/>
      <c r="C18" s="133" t="s">
        <v>35</v>
      </c>
      <c r="D18" s="73"/>
      <c r="E18" s="638" t="s">
        <v>247</v>
      </c>
      <c r="F18" s="638"/>
      <c r="G18" s="73"/>
    </row>
    <row r="19" spans="2:7" ht="15.75" hidden="1" customHeight="1" outlineLevel="1">
      <c r="B19" s="67"/>
      <c r="C19" s="133" t="s">
        <v>42</v>
      </c>
      <c r="D19" s="73"/>
      <c r="E19" s="638" t="s">
        <v>37</v>
      </c>
      <c r="F19" s="638"/>
      <c r="G19" s="73"/>
    </row>
    <row r="20" spans="2:7" ht="15.75" hidden="1" customHeight="1" outlineLevel="1">
      <c r="B20" s="67"/>
      <c r="C20" s="141" t="s">
        <v>38</v>
      </c>
      <c r="D20" s="73"/>
      <c r="E20" s="638" t="s">
        <v>250</v>
      </c>
      <c r="F20" s="638"/>
      <c r="G20" s="73"/>
    </row>
    <row r="21" spans="2:7" ht="15.75" hidden="1" customHeight="1" outlineLevel="1">
      <c r="B21" s="67"/>
      <c r="C21" s="141" t="s">
        <v>40</v>
      </c>
      <c r="D21" s="73"/>
      <c r="E21" s="638">
        <v>38</v>
      </c>
      <c r="F21" s="63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65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1450</v>
      </c>
      <c r="C24" s="133" t="s">
        <v>251</v>
      </c>
      <c r="D24" s="172">
        <v>1416.8</v>
      </c>
      <c r="E24" s="174">
        <f>D24*'Прайс-лист'!I3*(1-'Прайс-лист'!$E$3)</f>
        <v>1416.8</v>
      </c>
      <c r="F24" s="134"/>
      <c r="G24" s="175">
        <f>E24</f>
        <v>1416.8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26.5" hidden="1" customHeight="1" outlineLevel="2">
      <c r="B26" s="134"/>
      <c r="C26" s="640" t="s">
        <v>2293</v>
      </c>
      <c r="D26" s="640"/>
      <c r="E26" s="640"/>
      <c r="F26" s="640"/>
      <c r="G26" s="640"/>
    </row>
    <row r="27" spans="2:7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7" ht="15.75" customHeight="1" outlineLevel="1">
      <c r="B28" s="139">
        <v>2002</v>
      </c>
      <c r="C28" s="137" t="s">
        <v>150</v>
      </c>
      <c r="D28" s="187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7" ht="15.75" customHeight="1" outlineLevel="1">
      <c r="B29" s="639" t="s">
        <v>7</v>
      </c>
      <c r="C29" s="639"/>
      <c r="D29" s="639"/>
      <c r="E29" s="639"/>
      <c r="F29" s="639"/>
      <c r="G29" s="639"/>
    </row>
    <row r="30" spans="2:7" ht="15.75" customHeight="1" outlineLevel="1">
      <c r="B30" s="139">
        <v>4144</v>
      </c>
      <c r="C30" s="512" t="s">
        <v>2214</v>
      </c>
      <c r="D30" s="187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7" ht="15.75" customHeight="1" outlineLevel="1">
      <c r="B31" s="3"/>
      <c r="C31" s="52"/>
      <c r="D31" s="1"/>
      <c r="E31" s="1"/>
      <c r="F31" s="27" t="s">
        <v>12</v>
      </c>
      <c r="G31" s="176">
        <f>SUM(G24:G30)</f>
        <v>1416.8</v>
      </c>
    </row>
  </sheetData>
  <mergeCells count="25">
    <mergeCell ref="E9:F9"/>
    <mergeCell ref="E10:F10"/>
    <mergeCell ref="E11:F11"/>
    <mergeCell ref="B2:G2"/>
    <mergeCell ref="B3:G3"/>
    <mergeCell ref="E4:F4"/>
    <mergeCell ref="E5:F5"/>
    <mergeCell ref="E6:F6"/>
    <mergeCell ref="E7:F7"/>
    <mergeCell ref="I2:J2"/>
    <mergeCell ref="B29:G29"/>
    <mergeCell ref="E12:F12"/>
    <mergeCell ref="E13:F13"/>
    <mergeCell ref="E14:F14"/>
    <mergeCell ref="E15:F15"/>
    <mergeCell ref="E16:F16"/>
    <mergeCell ref="C26:G26"/>
    <mergeCell ref="B27:G27"/>
    <mergeCell ref="E21:F21"/>
    <mergeCell ref="E20:F20"/>
    <mergeCell ref="E17:F17"/>
    <mergeCell ref="E18:F18"/>
    <mergeCell ref="E19:F19"/>
    <mergeCell ref="B25:G25"/>
    <mergeCell ref="E8:F8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G47" sqref="G47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153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3"/>
      <c r="E4" s="638">
        <v>550</v>
      </c>
      <c r="F4" s="638"/>
      <c r="G4" s="73"/>
    </row>
    <row r="5" spans="2:10" ht="15.75" hidden="1" customHeight="1" outlineLevel="1">
      <c r="B5" s="67"/>
      <c r="C5" s="133" t="s">
        <v>22</v>
      </c>
      <c r="D5" s="73"/>
      <c r="E5" s="638">
        <v>470</v>
      </c>
      <c r="F5" s="638"/>
      <c r="G5" s="73"/>
    </row>
    <row r="6" spans="2:10" ht="15.75" hidden="1" customHeight="1" outlineLevel="1">
      <c r="B6" s="67"/>
      <c r="C6" s="133" t="s">
        <v>23</v>
      </c>
      <c r="D6" s="73"/>
      <c r="E6" s="638">
        <v>104</v>
      </c>
      <c r="F6" s="638"/>
      <c r="G6" s="73"/>
    </row>
    <row r="7" spans="2:10" ht="15.75" hidden="1" customHeight="1" outlineLevel="1">
      <c r="B7" s="67"/>
      <c r="C7" s="133" t="s">
        <v>24</v>
      </c>
      <c r="D7" s="73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3"/>
      <c r="E8" s="638">
        <v>32</v>
      </c>
      <c r="F8" s="638"/>
      <c r="G8" s="73"/>
    </row>
    <row r="9" spans="2:10" ht="15.75" hidden="1" customHeight="1" outlineLevel="1">
      <c r="B9" s="67"/>
      <c r="C9" s="133" t="s">
        <v>41</v>
      </c>
      <c r="D9" s="73"/>
      <c r="E9" s="638">
        <v>30</v>
      </c>
      <c r="F9" s="638"/>
      <c r="G9" s="73"/>
    </row>
    <row r="10" spans="2:10" ht="15.75" hidden="1" customHeight="1" outlineLevel="1">
      <c r="B10" s="67"/>
      <c r="C10" s="133" t="s">
        <v>26</v>
      </c>
      <c r="D10" s="73"/>
      <c r="E10" s="638">
        <v>350</v>
      </c>
      <c r="F10" s="638"/>
      <c r="G10" s="73"/>
    </row>
    <row r="11" spans="2:10" ht="15.75" hidden="1" customHeight="1" outlineLevel="1">
      <c r="B11" s="67"/>
      <c r="C11" s="133" t="s">
        <v>27</v>
      </c>
      <c r="D11" s="73"/>
      <c r="E11" s="638">
        <v>4</v>
      </c>
      <c r="F11" s="638"/>
      <c r="G11" s="73"/>
    </row>
    <row r="12" spans="2:10" ht="15.75" hidden="1" customHeight="1" outlineLevel="1">
      <c r="B12" s="67"/>
      <c r="C12" s="133" t="s">
        <v>28</v>
      </c>
      <c r="D12" s="73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3"/>
      <c r="E13" s="638">
        <v>6</v>
      </c>
      <c r="F13" s="638"/>
      <c r="G13" s="73"/>
    </row>
    <row r="14" spans="2:10" ht="15.75" hidden="1" customHeight="1" outlineLevel="1">
      <c r="B14" s="67"/>
      <c r="C14" s="133" t="s">
        <v>30</v>
      </c>
      <c r="D14" s="73"/>
      <c r="E14" s="638">
        <v>8</v>
      </c>
      <c r="F14" s="638"/>
      <c r="G14" s="73"/>
    </row>
    <row r="15" spans="2:10" ht="15.75" hidden="1" customHeight="1" outlineLevel="1">
      <c r="B15" s="67"/>
      <c r="C15" s="133" t="s">
        <v>31</v>
      </c>
      <c r="D15" s="73"/>
      <c r="E15" s="638">
        <v>40</v>
      </c>
      <c r="F15" s="638"/>
      <c r="G15" s="73"/>
    </row>
    <row r="16" spans="2:10" ht="15.75" hidden="1" customHeight="1" outlineLevel="1">
      <c r="B16" s="67"/>
      <c r="C16" s="133" t="s">
        <v>32</v>
      </c>
      <c r="D16" s="73"/>
      <c r="E16" s="638">
        <v>381</v>
      </c>
      <c r="F16" s="638"/>
      <c r="G16" s="73"/>
    </row>
    <row r="17" spans="2:7" ht="15.75" hidden="1" customHeight="1" outlineLevel="1">
      <c r="B17" s="67"/>
      <c r="C17" s="133" t="s">
        <v>33</v>
      </c>
      <c r="D17" s="73"/>
      <c r="E17" s="638" t="s">
        <v>246</v>
      </c>
      <c r="F17" s="638"/>
      <c r="G17" s="73"/>
    </row>
    <row r="18" spans="2:7" ht="15.75" hidden="1" customHeight="1" outlineLevel="1">
      <c r="B18" s="67"/>
      <c r="C18" s="133" t="s">
        <v>35</v>
      </c>
      <c r="D18" s="73"/>
      <c r="E18" s="638" t="s">
        <v>247</v>
      </c>
      <c r="F18" s="638"/>
      <c r="G18" s="73"/>
    </row>
    <row r="19" spans="2:7" ht="15.75" hidden="1" customHeight="1" outlineLevel="1">
      <c r="B19" s="67"/>
      <c r="C19" s="133" t="s">
        <v>42</v>
      </c>
      <c r="D19" s="73"/>
      <c r="E19" s="638" t="s">
        <v>37</v>
      </c>
      <c r="F19" s="638"/>
      <c r="G19" s="73"/>
    </row>
    <row r="20" spans="2:7" ht="15.75" hidden="1" customHeight="1" outlineLevel="1">
      <c r="B20" s="67"/>
      <c r="C20" s="141" t="s">
        <v>38</v>
      </c>
      <c r="D20" s="73"/>
      <c r="E20" s="638" t="s">
        <v>250</v>
      </c>
      <c r="F20" s="638"/>
      <c r="G20" s="73"/>
    </row>
    <row r="21" spans="2:7" ht="15.75" hidden="1" customHeight="1" outlineLevel="1">
      <c r="B21" s="67"/>
      <c r="C21" s="141" t="s">
        <v>40</v>
      </c>
      <c r="D21" s="73"/>
      <c r="E21" s="638">
        <v>38</v>
      </c>
      <c r="F21" s="63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65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1420</v>
      </c>
      <c r="C24" s="133" t="s">
        <v>251</v>
      </c>
      <c r="D24" s="172">
        <v>1232</v>
      </c>
      <c r="E24" s="174">
        <f>D24*'Прайс-лист'!I3*(1-'Прайс-лист'!$E$3)</f>
        <v>1232</v>
      </c>
      <c r="F24" s="134"/>
      <c r="G24" s="175">
        <f>E24</f>
        <v>1232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195.75" hidden="1" customHeight="1" outlineLevel="2">
      <c r="B26" s="134"/>
      <c r="C26" s="640" t="s">
        <v>2290</v>
      </c>
      <c r="D26" s="640"/>
      <c r="E26" s="640"/>
      <c r="F26" s="640"/>
      <c r="G26" s="640"/>
    </row>
    <row r="27" spans="2:7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7" ht="15.75" customHeight="1" outlineLevel="1">
      <c r="B28" s="139">
        <v>2002</v>
      </c>
      <c r="C28" s="137" t="s">
        <v>150</v>
      </c>
      <c r="D28" s="187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7" ht="15.75" customHeight="1" outlineLevel="1">
      <c r="B29" s="657" t="s">
        <v>7</v>
      </c>
      <c r="C29" s="657"/>
      <c r="D29" s="657"/>
      <c r="E29" s="657"/>
      <c r="F29" s="657"/>
      <c r="G29" s="657"/>
    </row>
    <row r="30" spans="2:7" ht="15.75" customHeight="1" outlineLevel="1">
      <c r="B30" s="139">
        <v>4144</v>
      </c>
      <c r="C30" s="512" t="s">
        <v>2214</v>
      </c>
      <c r="D30" s="187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7" ht="15.75" customHeight="1" outlineLevel="1">
      <c r="B31" s="139">
        <v>4281</v>
      </c>
      <c r="C31" s="605" t="s">
        <v>151</v>
      </c>
      <c r="D31" s="187">
        <v>64</v>
      </c>
      <c r="E31" s="174">
        <f>D31*'Прайс-лист'!I3*(1-'Прайс-лист'!$E$3)</f>
        <v>64</v>
      </c>
      <c r="F31" s="143">
        <v>0</v>
      </c>
      <c r="G31" s="175">
        <f>E31*F31</f>
        <v>0</v>
      </c>
    </row>
    <row r="32" spans="2:7" ht="15.75" customHeight="1" outlineLevel="1">
      <c r="B32" s="3"/>
      <c r="C32" s="52"/>
      <c r="D32" s="1"/>
      <c r="E32" s="1"/>
      <c r="F32" s="27" t="s">
        <v>12</v>
      </c>
      <c r="G32" s="176">
        <f>SUM(G24:G31)</f>
        <v>1232</v>
      </c>
    </row>
  </sheetData>
  <mergeCells count="25">
    <mergeCell ref="E9:F9"/>
    <mergeCell ref="E10:F10"/>
    <mergeCell ref="E11:F11"/>
    <mergeCell ref="E12:F12"/>
    <mergeCell ref="E4:F4"/>
    <mergeCell ref="E5:F5"/>
    <mergeCell ref="E6:F6"/>
    <mergeCell ref="E7:F7"/>
    <mergeCell ref="E8:F8"/>
    <mergeCell ref="I2:J2"/>
    <mergeCell ref="B29:G29"/>
    <mergeCell ref="C26:G26"/>
    <mergeCell ref="B27:G27"/>
    <mergeCell ref="E21:F21"/>
    <mergeCell ref="E20:F20"/>
    <mergeCell ref="B25:G25"/>
    <mergeCell ref="E17:F17"/>
    <mergeCell ref="E18:F18"/>
    <mergeCell ref="E19:F19"/>
    <mergeCell ref="E14:F14"/>
    <mergeCell ref="E15:F15"/>
    <mergeCell ref="E16:F16"/>
    <mergeCell ref="E13:F13"/>
    <mergeCell ref="B2:G2"/>
    <mergeCell ref="B3:G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theme="0"/>
  </sheetPr>
  <dimension ref="B2:J35"/>
  <sheetViews>
    <sheetView showGridLines="0" workbookViewId="0">
      <pane ySplit="2" topLeftCell="A3" activePane="bottomLeft" state="frozen"/>
      <selection pane="bottomLeft" activeCell="G44" sqref="G44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264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3"/>
      <c r="E4" s="638">
        <v>450</v>
      </c>
      <c r="F4" s="638"/>
      <c r="G4" s="73"/>
    </row>
    <row r="5" spans="2:10" ht="15.75" hidden="1" customHeight="1" outlineLevel="1">
      <c r="B5" s="67"/>
      <c r="C5" s="133" t="s">
        <v>22</v>
      </c>
      <c r="D5" s="73"/>
      <c r="E5" s="638">
        <v>370</v>
      </c>
      <c r="F5" s="638"/>
      <c r="G5" s="73"/>
    </row>
    <row r="6" spans="2:10" ht="15.75" hidden="1" customHeight="1" outlineLevel="1">
      <c r="B6" s="67"/>
      <c r="C6" s="133" t="s">
        <v>23</v>
      </c>
      <c r="D6" s="73"/>
      <c r="E6" s="638">
        <v>100</v>
      </c>
      <c r="F6" s="638"/>
      <c r="G6" s="73"/>
    </row>
    <row r="7" spans="2:10" ht="15.75" hidden="1" customHeight="1" outlineLevel="1">
      <c r="B7" s="67"/>
      <c r="C7" s="133" t="s">
        <v>24</v>
      </c>
      <c r="D7" s="73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3"/>
      <c r="E8" s="638">
        <v>30</v>
      </c>
      <c r="F8" s="638"/>
      <c r="G8" s="73"/>
    </row>
    <row r="9" spans="2:10" ht="15.75" hidden="1" customHeight="1" outlineLevel="1">
      <c r="B9" s="67"/>
      <c r="C9" s="133" t="s">
        <v>41</v>
      </c>
      <c r="D9" s="73"/>
      <c r="E9" s="638">
        <v>22</v>
      </c>
      <c r="F9" s="638"/>
      <c r="G9" s="73"/>
    </row>
    <row r="10" spans="2:10" ht="15.75" hidden="1" customHeight="1" outlineLevel="1">
      <c r="B10" s="67"/>
      <c r="C10" s="133" t="s">
        <v>26</v>
      </c>
      <c r="D10" s="73"/>
      <c r="E10" s="638">
        <v>270</v>
      </c>
      <c r="F10" s="638"/>
      <c r="G10" s="73"/>
    </row>
    <row r="11" spans="2:10" ht="15.75" hidden="1" customHeight="1" outlineLevel="1">
      <c r="B11" s="67"/>
      <c r="C11" s="133" t="s">
        <v>27</v>
      </c>
      <c r="D11" s="73"/>
      <c r="E11" s="638">
        <v>3</v>
      </c>
      <c r="F11" s="638"/>
      <c r="G11" s="73"/>
    </row>
    <row r="12" spans="2:10" ht="15.75" hidden="1" customHeight="1" outlineLevel="1">
      <c r="B12" s="67"/>
      <c r="C12" s="133" t="s">
        <v>28</v>
      </c>
      <c r="D12" s="73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3"/>
      <c r="E13" s="638">
        <v>4</v>
      </c>
      <c r="F13" s="638"/>
      <c r="G13" s="73"/>
    </row>
    <row r="14" spans="2:10" ht="15.75" hidden="1" customHeight="1" outlineLevel="1">
      <c r="B14" s="67"/>
      <c r="C14" s="133" t="s">
        <v>30</v>
      </c>
      <c r="D14" s="73"/>
      <c r="E14" s="638">
        <v>5</v>
      </c>
      <c r="F14" s="638"/>
      <c r="G14" s="73"/>
    </row>
    <row r="15" spans="2:10" ht="15.75" hidden="1" customHeight="1" outlineLevel="1">
      <c r="B15" s="67"/>
      <c r="C15" s="133" t="s">
        <v>31</v>
      </c>
      <c r="D15" s="73"/>
      <c r="E15" s="638">
        <v>30</v>
      </c>
      <c r="F15" s="638"/>
      <c r="G15" s="73"/>
    </row>
    <row r="16" spans="2:10" ht="15.75" hidden="1" customHeight="1" outlineLevel="1">
      <c r="B16" s="67"/>
      <c r="C16" s="133" t="s">
        <v>32</v>
      </c>
      <c r="D16" s="73"/>
      <c r="E16" s="638">
        <v>381</v>
      </c>
      <c r="F16" s="638"/>
      <c r="G16" s="73"/>
    </row>
    <row r="17" spans="2:7" ht="15.75" hidden="1" customHeight="1" outlineLevel="1">
      <c r="B17" s="67"/>
      <c r="C17" s="133" t="s">
        <v>33</v>
      </c>
      <c r="D17" s="73"/>
      <c r="E17" s="638" t="s">
        <v>246</v>
      </c>
      <c r="F17" s="638"/>
      <c r="G17" s="73"/>
    </row>
    <row r="18" spans="2:7" ht="15.75" hidden="1" customHeight="1" outlineLevel="1">
      <c r="B18" s="67"/>
      <c r="C18" s="133" t="s">
        <v>35</v>
      </c>
      <c r="D18" s="73"/>
      <c r="E18" s="638" t="s">
        <v>247</v>
      </c>
      <c r="F18" s="638"/>
      <c r="G18" s="73"/>
    </row>
    <row r="19" spans="2:7" ht="15.75" hidden="1" customHeight="1" outlineLevel="1">
      <c r="B19" s="67"/>
      <c r="C19" s="133" t="s">
        <v>42</v>
      </c>
      <c r="D19" s="73"/>
      <c r="E19" s="638" t="s">
        <v>37</v>
      </c>
      <c r="F19" s="638"/>
      <c r="G19" s="73"/>
    </row>
    <row r="20" spans="2:7" ht="15.75" hidden="1" customHeight="1" outlineLevel="1">
      <c r="B20" s="67"/>
      <c r="C20" s="141" t="s">
        <v>38</v>
      </c>
      <c r="D20" s="73"/>
      <c r="E20" s="638" t="s">
        <v>249</v>
      </c>
      <c r="F20" s="638"/>
      <c r="G20" s="73"/>
    </row>
    <row r="21" spans="2:7" ht="15.75" hidden="1" customHeight="1" outlineLevel="1">
      <c r="B21" s="67"/>
      <c r="C21" s="141" t="s">
        <v>40</v>
      </c>
      <c r="D21" s="73"/>
      <c r="E21" s="638">
        <v>30</v>
      </c>
      <c r="F21" s="638"/>
      <c r="G21" s="73"/>
    </row>
    <row r="22" spans="2:7" ht="15.75" customHeight="1" collapsed="1">
      <c r="B22" s="69"/>
      <c r="C22" s="70"/>
      <c r="D22" s="71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65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1440</v>
      </c>
      <c r="C24" s="133" t="s">
        <v>251</v>
      </c>
      <c r="D24" s="172">
        <v>1256</v>
      </c>
      <c r="E24" s="174">
        <f>D24*'Прайс-лист'!I3*(1-'Прайс-лист'!$E$3)</f>
        <v>1256</v>
      </c>
      <c r="F24" s="134"/>
      <c r="G24" s="175">
        <f>E24</f>
        <v>1256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13.75" hidden="1" customHeight="1" outlineLevel="2">
      <c r="B26" s="134"/>
      <c r="C26" s="640" t="s">
        <v>2291</v>
      </c>
      <c r="D26" s="640"/>
      <c r="E26" s="640"/>
      <c r="F26" s="640"/>
      <c r="G26" s="640"/>
    </row>
    <row r="27" spans="2:7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7" ht="15.75" customHeight="1" outlineLevel="1">
      <c r="B28" s="139">
        <v>2002</v>
      </c>
      <c r="C28" s="137" t="s">
        <v>150</v>
      </c>
      <c r="D28" s="181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7" ht="15.75" customHeight="1" outlineLevel="1">
      <c r="B29" s="639" t="s">
        <v>7</v>
      </c>
      <c r="C29" s="639"/>
      <c r="D29" s="639"/>
      <c r="E29" s="639"/>
      <c r="F29" s="639"/>
      <c r="G29" s="639"/>
    </row>
    <row r="30" spans="2:7" ht="15.75" customHeight="1" outlineLevel="1">
      <c r="B30" s="139">
        <v>4144</v>
      </c>
      <c r="C30" s="512" t="s">
        <v>2214</v>
      </c>
      <c r="D30" s="181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7" ht="15.75" customHeight="1" outlineLevel="1">
      <c r="B31" s="3"/>
      <c r="C31" s="52"/>
      <c r="D31" s="1"/>
      <c r="E31" s="1"/>
      <c r="F31" s="27" t="s">
        <v>12</v>
      </c>
      <c r="G31" s="176">
        <f>SUM(G24:G30)</f>
        <v>1256</v>
      </c>
    </row>
    <row r="35" spans="10:10" ht="15.75" customHeight="1">
      <c r="J35" s="189"/>
    </row>
  </sheetData>
  <mergeCells count="25">
    <mergeCell ref="E16:F16"/>
    <mergeCell ref="E17:F17"/>
    <mergeCell ref="E18:F18"/>
    <mergeCell ref="E7:F7"/>
    <mergeCell ref="B2:G2"/>
    <mergeCell ref="B3:G3"/>
    <mergeCell ref="E4:F4"/>
    <mergeCell ref="E5:F5"/>
    <mergeCell ref="E6:F6"/>
    <mergeCell ref="I2:J2"/>
    <mergeCell ref="B29:G29"/>
    <mergeCell ref="C26:G26"/>
    <mergeCell ref="B27:G27"/>
    <mergeCell ref="E21:F21"/>
    <mergeCell ref="E20:F20"/>
    <mergeCell ref="B25:G25"/>
    <mergeCell ref="E19:F19"/>
    <mergeCell ref="E8:F8"/>
    <mergeCell ref="E9:F9"/>
    <mergeCell ref="E10:F10"/>
    <mergeCell ref="E11:F11"/>
    <mergeCell ref="E12:F12"/>
    <mergeCell ref="E13:F13"/>
    <mergeCell ref="E14:F14"/>
    <mergeCell ref="E15:F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J49" sqref="J49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152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38">
        <v>450</v>
      </c>
      <c r="F4" s="638"/>
      <c r="G4" s="73"/>
    </row>
    <row r="5" spans="2:10" ht="15.75" hidden="1" customHeight="1" outlineLevel="1">
      <c r="B5" s="67"/>
      <c r="C5" s="133" t="s">
        <v>22</v>
      </c>
      <c r="D5" s="79"/>
      <c r="E5" s="638">
        <v>370</v>
      </c>
      <c r="F5" s="638"/>
      <c r="G5" s="73"/>
    </row>
    <row r="6" spans="2:10" ht="15.75" hidden="1" customHeight="1" outlineLevel="1">
      <c r="B6" s="67"/>
      <c r="C6" s="133" t="s">
        <v>23</v>
      </c>
      <c r="D6" s="79"/>
      <c r="E6" s="638">
        <v>100</v>
      </c>
      <c r="F6" s="638"/>
      <c r="G6" s="73"/>
    </row>
    <row r="7" spans="2:10" ht="15.75" hidden="1" customHeight="1" outlineLevel="1">
      <c r="B7" s="67"/>
      <c r="C7" s="133" t="s">
        <v>24</v>
      </c>
      <c r="D7" s="79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9"/>
      <c r="E8" s="638">
        <v>30</v>
      </c>
      <c r="F8" s="638"/>
      <c r="G8" s="73"/>
    </row>
    <row r="9" spans="2:10" ht="15.75" hidden="1" customHeight="1" outlineLevel="1">
      <c r="B9" s="67"/>
      <c r="C9" s="133" t="s">
        <v>41</v>
      </c>
      <c r="D9" s="79"/>
      <c r="E9" s="638">
        <v>22</v>
      </c>
      <c r="F9" s="638"/>
      <c r="G9" s="73"/>
    </row>
    <row r="10" spans="2:10" ht="15.75" hidden="1" customHeight="1" outlineLevel="1">
      <c r="B10" s="67"/>
      <c r="C10" s="133" t="s">
        <v>26</v>
      </c>
      <c r="D10" s="79"/>
      <c r="E10" s="638">
        <v>270</v>
      </c>
      <c r="F10" s="638"/>
      <c r="G10" s="73"/>
    </row>
    <row r="11" spans="2:10" ht="15.75" hidden="1" customHeight="1" outlineLevel="1">
      <c r="B11" s="67"/>
      <c r="C11" s="133" t="s">
        <v>27</v>
      </c>
      <c r="D11" s="79"/>
      <c r="E11" s="638">
        <v>3</v>
      </c>
      <c r="F11" s="638"/>
      <c r="G11" s="73"/>
    </row>
    <row r="12" spans="2:10" ht="15.75" hidden="1" customHeight="1" outlineLevel="1">
      <c r="B12" s="67"/>
      <c r="C12" s="133" t="s">
        <v>28</v>
      </c>
      <c r="D12" s="79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9"/>
      <c r="E13" s="638">
        <v>4</v>
      </c>
      <c r="F13" s="638"/>
      <c r="G13" s="73"/>
    </row>
    <row r="14" spans="2:10" ht="15.75" hidden="1" customHeight="1" outlineLevel="1">
      <c r="B14" s="67"/>
      <c r="C14" s="133" t="s">
        <v>30</v>
      </c>
      <c r="D14" s="79"/>
      <c r="E14" s="638">
        <v>5</v>
      </c>
      <c r="F14" s="638"/>
      <c r="G14" s="73"/>
    </row>
    <row r="15" spans="2:10" ht="15.75" hidden="1" customHeight="1" outlineLevel="1">
      <c r="B15" s="67"/>
      <c r="C15" s="133" t="s">
        <v>31</v>
      </c>
      <c r="D15" s="79"/>
      <c r="E15" s="638">
        <v>30</v>
      </c>
      <c r="F15" s="638"/>
      <c r="G15" s="73"/>
    </row>
    <row r="16" spans="2:10" ht="15.75" hidden="1" customHeight="1" outlineLevel="1">
      <c r="B16" s="67"/>
      <c r="C16" s="133" t="s">
        <v>32</v>
      </c>
      <c r="D16" s="79"/>
      <c r="E16" s="638">
        <v>381</v>
      </c>
      <c r="F16" s="638"/>
      <c r="G16" s="73"/>
    </row>
    <row r="17" spans="2:7" ht="15.75" hidden="1" customHeight="1" outlineLevel="1">
      <c r="B17" s="67"/>
      <c r="C17" s="133" t="s">
        <v>33</v>
      </c>
      <c r="D17" s="79"/>
      <c r="E17" s="638" t="s">
        <v>246</v>
      </c>
      <c r="F17" s="638"/>
      <c r="G17" s="73"/>
    </row>
    <row r="18" spans="2:7" ht="15.75" hidden="1" customHeight="1" outlineLevel="1">
      <c r="B18" s="67"/>
      <c r="C18" s="133" t="s">
        <v>35</v>
      </c>
      <c r="D18" s="79"/>
      <c r="E18" s="638" t="s">
        <v>247</v>
      </c>
      <c r="F18" s="638"/>
      <c r="G18" s="73"/>
    </row>
    <row r="19" spans="2:7" ht="15.75" hidden="1" customHeight="1" outlineLevel="1">
      <c r="B19" s="67"/>
      <c r="C19" s="133" t="s">
        <v>42</v>
      </c>
      <c r="D19" s="79"/>
      <c r="E19" s="638" t="s">
        <v>37</v>
      </c>
      <c r="F19" s="638"/>
      <c r="G19" s="73"/>
    </row>
    <row r="20" spans="2:7" ht="15.75" hidden="1" customHeight="1" outlineLevel="1">
      <c r="B20" s="67"/>
      <c r="C20" s="141" t="s">
        <v>38</v>
      </c>
      <c r="D20" s="79"/>
      <c r="E20" s="638" t="s">
        <v>249</v>
      </c>
      <c r="F20" s="638"/>
      <c r="G20" s="73"/>
    </row>
    <row r="21" spans="2:7" ht="15.75" hidden="1" customHeight="1" outlineLevel="1">
      <c r="B21" s="67"/>
      <c r="C21" s="141" t="s">
        <v>40</v>
      </c>
      <c r="D21" s="79"/>
      <c r="E21" s="638">
        <v>30</v>
      </c>
      <c r="F21" s="638"/>
      <c r="G21" s="73"/>
    </row>
    <row r="22" spans="2:7" ht="15.75" customHeight="1" collapsed="1">
      <c r="B22" s="69"/>
      <c r="C22" s="70"/>
      <c r="D22" s="186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1410</v>
      </c>
      <c r="C24" s="133" t="s">
        <v>251</v>
      </c>
      <c r="D24" s="171">
        <v>1092.8</v>
      </c>
      <c r="E24" s="174">
        <f>D24*'Прайс-лист'!I3*(1-'Прайс-лист'!$E$3)</f>
        <v>1092.8</v>
      </c>
      <c r="F24" s="134"/>
      <c r="G24" s="175">
        <f>E24</f>
        <v>1092.8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200.25" hidden="1" customHeight="1" outlineLevel="2">
      <c r="B26" s="134"/>
      <c r="C26" s="640" t="s">
        <v>2292</v>
      </c>
      <c r="D26" s="640"/>
      <c r="E26" s="640"/>
      <c r="F26" s="640"/>
      <c r="G26" s="640"/>
    </row>
    <row r="27" spans="2:7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7" ht="15.75" customHeight="1" outlineLevel="1">
      <c r="B28" s="139">
        <v>2002</v>
      </c>
      <c r="C28" s="137" t="s">
        <v>150</v>
      </c>
      <c r="D28" s="173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7" ht="15.75" customHeight="1" outlineLevel="1">
      <c r="B29" s="675" t="s">
        <v>7</v>
      </c>
      <c r="C29" s="675"/>
      <c r="D29" s="675"/>
      <c r="E29" s="675"/>
      <c r="F29" s="675"/>
      <c r="G29" s="675"/>
    </row>
    <row r="30" spans="2:7" ht="15.75" customHeight="1" outlineLevel="1">
      <c r="B30" s="139">
        <v>4144</v>
      </c>
      <c r="C30" s="512" t="s">
        <v>2214</v>
      </c>
      <c r="D30" s="173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7" ht="15.75" customHeight="1" outlineLevel="1">
      <c r="B31" s="139">
        <v>4281</v>
      </c>
      <c r="C31" s="137" t="s">
        <v>151</v>
      </c>
      <c r="D31" s="173">
        <v>64</v>
      </c>
      <c r="E31" s="174">
        <f>D31*'Прайс-лист'!I3*(1-'Прайс-лист'!$E$3)</f>
        <v>64</v>
      </c>
      <c r="F31" s="143">
        <v>0</v>
      </c>
      <c r="G31" s="175">
        <f>E31*F31</f>
        <v>0</v>
      </c>
    </row>
    <row r="32" spans="2:7" ht="15.75" customHeight="1" outlineLevel="1">
      <c r="B32" s="3"/>
      <c r="C32" s="52"/>
      <c r="D32" s="184"/>
      <c r="E32" s="1"/>
      <c r="F32" s="27" t="s">
        <v>12</v>
      </c>
      <c r="G32" s="176">
        <f>SUM(G24:G31)</f>
        <v>1092.8</v>
      </c>
    </row>
  </sheetData>
  <mergeCells count="25">
    <mergeCell ref="E9:F9"/>
    <mergeCell ref="E10:F10"/>
    <mergeCell ref="E11:F11"/>
    <mergeCell ref="E12:F12"/>
    <mergeCell ref="E4:F4"/>
    <mergeCell ref="E5:F5"/>
    <mergeCell ref="E6:F6"/>
    <mergeCell ref="E7:F7"/>
    <mergeCell ref="E8:F8"/>
    <mergeCell ref="I2:J2"/>
    <mergeCell ref="E17:F17"/>
    <mergeCell ref="E18:F18"/>
    <mergeCell ref="B29:G29"/>
    <mergeCell ref="C26:G26"/>
    <mergeCell ref="B27:G27"/>
    <mergeCell ref="E21:F21"/>
    <mergeCell ref="E20:F20"/>
    <mergeCell ref="E19:F19"/>
    <mergeCell ref="B25:G25"/>
    <mergeCell ref="E14:F14"/>
    <mergeCell ref="E15:F15"/>
    <mergeCell ref="E16:F16"/>
    <mergeCell ref="E13:F13"/>
    <mergeCell ref="B2:G2"/>
    <mergeCell ref="B3:G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theme="0"/>
  </sheetPr>
  <dimension ref="B2:K31"/>
  <sheetViews>
    <sheetView showGridLines="0" workbookViewId="0">
      <pane ySplit="2" topLeftCell="A3" activePane="bottomLeft" state="frozen"/>
      <selection pane="bottomLeft" activeCell="C44" sqref="C44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0.71093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263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38">
        <v>380</v>
      </c>
      <c r="F4" s="638"/>
      <c r="G4" s="73"/>
    </row>
    <row r="5" spans="2:10" ht="15.75" hidden="1" customHeight="1" outlineLevel="1">
      <c r="B5" s="67"/>
      <c r="C5" s="133" t="s">
        <v>22</v>
      </c>
      <c r="D5" s="79"/>
      <c r="E5" s="638">
        <v>300</v>
      </c>
      <c r="F5" s="638"/>
      <c r="G5" s="73"/>
    </row>
    <row r="6" spans="2:10" ht="15.75" hidden="1" customHeight="1" outlineLevel="1">
      <c r="B6" s="67"/>
      <c r="C6" s="133" t="s">
        <v>23</v>
      </c>
      <c r="D6" s="79"/>
      <c r="E6" s="638">
        <v>100</v>
      </c>
      <c r="F6" s="638"/>
      <c r="G6" s="73"/>
    </row>
    <row r="7" spans="2:10" ht="15.75" hidden="1" customHeight="1" outlineLevel="1">
      <c r="B7" s="67"/>
      <c r="C7" s="133" t="s">
        <v>24</v>
      </c>
      <c r="D7" s="79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9"/>
      <c r="E8" s="638">
        <v>30</v>
      </c>
      <c r="F8" s="638"/>
      <c r="G8" s="73"/>
    </row>
    <row r="9" spans="2:10" ht="15.75" hidden="1" customHeight="1" outlineLevel="1">
      <c r="B9" s="67"/>
      <c r="C9" s="133" t="s">
        <v>41</v>
      </c>
      <c r="D9" s="79"/>
      <c r="E9" s="638">
        <v>19</v>
      </c>
      <c r="F9" s="638"/>
      <c r="G9" s="73"/>
    </row>
    <row r="10" spans="2:10" ht="15.75" hidden="1" customHeight="1" outlineLevel="1">
      <c r="B10" s="67"/>
      <c r="C10" s="133" t="s">
        <v>26</v>
      </c>
      <c r="D10" s="79"/>
      <c r="E10" s="638">
        <v>220</v>
      </c>
      <c r="F10" s="638"/>
      <c r="G10" s="73"/>
    </row>
    <row r="11" spans="2:10" ht="15.75" hidden="1" customHeight="1" outlineLevel="1">
      <c r="B11" s="67"/>
      <c r="C11" s="133" t="s">
        <v>27</v>
      </c>
      <c r="D11" s="79"/>
      <c r="E11" s="638">
        <v>2</v>
      </c>
      <c r="F11" s="638"/>
      <c r="G11" s="73"/>
    </row>
    <row r="12" spans="2:10" ht="15.75" hidden="1" customHeight="1" outlineLevel="1">
      <c r="B12" s="67"/>
      <c r="C12" s="133" t="s">
        <v>28</v>
      </c>
      <c r="D12" s="79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9"/>
      <c r="E13" s="638">
        <v>3</v>
      </c>
      <c r="F13" s="638"/>
      <c r="G13" s="73"/>
    </row>
    <row r="14" spans="2:10" ht="15.75" hidden="1" customHeight="1" outlineLevel="1">
      <c r="B14" s="67"/>
      <c r="C14" s="133" t="s">
        <v>30</v>
      </c>
      <c r="D14" s="79"/>
      <c r="E14" s="638">
        <v>4</v>
      </c>
      <c r="F14" s="638"/>
      <c r="G14" s="73"/>
    </row>
    <row r="15" spans="2:10" ht="15.75" hidden="1" customHeight="1" outlineLevel="1">
      <c r="B15" s="67"/>
      <c r="C15" s="133" t="s">
        <v>31</v>
      </c>
      <c r="D15" s="79"/>
      <c r="E15" s="638">
        <v>25</v>
      </c>
      <c r="F15" s="638"/>
      <c r="G15" s="73"/>
    </row>
    <row r="16" spans="2:10" ht="15.75" hidden="1" customHeight="1" outlineLevel="1">
      <c r="B16" s="67"/>
      <c r="C16" s="133" t="s">
        <v>32</v>
      </c>
      <c r="D16" s="79"/>
      <c r="E16" s="638">
        <v>381</v>
      </c>
      <c r="F16" s="638"/>
      <c r="G16" s="73"/>
    </row>
    <row r="17" spans="2:11" ht="15.75" hidden="1" customHeight="1" outlineLevel="1">
      <c r="B17" s="67"/>
      <c r="C17" s="133" t="s">
        <v>33</v>
      </c>
      <c r="D17" s="79"/>
      <c r="E17" s="638" t="s">
        <v>246</v>
      </c>
      <c r="F17" s="638"/>
      <c r="G17" s="73"/>
    </row>
    <row r="18" spans="2:11" ht="15.75" hidden="1" customHeight="1" outlineLevel="1">
      <c r="B18" s="67"/>
      <c r="C18" s="133" t="s">
        <v>35</v>
      </c>
      <c r="D18" s="79"/>
      <c r="E18" s="638" t="s">
        <v>247</v>
      </c>
      <c r="F18" s="638"/>
      <c r="G18" s="73"/>
    </row>
    <row r="19" spans="2:11" ht="15.75" hidden="1" customHeight="1" outlineLevel="1">
      <c r="B19" s="67"/>
      <c r="C19" s="133" t="s">
        <v>42</v>
      </c>
      <c r="D19" s="79"/>
      <c r="E19" s="638" t="s">
        <v>37</v>
      </c>
      <c r="F19" s="638"/>
      <c r="G19" s="73"/>
    </row>
    <row r="20" spans="2:11" ht="15.75" hidden="1" customHeight="1" outlineLevel="1">
      <c r="B20" s="67"/>
      <c r="C20" s="141" t="s">
        <v>38</v>
      </c>
      <c r="D20" s="79"/>
      <c r="E20" s="638" t="s">
        <v>248</v>
      </c>
      <c r="F20" s="638"/>
      <c r="G20" s="73"/>
    </row>
    <row r="21" spans="2:11" ht="15.75" hidden="1" customHeight="1" outlineLevel="1">
      <c r="B21" s="67"/>
      <c r="C21" s="141" t="s">
        <v>40</v>
      </c>
      <c r="D21" s="79"/>
      <c r="E21" s="638">
        <v>27</v>
      </c>
      <c r="F21" s="638"/>
      <c r="G21" s="73"/>
    </row>
    <row r="22" spans="2:11" ht="15.75" customHeight="1" collapsed="1">
      <c r="B22" s="69"/>
      <c r="C22" s="70"/>
      <c r="D22" s="186"/>
      <c r="E22" s="70"/>
      <c r="F22" s="70"/>
      <c r="G22" s="71"/>
    </row>
    <row r="23" spans="2:11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11" ht="15.75" customHeight="1" outlineLevel="1">
      <c r="B24" s="134">
        <v>1430</v>
      </c>
      <c r="C24" s="133" t="s">
        <v>251</v>
      </c>
      <c r="D24" s="171">
        <v>1124.8</v>
      </c>
      <c r="E24" s="174">
        <f>D24*'Прайс-лист'!I3*(1-'Прайс-лист'!$E$3)</f>
        <v>1124.8</v>
      </c>
      <c r="F24" s="134"/>
      <c r="G24" s="175">
        <f>E24</f>
        <v>1124.8</v>
      </c>
    </row>
    <row r="25" spans="2:11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11" ht="207.75" hidden="1" customHeight="1" outlineLevel="2">
      <c r="B26" s="134"/>
      <c r="C26" s="640" t="s">
        <v>2291</v>
      </c>
      <c r="D26" s="640"/>
      <c r="E26" s="640"/>
      <c r="F26" s="640"/>
      <c r="G26" s="640"/>
    </row>
    <row r="27" spans="2:11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11" ht="15.75" customHeight="1" outlineLevel="1">
      <c r="B28" s="139">
        <v>2002</v>
      </c>
      <c r="C28" s="137" t="s">
        <v>150</v>
      </c>
      <c r="D28" s="187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11" ht="15.75" customHeight="1" outlineLevel="1">
      <c r="B29" s="675" t="s">
        <v>7</v>
      </c>
      <c r="C29" s="675"/>
      <c r="D29" s="675"/>
      <c r="E29" s="675"/>
      <c r="F29" s="675"/>
      <c r="G29" s="675"/>
      <c r="K29" s="170"/>
    </row>
    <row r="30" spans="2:11" ht="15.75" customHeight="1" outlineLevel="1">
      <c r="B30" s="139">
        <v>4144</v>
      </c>
      <c r="C30" s="512" t="s">
        <v>2214</v>
      </c>
      <c r="D30" s="187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11" ht="15.75" customHeight="1" outlineLevel="1">
      <c r="B31" s="3"/>
      <c r="C31" s="52"/>
      <c r="D31" s="184"/>
      <c r="E31" s="1"/>
      <c r="F31" s="27" t="s">
        <v>12</v>
      </c>
      <c r="G31" s="176">
        <f>SUM(G24:G30)</f>
        <v>1124.8</v>
      </c>
    </row>
  </sheetData>
  <mergeCells count="25">
    <mergeCell ref="E16:F16"/>
    <mergeCell ref="E17:F17"/>
    <mergeCell ref="E18:F18"/>
    <mergeCell ref="E7:F7"/>
    <mergeCell ref="B2:G2"/>
    <mergeCell ref="B3:G3"/>
    <mergeCell ref="E4:F4"/>
    <mergeCell ref="E5:F5"/>
    <mergeCell ref="E6:F6"/>
    <mergeCell ref="I2:J2"/>
    <mergeCell ref="B29:G29"/>
    <mergeCell ref="C26:G26"/>
    <mergeCell ref="B27:G27"/>
    <mergeCell ref="E21:F21"/>
    <mergeCell ref="E20:F20"/>
    <mergeCell ref="B25:G25"/>
    <mergeCell ref="E19:F19"/>
    <mergeCell ref="E9:F9"/>
    <mergeCell ref="E8:F8"/>
    <mergeCell ref="E10:F10"/>
    <mergeCell ref="E11:F11"/>
    <mergeCell ref="E12:F12"/>
    <mergeCell ref="E13:F13"/>
    <mergeCell ref="E14:F14"/>
    <mergeCell ref="E15:F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workbookViewId="0">
      <pane ySplit="2" topLeftCell="A3" activePane="bottomLeft" state="frozen"/>
      <selection pane="bottomLeft" activeCell="I47" sqref="I47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8.85546875" style="185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149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3" t="s">
        <v>21</v>
      </c>
      <c r="D4" s="79"/>
      <c r="E4" s="638">
        <v>380</v>
      </c>
      <c r="F4" s="638"/>
      <c r="G4" s="73"/>
    </row>
    <row r="5" spans="2:10" ht="15.75" hidden="1" customHeight="1" outlineLevel="1">
      <c r="B5" s="67"/>
      <c r="C5" s="133" t="s">
        <v>22</v>
      </c>
      <c r="D5" s="79"/>
      <c r="E5" s="638">
        <v>300</v>
      </c>
      <c r="F5" s="638"/>
      <c r="G5" s="73"/>
    </row>
    <row r="6" spans="2:10" ht="15.75" hidden="1" customHeight="1" outlineLevel="1">
      <c r="B6" s="67"/>
      <c r="C6" s="133" t="s">
        <v>23</v>
      </c>
      <c r="D6" s="79"/>
      <c r="E6" s="638">
        <v>100</v>
      </c>
      <c r="F6" s="638"/>
      <c r="G6" s="73"/>
    </row>
    <row r="7" spans="2:10" ht="15.75" hidden="1" customHeight="1" outlineLevel="1">
      <c r="B7" s="67"/>
      <c r="C7" s="133" t="s">
        <v>24</v>
      </c>
      <c r="D7" s="79"/>
      <c r="E7" s="638">
        <v>40</v>
      </c>
      <c r="F7" s="638"/>
      <c r="G7" s="73"/>
    </row>
    <row r="8" spans="2:10" ht="15.75" hidden="1" customHeight="1" outlineLevel="1">
      <c r="B8" s="67"/>
      <c r="C8" s="133" t="s">
        <v>25</v>
      </c>
      <c r="D8" s="79"/>
      <c r="E8" s="638">
        <v>30</v>
      </c>
      <c r="F8" s="638"/>
      <c r="G8" s="73"/>
    </row>
    <row r="9" spans="2:10" ht="15.75" hidden="1" customHeight="1" outlineLevel="1">
      <c r="B9" s="67"/>
      <c r="C9" s="133" t="s">
        <v>41</v>
      </c>
      <c r="D9" s="79"/>
      <c r="E9" s="638">
        <v>19</v>
      </c>
      <c r="F9" s="638"/>
      <c r="G9" s="73"/>
    </row>
    <row r="10" spans="2:10" ht="15.75" hidden="1" customHeight="1" outlineLevel="1">
      <c r="B10" s="67"/>
      <c r="C10" s="133" t="s">
        <v>26</v>
      </c>
      <c r="D10" s="79"/>
      <c r="E10" s="638">
        <v>220</v>
      </c>
      <c r="F10" s="638"/>
      <c r="G10" s="73"/>
    </row>
    <row r="11" spans="2:10" ht="15.75" hidden="1" customHeight="1" outlineLevel="1">
      <c r="B11" s="67"/>
      <c r="C11" s="133" t="s">
        <v>27</v>
      </c>
      <c r="D11" s="79"/>
      <c r="E11" s="638">
        <v>2</v>
      </c>
      <c r="F11" s="638"/>
      <c r="G11" s="73"/>
    </row>
    <row r="12" spans="2:10" ht="15.75" hidden="1" customHeight="1" outlineLevel="1">
      <c r="B12" s="67"/>
      <c r="C12" s="133" t="s">
        <v>28</v>
      </c>
      <c r="D12" s="79"/>
      <c r="E12" s="638" t="s">
        <v>245</v>
      </c>
      <c r="F12" s="638"/>
      <c r="G12" s="73"/>
    </row>
    <row r="13" spans="2:10" ht="15.75" hidden="1" customHeight="1" outlineLevel="1">
      <c r="B13" s="67"/>
      <c r="C13" s="133" t="s">
        <v>29</v>
      </c>
      <c r="D13" s="79"/>
      <c r="E13" s="638">
        <v>3</v>
      </c>
      <c r="F13" s="638"/>
      <c r="G13" s="73"/>
    </row>
    <row r="14" spans="2:10" ht="15.75" hidden="1" customHeight="1" outlineLevel="1">
      <c r="B14" s="67"/>
      <c r="C14" s="133" t="s">
        <v>30</v>
      </c>
      <c r="D14" s="79"/>
      <c r="E14" s="638">
        <v>4</v>
      </c>
      <c r="F14" s="638"/>
      <c r="G14" s="73"/>
    </row>
    <row r="15" spans="2:10" ht="15.75" hidden="1" customHeight="1" outlineLevel="1">
      <c r="B15" s="67"/>
      <c r="C15" s="133" t="s">
        <v>31</v>
      </c>
      <c r="D15" s="79"/>
      <c r="E15" s="638">
        <v>25</v>
      </c>
      <c r="F15" s="638"/>
      <c r="G15" s="73"/>
    </row>
    <row r="16" spans="2:10" ht="15.75" hidden="1" customHeight="1" outlineLevel="1">
      <c r="B16" s="67"/>
      <c r="C16" s="133" t="s">
        <v>32</v>
      </c>
      <c r="D16" s="79"/>
      <c r="E16" s="638">
        <v>381</v>
      </c>
      <c r="F16" s="638"/>
      <c r="G16" s="73"/>
    </row>
    <row r="17" spans="2:7" ht="15.75" hidden="1" customHeight="1" outlineLevel="1">
      <c r="B17" s="67"/>
      <c r="C17" s="133" t="s">
        <v>33</v>
      </c>
      <c r="D17" s="79"/>
      <c r="E17" s="638" t="s">
        <v>246</v>
      </c>
      <c r="F17" s="638"/>
      <c r="G17" s="73"/>
    </row>
    <row r="18" spans="2:7" ht="15.75" hidden="1" customHeight="1" outlineLevel="1">
      <c r="B18" s="67"/>
      <c r="C18" s="133" t="s">
        <v>35</v>
      </c>
      <c r="D18" s="79"/>
      <c r="E18" s="638" t="s">
        <v>247</v>
      </c>
      <c r="F18" s="638"/>
      <c r="G18" s="73"/>
    </row>
    <row r="19" spans="2:7" ht="15.75" hidden="1" customHeight="1" outlineLevel="1">
      <c r="B19" s="67"/>
      <c r="C19" s="133" t="s">
        <v>42</v>
      </c>
      <c r="D19" s="79"/>
      <c r="E19" s="638" t="s">
        <v>37</v>
      </c>
      <c r="F19" s="638"/>
      <c r="G19" s="73"/>
    </row>
    <row r="20" spans="2:7" ht="15.75" hidden="1" customHeight="1" outlineLevel="1">
      <c r="B20" s="67"/>
      <c r="C20" s="141" t="s">
        <v>38</v>
      </c>
      <c r="D20" s="79"/>
      <c r="E20" s="638" t="s">
        <v>248</v>
      </c>
      <c r="F20" s="638"/>
      <c r="G20" s="73"/>
    </row>
    <row r="21" spans="2:7" ht="15.75" hidden="1" customHeight="1" outlineLevel="1">
      <c r="B21" s="67"/>
      <c r="C21" s="141" t="s">
        <v>40</v>
      </c>
      <c r="D21" s="79"/>
      <c r="E21" s="638">
        <v>27</v>
      </c>
      <c r="F21" s="638"/>
      <c r="G21" s="73"/>
    </row>
    <row r="22" spans="2:7" ht="15.75" customHeight="1" collapsed="1">
      <c r="B22" s="69"/>
      <c r="C22" s="70"/>
      <c r="D22" s="186"/>
      <c r="E22" s="70"/>
      <c r="F22" s="70"/>
      <c r="G22" s="71"/>
    </row>
    <row r="23" spans="2:7" ht="15.75" customHeight="1" outlineLevel="1">
      <c r="B23" s="64" t="s">
        <v>44</v>
      </c>
      <c r="C23" s="222" t="s">
        <v>49</v>
      </c>
      <c r="D23" s="183" t="s">
        <v>2</v>
      </c>
      <c r="E23" s="136" t="s">
        <v>2</v>
      </c>
      <c r="F23" s="136" t="s">
        <v>45</v>
      </c>
      <c r="G23" s="65" t="s">
        <v>46</v>
      </c>
    </row>
    <row r="24" spans="2:7" ht="15.75" customHeight="1" outlineLevel="1">
      <c r="B24" s="134">
        <v>1400</v>
      </c>
      <c r="C24" s="133" t="s">
        <v>251</v>
      </c>
      <c r="D24" s="171">
        <v>979.2</v>
      </c>
      <c r="E24" s="174">
        <f>D24*'Прайс-лист'!I3*(1-'Прайс-лист'!$E$3)</f>
        <v>979.2</v>
      </c>
      <c r="F24" s="134"/>
      <c r="G24" s="175">
        <f>E24</f>
        <v>979.2</v>
      </c>
    </row>
    <row r="25" spans="2:7" ht="15.75" hidden="1" customHeight="1" outlineLevel="2">
      <c r="B25" s="641" t="s">
        <v>1949</v>
      </c>
      <c r="C25" s="641"/>
      <c r="D25" s="641"/>
      <c r="E25" s="641"/>
      <c r="F25" s="641"/>
      <c r="G25" s="641"/>
    </row>
    <row r="26" spans="2:7" ht="197.25" hidden="1" customHeight="1" outlineLevel="2">
      <c r="B26" s="134"/>
      <c r="C26" s="640" t="s">
        <v>2292</v>
      </c>
      <c r="D26" s="640"/>
      <c r="E26" s="640"/>
      <c r="F26" s="640"/>
      <c r="G26" s="640"/>
    </row>
    <row r="27" spans="2:7" ht="15.75" customHeight="1" outlineLevel="1" collapsed="1">
      <c r="B27" s="641" t="s">
        <v>4</v>
      </c>
      <c r="C27" s="641"/>
      <c r="D27" s="641"/>
      <c r="E27" s="641"/>
      <c r="F27" s="641"/>
      <c r="G27" s="641"/>
    </row>
    <row r="28" spans="2:7" ht="15.75" customHeight="1" outlineLevel="1">
      <c r="B28" s="139">
        <v>2002</v>
      </c>
      <c r="C28" s="140" t="s">
        <v>150</v>
      </c>
      <c r="D28" s="187">
        <v>20</v>
      </c>
      <c r="E28" s="174">
        <f>D28*'Прайс-лист'!I3*(1-'Прайс-лист'!$E$3)</f>
        <v>20</v>
      </c>
      <c r="F28" s="143">
        <v>0</v>
      </c>
      <c r="G28" s="175">
        <f>E28*F28</f>
        <v>0</v>
      </c>
    </row>
    <row r="29" spans="2:7" ht="15.75" customHeight="1" outlineLevel="1">
      <c r="B29" s="639" t="s">
        <v>7</v>
      </c>
      <c r="C29" s="639"/>
      <c r="D29" s="639"/>
      <c r="E29" s="639"/>
      <c r="F29" s="639"/>
      <c r="G29" s="639"/>
    </row>
    <row r="30" spans="2:7" ht="15.75" customHeight="1" outlineLevel="1">
      <c r="B30" s="139">
        <v>4144</v>
      </c>
      <c r="C30" s="507" t="s">
        <v>2214</v>
      </c>
      <c r="D30" s="187">
        <v>20.8</v>
      </c>
      <c r="E30" s="174">
        <f>D30*'Прайс-лист'!I3*(1-'Прайс-лист'!$E$3)</f>
        <v>20.8</v>
      </c>
      <c r="F30" s="143">
        <v>0</v>
      </c>
      <c r="G30" s="175">
        <f>E30*F30</f>
        <v>0</v>
      </c>
    </row>
    <row r="31" spans="2:7" ht="15.75" customHeight="1" outlineLevel="1">
      <c r="B31" s="139">
        <v>4281</v>
      </c>
      <c r="C31" s="140" t="s">
        <v>151</v>
      </c>
      <c r="D31" s="187">
        <v>64</v>
      </c>
      <c r="E31" s="174">
        <f>D31*'Прайс-лист'!I3*(1-'Прайс-лист'!$E$3)</f>
        <v>64</v>
      </c>
      <c r="F31" s="143">
        <v>0</v>
      </c>
      <c r="G31" s="175">
        <f>E31*F31</f>
        <v>0</v>
      </c>
    </row>
    <row r="32" spans="2:7" ht="15.75" customHeight="1" outlineLevel="1">
      <c r="B32" s="3"/>
      <c r="C32" s="52"/>
      <c r="D32" s="184"/>
      <c r="E32" s="1"/>
      <c r="F32" s="27" t="s">
        <v>12</v>
      </c>
      <c r="G32" s="176">
        <f>SUM(G24:G31)</f>
        <v>979.2</v>
      </c>
    </row>
  </sheetData>
  <mergeCells count="25">
    <mergeCell ref="E16:F16"/>
    <mergeCell ref="E17:F17"/>
    <mergeCell ref="E18:F18"/>
    <mergeCell ref="E7:F7"/>
    <mergeCell ref="B2:G2"/>
    <mergeCell ref="B3:G3"/>
    <mergeCell ref="E4:F4"/>
    <mergeCell ref="E5:F5"/>
    <mergeCell ref="E6:F6"/>
    <mergeCell ref="I2:J2"/>
    <mergeCell ref="B29:G29"/>
    <mergeCell ref="C26:G26"/>
    <mergeCell ref="B27:G27"/>
    <mergeCell ref="E21:F21"/>
    <mergeCell ref="E20:F20"/>
    <mergeCell ref="B25:G25"/>
    <mergeCell ref="E19:F19"/>
    <mergeCell ref="E9:F9"/>
    <mergeCell ref="E8:F8"/>
    <mergeCell ref="E10:F10"/>
    <mergeCell ref="E11:F11"/>
    <mergeCell ref="E12:F12"/>
    <mergeCell ref="E13:F13"/>
    <mergeCell ref="E14:F14"/>
    <mergeCell ref="E15:F1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0000"/>
  </sheetPr>
  <dimension ref="B2:J27"/>
  <sheetViews>
    <sheetView showGridLines="0" workbookViewId="0">
      <pane ySplit="2" topLeftCell="A3" activePane="bottomLeft" state="frozen"/>
      <selection pane="bottomLeft" activeCell="G46" sqref="G46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2086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245"/>
      <c r="C4" s="243" t="s">
        <v>2079</v>
      </c>
      <c r="D4" s="73"/>
      <c r="E4" s="638">
        <v>580</v>
      </c>
      <c r="F4" s="638"/>
      <c r="G4" s="73"/>
    </row>
    <row r="5" spans="2:10" ht="15.75" hidden="1" customHeight="1" outlineLevel="1">
      <c r="B5" s="245"/>
      <c r="C5" s="243" t="s">
        <v>2080</v>
      </c>
      <c r="D5" s="73"/>
      <c r="E5" s="638">
        <v>500</v>
      </c>
      <c r="F5" s="638"/>
      <c r="G5" s="73"/>
    </row>
    <row r="6" spans="2:10" ht="15.75" hidden="1" customHeight="1" outlineLevel="1">
      <c r="B6" s="245"/>
      <c r="C6" s="243" t="s">
        <v>2081</v>
      </c>
      <c r="D6" s="73"/>
      <c r="E6" s="638">
        <v>226</v>
      </c>
      <c r="F6" s="638"/>
      <c r="G6" s="73"/>
    </row>
    <row r="7" spans="2:10" ht="15.75" hidden="1" customHeight="1" outlineLevel="1">
      <c r="B7" s="245"/>
      <c r="C7" s="243" t="s">
        <v>2082</v>
      </c>
      <c r="D7" s="73"/>
      <c r="E7" s="638">
        <v>200</v>
      </c>
      <c r="F7" s="638"/>
      <c r="G7" s="73"/>
    </row>
    <row r="8" spans="2:10" ht="15.75" hidden="1" customHeight="1" outlineLevel="1">
      <c r="B8" s="245"/>
      <c r="C8" s="243" t="s">
        <v>334</v>
      </c>
      <c r="D8" s="73"/>
      <c r="E8" s="638"/>
      <c r="F8" s="638"/>
      <c r="G8" s="73"/>
    </row>
    <row r="9" spans="2:10" ht="15.75" hidden="1" customHeight="1" outlineLevel="1">
      <c r="B9" s="245"/>
      <c r="C9" s="243" t="s">
        <v>2083</v>
      </c>
      <c r="D9" s="73"/>
      <c r="E9" s="638">
        <v>470</v>
      </c>
      <c r="F9" s="638"/>
      <c r="G9" s="73"/>
    </row>
    <row r="10" spans="2:10" ht="15.75" hidden="1" customHeight="1" outlineLevel="1">
      <c r="B10" s="245"/>
      <c r="C10" s="243" t="s">
        <v>26</v>
      </c>
      <c r="D10" s="73"/>
      <c r="E10" s="638">
        <v>800</v>
      </c>
      <c r="F10" s="638"/>
      <c r="G10" s="73"/>
    </row>
    <row r="11" spans="2:10" ht="15.75" hidden="1" customHeight="1" outlineLevel="1">
      <c r="B11" s="245"/>
      <c r="C11" s="243" t="s">
        <v>27</v>
      </c>
      <c r="D11" s="73"/>
      <c r="E11" s="638">
        <v>10</v>
      </c>
      <c r="F11" s="638"/>
      <c r="G11" s="73"/>
    </row>
    <row r="12" spans="2:10" ht="15.75" hidden="1" customHeight="1" outlineLevel="1">
      <c r="B12" s="245"/>
      <c r="C12" s="243" t="s">
        <v>29</v>
      </c>
      <c r="D12" s="73"/>
      <c r="E12" s="638">
        <v>70</v>
      </c>
      <c r="F12" s="638"/>
      <c r="G12" s="73"/>
    </row>
    <row r="13" spans="2:10" ht="15.75" hidden="1" customHeight="1" outlineLevel="1">
      <c r="B13" s="245"/>
      <c r="C13" s="243" t="s">
        <v>30</v>
      </c>
      <c r="D13" s="73"/>
      <c r="E13" s="638">
        <v>90</v>
      </c>
      <c r="F13" s="638"/>
      <c r="G13" s="73"/>
    </row>
    <row r="14" spans="2:10" ht="15.75" hidden="1" customHeight="1" outlineLevel="1">
      <c r="B14" s="245"/>
      <c r="C14" s="243" t="s">
        <v>31</v>
      </c>
      <c r="D14" s="73"/>
      <c r="E14" s="638">
        <v>170</v>
      </c>
      <c r="F14" s="638"/>
      <c r="G14" s="73"/>
    </row>
    <row r="15" spans="2:10" ht="15.75" hidden="1" customHeight="1" outlineLevel="1">
      <c r="B15" s="245"/>
      <c r="C15" s="243" t="s">
        <v>32</v>
      </c>
      <c r="D15" s="73"/>
      <c r="E15" s="638">
        <v>508</v>
      </c>
      <c r="F15" s="638"/>
      <c r="G15" s="73"/>
    </row>
    <row r="16" spans="2:10" ht="15.75" hidden="1" customHeight="1" outlineLevel="1">
      <c r="B16" s="245"/>
      <c r="C16" s="142" t="s">
        <v>33</v>
      </c>
      <c r="D16" s="245"/>
      <c r="E16" s="677" t="s">
        <v>2085</v>
      </c>
      <c r="F16" s="677"/>
      <c r="G16" s="245"/>
    </row>
    <row r="17" spans="2:7" ht="15.75" hidden="1" customHeight="1" outlineLevel="1">
      <c r="B17" s="245"/>
      <c r="C17" s="142" t="s">
        <v>42</v>
      </c>
      <c r="D17" s="245"/>
      <c r="E17" s="677" t="s">
        <v>2084</v>
      </c>
      <c r="F17" s="677"/>
      <c r="G17" s="245"/>
    </row>
    <row r="18" spans="2:7" ht="15.75" customHeight="1" collapsed="1">
      <c r="B18" s="69"/>
      <c r="C18" s="70"/>
      <c r="D18" s="71"/>
      <c r="E18" s="70"/>
      <c r="F18" s="70"/>
      <c r="G18" s="71"/>
    </row>
    <row r="19" spans="2:7" ht="15.75" customHeight="1" outlineLevel="1">
      <c r="B19" s="64" t="s">
        <v>44</v>
      </c>
      <c r="C19" s="222" t="s">
        <v>49</v>
      </c>
      <c r="D19" s="65" t="s">
        <v>2</v>
      </c>
      <c r="E19" s="222" t="s">
        <v>2</v>
      </c>
      <c r="F19" s="222" t="s">
        <v>45</v>
      </c>
      <c r="G19" s="65" t="s">
        <v>46</v>
      </c>
    </row>
    <row r="20" spans="2:7" ht="15.75" customHeight="1" outlineLevel="1">
      <c r="B20" s="244"/>
      <c r="C20" s="239" t="s">
        <v>2078</v>
      </c>
      <c r="D20" s="172">
        <v>9300</v>
      </c>
      <c r="E20" s="174">
        <f>D20*'Прайс-лист'!I3*(1-'Прайс-лист'!$E$3)</f>
        <v>9300</v>
      </c>
      <c r="F20" s="244"/>
      <c r="G20" s="175">
        <f>E20</f>
        <v>9300</v>
      </c>
    </row>
    <row r="21" spans="2:7" ht="15.75" hidden="1" customHeight="1" outlineLevel="2">
      <c r="B21" s="641" t="s">
        <v>1949</v>
      </c>
      <c r="C21" s="641"/>
      <c r="D21" s="641"/>
      <c r="E21" s="641"/>
      <c r="F21" s="641"/>
      <c r="G21" s="641"/>
    </row>
    <row r="22" spans="2:7" ht="268.5" hidden="1" customHeight="1" outlineLevel="2">
      <c r="B22" s="244"/>
      <c r="C22" s="640" t="s">
        <v>2295</v>
      </c>
      <c r="D22" s="640"/>
      <c r="E22" s="640"/>
      <c r="F22" s="640"/>
      <c r="G22" s="640"/>
    </row>
    <row r="23" spans="2:7" ht="14.25" outlineLevel="1" collapsed="1">
      <c r="B23" s="676" t="s">
        <v>7</v>
      </c>
      <c r="C23" s="676"/>
      <c r="D23" s="676"/>
      <c r="E23" s="676"/>
      <c r="F23" s="676"/>
      <c r="G23" s="676"/>
    </row>
    <row r="24" spans="2:7" ht="14.25" outlineLevel="1">
      <c r="B24" s="432"/>
      <c r="C24" s="435" t="s">
        <v>2126</v>
      </c>
      <c r="D24" s="173">
        <v>900</v>
      </c>
      <c r="E24" s="174">
        <f>D24*'Прайс-лист'!I3*(1-'Прайс-лист'!$E$3)</f>
        <v>900</v>
      </c>
      <c r="F24" s="143">
        <v>0</v>
      </c>
      <c r="G24" s="175">
        <f>E24*F24</f>
        <v>0</v>
      </c>
    </row>
    <row r="25" spans="2:7" ht="15.75" customHeight="1" outlineLevel="1">
      <c r="B25" s="431"/>
      <c r="C25" s="434" t="s">
        <v>9</v>
      </c>
      <c r="D25" s="173">
        <v>260</v>
      </c>
      <c r="E25" s="174">
        <f>D25*'Прайс-лист'!I3*(1-'Прайс-лист'!$E$3)</f>
        <v>260</v>
      </c>
      <c r="F25" s="143">
        <v>0</v>
      </c>
      <c r="G25" s="175">
        <f>E25*F25</f>
        <v>0</v>
      </c>
    </row>
    <row r="26" spans="2:7" ht="14.25" outlineLevel="1">
      <c r="B26" s="431"/>
      <c r="C26" s="434" t="s">
        <v>11</v>
      </c>
      <c r="D26" s="173">
        <v>494</v>
      </c>
      <c r="E26" s="174">
        <f>D26*'Прайс-лист'!I3*(1-'Прайс-лист'!$E$3)</f>
        <v>494</v>
      </c>
      <c r="F26" s="143">
        <v>0</v>
      </c>
      <c r="G26" s="175">
        <f>E26*F26</f>
        <v>0</v>
      </c>
    </row>
    <row r="27" spans="2:7" ht="14.25" outlineLevel="1">
      <c r="B27" s="3"/>
      <c r="C27" s="52"/>
      <c r="D27" s="1"/>
      <c r="E27" s="1"/>
      <c r="F27" s="27" t="s">
        <v>12</v>
      </c>
      <c r="G27" s="176">
        <f>SUM(G20:G26)</f>
        <v>9300</v>
      </c>
    </row>
  </sheetData>
  <mergeCells count="20">
    <mergeCell ref="I2:J2"/>
    <mergeCell ref="B23:G23"/>
    <mergeCell ref="E14:F14"/>
    <mergeCell ref="E15:F15"/>
    <mergeCell ref="E16:F16"/>
    <mergeCell ref="E17:F17"/>
    <mergeCell ref="B21:G21"/>
    <mergeCell ref="C22:G22"/>
    <mergeCell ref="E13:F13"/>
    <mergeCell ref="B2:G2"/>
    <mergeCell ref="B3:G3"/>
    <mergeCell ref="E4:F4"/>
    <mergeCell ref="E5:F5"/>
    <mergeCell ref="E6:F6"/>
    <mergeCell ref="E7:F7"/>
    <mergeCell ref="E8:F8"/>
    <mergeCell ref="E9:F9"/>
    <mergeCell ref="E10:F10"/>
    <mergeCell ref="E11:F11"/>
    <mergeCell ref="E12:F1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0000"/>
  </sheetPr>
  <dimension ref="B2:J26"/>
  <sheetViews>
    <sheetView showGridLines="0" workbookViewId="0">
      <pane ySplit="2" topLeftCell="A3" activePane="bottomLeft" state="frozen"/>
      <selection pane="bottomLeft" activeCell="H38" sqref="H38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2122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243" t="s">
        <v>2079</v>
      </c>
      <c r="D4" s="73"/>
      <c r="E4" s="638">
        <v>443</v>
      </c>
      <c r="F4" s="638"/>
      <c r="G4" s="73"/>
    </row>
    <row r="5" spans="2:10" ht="15.75" hidden="1" customHeight="1" outlineLevel="1">
      <c r="B5" s="245"/>
      <c r="C5" s="243" t="s">
        <v>2080</v>
      </c>
      <c r="D5" s="73"/>
      <c r="E5" s="638">
        <v>370</v>
      </c>
      <c r="F5" s="638"/>
      <c r="G5" s="73"/>
    </row>
    <row r="6" spans="2:10" ht="15.75" hidden="1" customHeight="1" outlineLevel="1">
      <c r="B6" s="67"/>
      <c r="C6" s="243" t="s">
        <v>2081</v>
      </c>
      <c r="D6" s="73"/>
      <c r="E6" s="638">
        <v>182</v>
      </c>
      <c r="F6" s="638"/>
      <c r="G6" s="73"/>
    </row>
    <row r="7" spans="2:10" ht="15.75" hidden="1" customHeight="1" outlineLevel="1">
      <c r="B7" s="245"/>
      <c r="C7" s="243" t="s">
        <v>2082</v>
      </c>
      <c r="D7" s="73"/>
      <c r="E7" s="638">
        <v>165</v>
      </c>
      <c r="F7" s="638"/>
      <c r="G7" s="73"/>
    </row>
    <row r="8" spans="2:10" ht="15.75" hidden="1" customHeight="1" outlineLevel="1">
      <c r="B8" s="67"/>
      <c r="C8" s="138" t="s">
        <v>334</v>
      </c>
      <c r="D8" s="73"/>
      <c r="E8" s="638"/>
      <c r="F8" s="638"/>
      <c r="G8" s="73"/>
    </row>
    <row r="9" spans="2:10" ht="15.75" hidden="1" customHeight="1" outlineLevel="1">
      <c r="B9" s="67"/>
      <c r="C9" s="243" t="s">
        <v>2083</v>
      </c>
      <c r="D9" s="73"/>
      <c r="E9" s="638">
        <v>200</v>
      </c>
      <c r="F9" s="638"/>
      <c r="G9" s="73"/>
    </row>
    <row r="10" spans="2:10" ht="15.75" hidden="1" customHeight="1" outlineLevel="1">
      <c r="B10" s="67"/>
      <c r="C10" s="138" t="s">
        <v>26</v>
      </c>
      <c r="D10" s="73"/>
      <c r="E10" s="638">
        <v>380</v>
      </c>
      <c r="F10" s="638"/>
      <c r="G10" s="73"/>
    </row>
    <row r="11" spans="2:10" ht="15.75" hidden="1" customHeight="1" outlineLevel="1">
      <c r="B11" s="67"/>
      <c r="C11" s="138" t="s">
        <v>27</v>
      </c>
      <c r="D11" s="73"/>
      <c r="E11" s="638">
        <v>5</v>
      </c>
      <c r="F11" s="638"/>
      <c r="G11" s="73"/>
    </row>
    <row r="12" spans="2:10" ht="15.75" hidden="1" customHeight="1" outlineLevel="1">
      <c r="B12" s="67"/>
      <c r="C12" s="243" t="s">
        <v>29</v>
      </c>
      <c r="D12" s="73"/>
      <c r="E12" s="638">
        <v>40</v>
      </c>
      <c r="F12" s="638"/>
      <c r="G12" s="73"/>
    </row>
    <row r="13" spans="2:10" ht="15.75" hidden="1" customHeight="1" outlineLevel="1">
      <c r="B13" s="245"/>
      <c r="C13" s="243" t="s">
        <v>30</v>
      </c>
      <c r="D13" s="73"/>
      <c r="E13" s="638">
        <v>60</v>
      </c>
      <c r="F13" s="638"/>
      <c r="G13" s="73"/>
    </row>
    <row r="14" spans="2:10" ht="15.75" hidden="1" customHeight="1" outlineLevel="1">
      <c r="B14" s="245"/>
      <c r="C14" s="243" t="s">
        <v>31</v>
      </c>
      <c r="D14" s="73"/>
      <c r="E14" s="638">
        <v>110</v>
      </c>
      <c r="F14" s="638"/>
      <c r="G14" s="73"/>
    </row>
    <row r="15" spans="2:10" ht="15.75" hidden="1" customHeight="1" outlineLevel="1">
      <c r="B15" s="67"/>
      <c r="C15" s="138" t="s">
        <v>32</v>
      </c>
      <c r="D15" s="73"/>
      <c r="E15" s="638">
        <v>508</v>
      </c>
      <c r="F15" s="638"/>
      <c r="G15" s="73"/>
    </row>
    <row r="16" spans="2:10" ht="15.75" hidden="1" customHeight="1" outlineLevel="1">
      <c r="B16" s="67"/>
      <c r="C16" s="142" t="s">
        <v>33</v>
      </c>
      <c r="D16" s="67"/>
      <c r="E16" s="677" t="s">
        <v>2085</v>
      </c>
      <c r="F16" s="677"/>
      <c r="G16" s="67"/>
    </row>
    <row r="17" spans="2:7" ht="15.75" hidden="1" customHeight="1" outlineLevel="1">
      <c r="B17" s="67"/>
      <c r="C17" s="142" t="s">
        <v>42</v>
      </c>
      <c r="D17" s="67"/>
      <c r="E17" s="677" t="s">
        <v>2084</v>
      </c>
      <c r="F17" s="677"/>
      <c r="G17" s="67"/>
    </row>
    <row r="18" spans="2:7" ht="15.75" customHeight="1" collapsed="1">
      <c r="B18" s="69"/>
      <c r="C18" s="70"/>
      <c r="D18" s="71"/>
      <c r="E18" s="70"/>
      <c r="F18" s="70"/>
      <c r="G18" s="71"/>
    </row>
    <row r="19" spans="2:7" ht="15.75" customHeight="1" outlineLevel="1">
      <c r="B19" s="64" t="s">
        <v>44</v>
      </c>
      <c r="C19" s="222" t="s">
        <v>49</v>
      </c>
      <c r="D19" s="65" t="s">
        <v>2</v>
      </c>
      <c r="E19" s="136" t="s">
        <v>2</v>
      </c>
      <c r="F19" s="136" t="s">
        <v>45</v>
      </c>
      <c r="G19" s="65" t="s">
        <v>46</v>
      </c>
    </row>
    <row r="20" spans="2:7" ht="15.75" customHeight="1" outlineLevel="1">
      <c r="B20" s="134"/>
      <c r="C20" s="239" t="s">
        <v>2078</v>
      </c>
      <c r="D20" s="172">
        <v>5800</v>
      </c>
      <c r="E20" s="174">
        <f>D20*'Прайс-лист'!I3*(1-'Прайс-лист'!$E$3)</f>
        <v>5800</v>
      </c>
      <c r="F20" s="134"/>
      <c r="G20" s="175">
        <f>E20</f>
        <v>5800</v>
      </c>
    </row>
    <row r="21" spans="2:7" ht="15.75" hidden="1" customHeight="1" outlineLevel="2">
      <c r="B21" s="641" t="s">
        <v>1949</v>
      </c>
      <c r="C21" s="641"/>
      <c r="D21" s="641"/>
      <c r="E21" s="641"/>
      <c r="F21" s="641"/>
      <c r="G21" s="641"/>
    </row>
    <row r="22" spans="2:7" ht="228" hidden="1" customHeight="1" outlineLevel="2">
      <c r="B22" s="134"/>
      <c r="C22" s="640" t="s">
        <v>2296</v>
      </c>
      <c r="D22" s="640"/>
      <c r="E22" s="640"/>
      <c r="F22" s="640"/>
      <c r="G22" s="640"/>
    </row>
    <row r="23" spans="2:7" ht="15.75" customHeight="1" outlineLevel="1" collapsed="1">
      <c r="B23" s="676" t="s">
        <v>7</v>
      </c>
      <c r="C23" s="676"/>
      <c r="D23" s="676"/>
      <c r="E23" s="676"/>
      <c r="F23" s="676"/>
      <c r="G23" s="676"/>
    </row>
    <row r="24" spans="2:7" ht="15.75" customHeight="1" outlineLevel="1">
      <c r="B24" s="429"/>
      <c r="C24" s="434" t="s">
        <v>9</v>
      </c>
      <c r="D24" s="173">
        <v>198</v>
      </c>
      <c r="E24" s="174">
        <f>D24*'Прайс-лист'!I3*(1-'Прайс-лист'!$E$3)</f>
        <v>198</v>
      </c>
      <c r="F24" s="143">
        <v>0</v>
      </c>
      <c r="G24" s="175">
        <f>E24*F24</f>
        <v>0</v>
      </c>
    </row>
    <row r="25" spans="2:7" ht="15.75" customHeight="1" outlineLevel="1">
      <c r="B25" s="429"/>
      <c r="C25" s="434" t="s">
        <v>11</v>
      </c>
      <c r="D25" s="173">
        <v>428</v>
      </c>
      <c r="E25" s="174">
        <f>D25*'Прайс-лист'!I3*(1-'Прайс-лист'!$E$3)</f>
        <v>428</v>
      </c>
      <c r="F25" s="143">
        <v>0</v>
      </c>
      <c r="G25" s="175">
        <f>E25*F25</f>
        <v>0</v>
      </c>
    </row>
    <row r="26" spans="2:7" ht="15.75" customHeight="1" outlineLevel="1">
      <c r="B26" s="3"/>
      <c r="C26" s="52"/>
      <c r="D26" s="1"/>
      <c r="E26" s="1"/>
      <c r="F26" s="27" t="s">
        <v>12</v>
      </c>
      <c r="G26" s="176">
        <f>SUM(G20:G25)</f>
        <v>5800</v>
      </c>
    </row>
  </sheetData>
  <mergeCells count="20">
    <mergeCell ref="E6:F6"/>
    <mergeCell ref="E8:F8"/>
    <mergeCell ref="E5:F5"/>
    <mergeCell ref="E7:F7"/>
    <mergeCell ref="I2:J2"/>
    <mergeCell ref="B2:G2"/>
    <mergeCell ref="B3:G3"/>
    <mergeCell ref="E4:F4"/>
    <mergeCell ref="C22:G22"/>
    <mergeCell ref="B23:G23"/>
    <mergeCell ref="E11:F11"/>
    <mergeCell ref="E15:F15"/>
    <mergeCell ref="E12:F12"/>
    <mergeCell ref="E9:F9"/>
    <mergeCell ref="E16:F16"/>
    <mergeCell ref="B21:G21"/>
    <mergeCell ref="E13:F13"/>
    <mergeCell ref="E14:F14"/>
    <mergeCell ref="E10:F10"/>
    <mergeCell ref="E17:F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0000"/>
  </sheetPr>
  <dimension ref="B2:J29"/>
  <sheetViews>
    <sheetView showGridLines="0" workbookViewId="0">
      <pane ySplit="2" topLeftCell="A3" activePane="bottomLeft" state="frozen"/>
      <selection pane="bottomLeft" activeCell="E41" sqref="E41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2125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433"/>
      <c r="C4" s="430" t="s">
        <v>2079</v>
      </c>
      <c r="D4" s="73"/>
      <c r="E4" s="638">
        <v>443</v>
      </c>
      <c r="F4" s="638"/>
      <c r="G4" s="73"/>
    </row>
    <row r="5" spans="2:10" ht="15.75" hidden="1" customHeight="1" outlineLevel="1">
      <c r="B5" s="433"/>
      <c r="C5" s="430" t="s">
        <v>2080</v>
      </c>
      <c r="D5" s="73"/>
      <c r="E5" s="638">
        <v>370</v>
      </c>
      <c r="F5" s="638"/>
      <c r="G5" s="73"/>
    </row>
    <row r="6" spans="2:10" ht="15.75" hidden="1" customHeight="1" outlineLevel="1">
      <c r="B6" s="433"/>
      <c r="C6" s="430" t="s">
        <v>2081</v>
      </c>
      <c r="D6" s="73"/>
      <c r="E6" s="638">
        <v>182</v>
      </c>
      <c r="F6" s="638"/>
      <c r="G6" s="73"/>
    </row>
    <row r="7" spans="2:10" ht="15.75" hidden="1" customHeight="1" outlineLevel="1">
      <c r="B7" s="433"/>
      <c r="C7" s="430" t="s">
        <v>2082</v>
      </c>
      <c r="D7" s="73"/>
      <c r="E7" s="638">
        <v>165</v>
      </c>
      <c r="F7" s="638"/>
      <c r="G7" s="73"/>
    </row>
    <row r="8" spans="2:10" ht="15.75" hidden="1" customHeight="1" outlineLevel="1">
      <c r="B8" s="433"/>
      <c r="C8" s="430" t="s">
        <v>334</v>
      </c>
      <c r="D8" s="73"/>
      <c r="E8" s="638"/>
      <c r="F8" s="638"/>
      <c r="G8" s="73"/>
    </row>
    <row r="9" spans="2:10" ht="15.75" hidden="1" customHeight="1" outlineLevel="1">
      <c r="B9" s="433"/>
      <c r="C9" s="430" t="s">
        <v>2083</v>
      </c>
      <c r="D9" s="73"/>
      <c r="E9" s="638">
        <v>190</v>
      </c>
      <c r="F9" s="638"/>
      <c r="G9" s="73"/>
    </row>
    <row r="10" spans="2:10" ht="15.75" hidden="1" customHeight="1" outlineLevel="1">
      <c r="B10" s="433"/>
      <c r="C10" s="430" t="s">
        <v>26</v>
      </c>
      <c r="D10" s="73"/>
      <c r="E10" s="638">
        <v>390</v>
      </c>
      <c r="F10" s="638"/>
      <c r="G10" s="73"/>
    </row>
    <row r="11" spans="2:10" ht="15.75" hidden="1" customHeight="1" outlineLevel="1">
      <c r="B11" s="433"/>
      <c r="C11" s="430" t="s">
        <v>27</v>
      </c>
      <c r="D11" s="73"/>
      <c r="E11" s="638">
        <v>5</v>
      </c>
      <c r="F11" s="638"/>
      <c r="G11" s="73"/>
    </row>
    <row r="12" spans="2:10" ht="15.75" hidden="1" customHeight="1" outlineLevel="1">
      <c r="B12" s="433"/>
      <c r="C12" s="430" t="s">
        <v>29</v>
      </c>
      <c r="D12" s="73"/>
      <c r="E12" s="638">
        <v>40</v>
      </c>
      <c r="F12" s="638"/>
      <c r="G12" s="73"/>
    </row>
    <row r="13" spans="2:10" ht="15.75" hidden="1" customHeight="1" outlineLevel="1">
      <c r="B13" s="433"/>
      <c r="C13" s="430" t="s">
        <v>30</v>
      </c>
      <c r="D13" s="73"/>
      <c r="E13" s="638">
        <v>60</v>
      </c>
      <c r="F13" s="638"/>
      <c r="G13" s="73"/>
    </row>
    <row r="14" spans="2:10" ht="15.75" hidden="1" customHeight="1" outlineLevel="1">
      <c r="B14" s="433"/>
      <c r="C14" s="430" t="s">
        <v>31</v>
      </c>
      <c r="D14" s="73"/>
      <c r="E14" s="638">
        <v>110</v>
      </c>
      <c r="F14" s="638"/>
      <c r="G14" s="73"/>
    </row>
    <row r="15" spans="2:10" ht="15.75" hidden="1" customHeight="1" outlineLevel="1">
      <c r="B15" s="433"/>
      <c r="C15" s="430" t="s">
        <v>32</v>
      </c>
      <c r="D15" s="73"/>
      <c r="E15" s="638">
        <v>508</v>
      </c>
      <c r="F15" s="638"/>
      <c r="G15" s="73"/>
    </row>
    <row r="16" spans="2:10" ht="15.75" hidden="1" customHeight="1" outlineLevel="1">
      <c r="B16" s="433"/>
      <c r="C16" s="142" t="s">
        <v>33</v>
      </c>
      <c r="D16" s="433"/>
      <c r="E16" s="677" t="s">
        <v>2085</v>
      </c>
      <c r="F16" s="677"/>
      <c r="G16" s="433"/>
    </row>
    <row r="17" spans="2:7" ht="15.75" hidden="1" customHeight="1" outlineLevel="1">
      <c r="B17" s="433"/>
      <c r="C17" s="142" t="s">
        <v>42</v>
      </c>
      <c r="D17" s="433"/>
      <c r="E17" s="677" t="s">
        <v>2084</v>
      </c>
      <c r="F17" s="677"/>
      <c r="G17" s="433"/>
    </row>
    <row r="18" spans="2:7" ht="15.75" customHeight="1" collapsed="1">
      <c r="B18" s="69"/>
      <c r="C18" s="70"/>
      <c r="D18" s="71"/>
      <c r="E18" s="70"/>
      <c r="F18" s="70"/>
      <c r="G18" s="71"/>
    </row>
    <row r="19" spans="2:7" ht="15.75" customHeight="1" outlineLevel="1">
      <c r="B19" s="64" t="s">
        <v>44</v>
      </c>
      <c r="C19" s="222" t="s">
        <v>49</v>
      </c>
      <c r="D19" s="65" t="s">
        <v>2</v>
      </c>
      <c r="E19" s="222" t="s">
        <v>2</v>
      </c>
      <c r="F19" s="222" t="s">
        <v>45</v>
      </c>
      <c r="G19" s="65" t="s">
        <v>46</v>
      </c>
    </row>
    <row r="20" spans="2:7" ht="15.75" customHeight="1" outlineLevel="1">
      <c r="B20" s="431"/>
      <c r="C20" s="428" t="s">
        <v>2078</v>
      </c>
      <c r="D20" s="172">
        <v>4800</v>
      </c>
      <c r="E20" s="174">
        <f>D20*'Прайс-лист'!I3*(1-'Прайс-лист'!$E$3)</f>
        <v>4800</v>
      </c>
      <c r="F20" s="431"/>
      <c r="G20" s="175">
        <f>E20</f>
        <v>4800</v>
      </c>
    </row>
    <row r="21" spans="2:7" ht="15.75" hidden="1" customHeight="1" outlineLevel="2">
      <c r="B21" s="641" t="s">
        <v>1949</v>
      </c>
      <c r="C21" s="641"/>
      <c r="D21" s="641"/>
      <c r="E21" s="641"/>
      <c r="F21" s="641"/>
      <c r="G21" s="641"/>
    </row>
    <row r="22" spans="2:7" ht="157.5" hidden="1" customHeight="1" outlineLevel="2">
      <c r="B22" s="431"/>
      <c r="C22" s="640" t="s">
        <v>2297</v>
      </c>
      <c r="D22" s="640"/>
      <c r="E22" s="640"/>
      <c r="F22" s="640"/>
      <c r="G22" s="640"/>
    </row>
    <row r="23" spans="2:7" ht="15.75" customHeight="1" outlineLevel="1" collapsed="1">
      <c r="B23" s="676" t="s">
        <v>7</v>
      </c>
      <c r="C23" s="676"/>
      <c r="D23" s="676"/>
      <c r="E23" s="676"/>
      <c r="F23" s="676"/>
      <c r="G23" s="676"/>
    </row>
    <row r="24" spans="2:7" ht="47.25" customHeight="1" outlineLevel="1">
      <c r="B24" s="429"/>
      <c r="C24" s="604" t="s">
        <v>2294</v>
      </c>
      <c r="D24" s="173">
        <v>720</v>
      </c>
      <c r="E24" s="174">
        <f>D24*'Прайс-лист'!I3*(1-'Прайс-лист'!$E$3)</f>
        <v>720</v>
      </c>
      <c r="F24" s="143">
        <v>0</v>
      </c>
      <c r="G24" s="175">
        <f>E24*F24</f>
        <v>0</v>
      </c>
    </row>
    <row r="25" spans="2:7" ht="15.75" customHeight="1" outlineLevel="1">
      <c r="B25" s="429"/>
      <c r="C25" s="434" t="s">
        <v>2124</v>
      </c>
      <c r="D25" s="173">
        <v>208</v>
      </c>
      <c r="E25" s="174">
        <f>D25*'Прайс-лист'!I3*(1-'Прайс-лист'!$E$3)</f>
        <v>208</v>
      </c>
      <c r="F25" s="143">
        <v>0</v>
      </c>
      <c r="G25" s="175">
        <f>E25*F25</f>
        <v>0</v>
      </c>
    </row>
    <row r="26" spans="2:7" ht="15.75" customHeight="1" outlineLevel="1">
      <c r="B26" s="429"/>
      <c r="C26" s="434" t="s">
        <v>2123</v>
      </c>
      <c r="D26" s="173">
        <v>72</v>
      </c>
      <c r="E26" s="174">
        <f>D26*'Прайс-лист'!I3*(1-'Прайс-лист'!$E$3)</f>
        <v>72</v>
      </c>
      <c r="F26" s="143">
        <v>0</v>
      </c>
      <c r="G26" s="175">
        <f>E26*F26</f>
        <v>0</v>
      </c>
    </row>
    <row r="27" spans="2:7" ht="15.75" customHeight="1" outlineLevel="1">
      <c r="B27" s="429"/>
      <c r="C27" s="434" t="s">
        <v>9</v>
      </c>
      <c r="D27" s="173">
        <v>198</v>
      </c>
      <c r="E27" s="174">
        <f>D27*'Прайс-лист'!I3*(1-'Прайс-лист'!$E$3)</f>
        <v>198</v>
      </c>
      <c r="F27" s="143">
        <v>0</v>
      </c>
      <c r="G27" s="175">
        <f>E27*F27</f>
        <v>0</v>
      </c>
    </row>
    <row r="28" spans="2:7" ht="15.75" customHeight="1" outlineLevel="1">
      <c r="B28" s="429"/>
      <c r="C28" s="434" t="s">
        <v>11</v>
      </c>
      <c r="D28" s="173">
        <v>356</v>
      </c>
      <c r="E28" s="174">
        <f>D28*'Прайс-лист'!I3*(1-'Прайс-лист'!$E$3)</f>
        <v>356</v>
      </c>
      <c r="F28" s="143">
        <v>0</v>
      </c>
      <c r="G28" s="175">
        <f>E28*F28</f>
        <v>0</v>
      </c>
    </row>
    <row r="29" spans="2:7" ht="15.75" customHeight="1" outlineLevel="1">
      <c r="B29" s="3"/>
      <c r="C29" s="52"/>
      <c r="D29" s="1"/>
      <c r="E29" s="1"/>
      <c r="F29" s="27" t="s">
        <v>12</v>
      </c>
      <c r="G29" s="176">
        <f>SUM(G20:G28)</f>
        <v>4800</v>
      </c>
    </row>
  </sheetData>
  <mergeCells count="20">
    <mergeCell ref="B23:G23"/>
    <mergeCell ref="E14:F14"/>
    <mergeCell ref="E15:F15"/>
    <mergeCell ref="E16:F16"/>
    <mergeCell ref="E17:F17"/>
    <mergeCell ref="B21:G21"/>
    <mergeCell ref="C22:G22"/>
    <mergeCell ref="I2:J2"/>
    <mergeCell ref="E13:F13"/>
    <mergeCell ref="B2:G2"/>
    <mergeCell ref="B3:G3"/>
    <mergeCell ref="E4:F4"/>
    <mergeCell ref="E5:F5"/>
    <mergeCell ref="E6:F6"/>
    <mergeCell ref="E7:F7"/>
    <mergeCell ref="E8:F8"/>
    <mergeCell ref="E9:F9"/>
    <mergeCell ref="E10:F10"/>
    <mergeCell ref="E11:F11"/>
    <mergeCell ref="E12:F1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workbookViewId="0">
      <pane ySplit="2" topLeftCell="A3" activePane="bottomLeft" state="frozen"/>
      <selection pane="bottomLeft" activeCell="M47" sqref="M47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2088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403"/>
      <c r="C4" s="401" t="s">
        <v>332</v>
      </c>
      <c r="D4" s="73"/>
      <c r="E4" s="638">
        <v>370</v>
      </c>
      <c r="F4" s="638"/>
      <c r="G4" s="73"/>
    </row>
    <row r="5" spans="2:10" ht="15.75" hidden="1" customHeight="1" outlineLevel="1">
      <c r="B5" s="403"/>
      <c r="C5" s="401" t="s">
        <v>333</v>
      </c>
      <c r="D5" s="73"/>
      <c r="E5" s="638">
        <v>150</v>
      </c>
      <c r="F5" s="638"/>
      <c r="G5" s="73"/>
    </row>
    <row r="6" spans="2:10" ht="15.75" hidden="1" customHeight="1" outlineLevel="1">
      <c r="B6" s="403"/>
      <c r="C6" s="401" t="s">
        <v>334</v>
      </c>
      <c r="D6" s="73"/>
      <c r="E6" s="638">
        <v>44</v>
      </c>
      <c r="F6" s="638"/>
      <c r="G6" s="73"/>
    </row>
    <row r="7" spans="2:10" ht="15.75" hidden="1" customHeight="1" outlineLevel="1">
      <c r="B7" s="403"/>
      <c r="C7" s="401" t="s">
        <v>26</v>
      </c>
      <c r="D7" s="73"/>
      <c r="E7" s="638">
        <v>320</v>
      </c>
      <c r="F7" s="638"/>
      <c r="G7" s="73"/>
    </row>
    <row r="8" spans="2:10" ht="15.75" hidden="1" customHeight="1" outlineLevel="1">
      <c r="B8" s="403"/>
      <c r="C8" s="401" t="s">
        <v>27</v>
      </c>
      <c r="D8" s="73"/>
      <c r="E8" s="638">
        <v>4</v>
      </c>
      <c r="F8" s="638"/>
      <c r="G8" s="73"/>
    </row>
    <row r="9" spans="2:10" ht="15.75" hidden="1" customHeight="1" outlineLevel="1">
      <c r="B9" s="403"/>
      <c r="C9" s="401" t="s">
        <v>32</v>
      </c>
      <c r="D9" s="73"/>
      <c r="E9" s="638">
        <v>381</v>
      </c>
      <c r="F9" s="638"/>
      <c r="G9" s="73"/>
    </row>
    <row r="10" spans="2:10" ht="15.75" hidden="1" customHeight="1" outlineLevel="1">
      <c r="B10" s="403"/>
      <c r="C10" s="401" t="s">
        <v>335</v>
      </c>
      <c r="D10" s="73"/>
      <c r="E10" s="638">
        <v>5</v>
      </c>
      <c r="F10" s="638"/>
      <c r="G10" s="73"/>
    </row>
    <row r="11" spans="2:10" ht="15.75" hidden="1" customHeight="1" outlineLevel="1">
      <c r="B11" s="403"/>
      <c r="C11" s="401" t="s">
        <v>41</v>
      </c>
      <c r="D11" s="73"/>
      <c r="E11" s="638">
        <v>75</v>
      </c>
      <c r="F11" s="638"/>
      <c r="G11" s="73"/>
    </row>
    <row r="12" spans="2:10" ht="15.75" hidden="1" customHeight="1" outlineLevel="1">
      <c r="B12" s="403"/>
      <c r="C12" s="142" t="s">
        <v>2089</v>
      </c>
      <c r="D12" s="403"/>
      <c r="E12" s="677">
        <v>2</v>
      </c>
      <c r="F12" s="677"/>
      <c r="G12" s="403"/>
    </row>
    <row r="13" spans="2:10" ht="15.75" hidden="1" customHeight="1" outlineLevel="1">
      <c r="B13" s="403"/>
      <c r="C13" s="142" t="s">
        <v>2090</v>
      </c>
      <c r="D13" s="403"/>
      <c r="E13" s="677">
        <v>7.2</v>
      </c>
      <c r="F13" s="677"/>
      <c r="G13" s="403"/>
    </row>
    <row r="14" spans="2:10" ht="15.75" customHeight="1" collapsed="1">
      <c r="B14" s="69"/>
      <c r="C14" s="70"/>
      <c r="D14" s="71"/>
      <c r="E14" s="70"/>
      <c r="F14" s="70"/>
      <c r="G14" s="71"/>
    </row>
    <row r="15" spans="2:10" ht="15.75" customHeight="1" outlineLevel="1">
      <c r="B15" s="64" t="s">
        <v>44</v>
      </c>
      <c r="C15" s="222" t="s">
        <v>49</v>
      </c>
      <c r="D15" s="65" t="s">
        <v>2</v>
      </c>
      <c r="E15" s="222" t="s">
        <v>2</v>
      </c>
      <c r="F15" s="222" t="s">
        <v>45</v>
      </c>
      <c r="G15" s="65" t="s">
        <v>46</v>
      </c>
    </row>
    <row r="16" spans="2:10" ht="15.75" customHeight="1" outlineLevel="1">
      <c r="B16" s="402">
        <v>1525</v>
      </c>
      <c r="C16" s="399" t="s">
        <v>347</v>
      </c>
      <c r="D16" s="172">
        <v>3206.4</v>
      </c>
      <c r="E16" s="174">
        <f>D16*'Прайс-лист'!I3*(1-'Прайс-лист'!$E$3)</f>
        <v>3206.4</v>
      </c>
      <c r="F16" s="402"/>
      <c r="G16" s="175">
        <f>E16</f>
        <v>3206.4</v>
      </c>
    </row>
    <row r="17" spans="2:7" ht="15.75" hidden="1" customHeight="1" outlineLevel="2">
      <c r="B17" s="641" t="s">
        <v>1949</v>
      </c>
      <c r="C17" s="641"/>
      <c r="D17" s="641"/>
      <c r="E17" s="641"/>
      <c r="F17" s="641"/>
      <c r="G17" s="641"/>
    </row>
    <row r="18" spans="2:7" ht="351" hidden="1" customHeight="1" outlineLevel="2">
      <c r="B18" s="402"/>
      <c r="C18" s="640" t="s">
        <v>2091</v>
      </c>
      <c r="D18" s="640"/>
      <c r="E18" s="640"/>
      <c r="F18" s="640"/>
      <c r="G18" s="640"/>
    </row>
    <row r="19" spans="2:7" ht="15.75" customHeight="1" outlineLevel="1" collapsed="1">
      <c r="B19" s="676" t="s">
        <v>7</v>
      </c>
      <c r="C19" s="676"/>
      <c r="D19" s="676"/>
      <c r="E19" s="676"/>
      <c r="F19" s="676"/>
      <c r="G19" s="676"/>
    </row>
    <row r="20" spans="2:7" ht="15.75" customHeight="1" outlineLevel="1">
      <c r="B20" s="402"/>
      <c r="C20" s="400" t="s">
        <v>337</v>
      </c>
      <c r="D20" s="173">
        <v>209.6</v>
      </c>
      <c r="E20" s="174">
        <f>D20*'Прайс-лист'!I3*(1-'Прайс-лист'!$E$3)</f>
        <v>209.6</v>
      </c>
      <c r="F20" s="143">
        <v>0</v>
      </c>
      <c r="G20" s="175">
        <f>E20*F20</f>
        <v>0</v>
      </c>
    </row>
    <row r="21" spans="2:7" ht="15.75" customHeight="1" outlineLevel="1">
      <c r="B21" s="513"/>
      <c r="C21" s="512" t="s">
        <v>344</v>
      </c>
      <c r="D21" s="173">
        <v>40</v>
      </c>
      <c r="E21" s="174">
        <f>D21*'Прайс-лист'!I3*(1-'Прайс-лист'!$E$3)</f>
        <v>40</v>
      </c>
      <c r="F21" s="143">
        <v>0</v>
      </c>
      <c r="G21" s="175">
        <f>E21*F21</f>
        <v>0</v>
      </c>
    </row>
    <row r="22" spans="2:7" ht="15.75" customHeight="1" outlineLevel="1">
      <c r="B22" s="3"/>
      <c r="C22" s="52"/>
      <c r="D22" s="1"/>
      <c r="E22" s="1"/>
      <c r="F22" s="27" t="s">
        <v>12</v>
      </c>
      <c r="G22" s="176">
        <f>SUM(G16:G20)</f>
        <v>3206.4</v>
      </c>
    </row>
  </sheetData>
  <mergeCells count="16">
    <mergeCell ref="C18:G18"/>
    <mergeCell ref="B19:G19"/>
    <mergeCell ref="B17:G17"/>
    <mergeCell ref="E8:F8"/>
    <mergeCell ref="E9:F9"/>
    <mergeCell ref="E10:F10"/>
    <mergeCell ref="E11:F11"/>
    <mergeCell ref="E12:F12"/>
    <mergeCell ref="E13:F13"/>
    <mergeCell ref="I2:J2"/>
    <mergeCell ref="E7:F7"/>
    <mergeCell ref="B2:G2"/>
    <mergeCell ref="B3:G3"/>
    <mergeCell ref="E4:F4"/>
    <mergeCell ref="E5:F5"/>
    <mergeCell ref="E6:F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S55"/>
  <sheetViews>
    <sheetView showGridLines="0" zoomScaleNormal="100" workbookViewId="0">
      <pane ySplit="2" topLeftCell="A3" activePane="bottomLeft" state="frozen"/>
      <selection pane="bottomLeft" activeCell="C60" sqref="C60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235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67"/>
      <c r="C4" s="635" t="s">
        <v>21</v>
      </c>
      <c r="D4" s="635"/>
      <c r="E4" s="79"/>
      <c r="F4" s="638">
        <v>460</v>
      </c>
      <c r="G4" s="638"/>
      <c r="H4" s="73"/>
    </row>
    <row r="5" spans="2:19" ht="15.75" hidden="1" customHeight="1" outlineLevel="1">
      <c r="B5" s="67"/>
      <c r="C5" s="635" t="s">
        <v>22</v>
      </c>
      <c r="D5" s="635"/>
      <c r="E5" s="79"/>
      <c r="F5" s="638">
        <v>340</v>
      </c>
      <c r="G5" s="638"/>
      <c r="H5" s="73"/>
    </row>
    <row r="6" spans="2:19" ht="15.75" hidden="1" customHeight="1" outlineLevel="1">
      <c r="B6" s="67"/>
      <c r="C6" s="635" t="s">
        <v>23</v>
      </c>
      <c r="D6" s="635"/>
      <c r="E6" s="79"/>
      <c r="F6" s="638">
        <v>210</v>
      </c>
      <c r="G6" s="638"/>
      <c r="H6" s="73"/>
    </row>
    <row r="7" spans="2:19" ht="15.75" hidden="1" customHeight="1" outlineLevel="1">
      <c r="B7" s="67"/>
      <c r="C7" s="635" t="s">
        <v>24</v>
      </c>
      <c r="D7" s="635"/>
      <c r="E7" s="79"/>
      <c r="F7" s="638">
        <v>105</v>
      </c>
      <c r="G7" s="638"/>
      <c r="H7" s="73"/>
    </row>
    <row r="8" spans="2:19" ht="15.75" hidden="1" customHeight="1" outlineLevel="1">
      <c r="B8" s="67"/>
      <c r="C8" s="635" t="s">
        <v>25</v>
      </c>
      <c r="D8" s="635"/>
      <c r="E8" s="79"/>
      <c r="F8" s="638">
        <v>51</v>
      </c>
      <c r="G8" s="638"/>
      <c r="H8" s="73"/>
    </row>
    <row r="9" spans="2:19" ht="15.75" hidden="1" customHeight="1" outlineLevel="1">
      <c r="B9" s="67"/>
      <c r="C9" s="635" t="s">
        <v>41</v>
      </c>
      <c r="D9" s="635"/>
      <c r="E9" s="79"/>
      <c r="F9" s="638">
        <v>250</v>
      </c>
      <c r="G9" s="638"/>
      <c r="H9" s="73"/>
    </row>
    <row r="10" spans="2:19" ht="15.75" hidden="1" customHeight="1" outlineLevel="1">
      <c r="B10" s="67"/>
      <c r="C10" s="635" t="s">
        <v>26</v>
      </c>
      <c r="D10" s="635"/>
      <c r="E10" s="79"/>
      <c r="F10" s="638">
        <v>900</v>
      </c>
      <c r="G10" s="638"/>
      <c r="H10" s="73"/>
    </row>
    <row r="11" spans="2:19" ht="15.75" hidden="1" customHeight="1" outlineLevel="1">
      <c r="B11" s="67"/>
      <c r="C11" s="635" t="s">
        <v>27</v>
      </c>
      <c r="D11" s="635"/>
      <c r="E11" s="79"/>
      <c r="F11" s="638">
        <v>6</v>
      </c>
      <c r="G11" s="638"/>
      <c r="H11" s="73"/>
    </row>
    <row r="12" spans="2:19" ht="15.75" hidden="1" customHeight="1" outlineLevel="1">
      <c r="B12" s="67"/>
      <c r="C12" s="635" t="s">
        <v>28</v>
      </c>
      <c r="D12" s="635"/>
      <c r="E12" s="79"/>
      <c r="F12" s="638">
        <v>5</v>
      </c>
      <c r="G12" s="638"/>
      <c r="H12" s="73"/>
    </row>
    <row r="13" spans="2:19" ht="15.75" hidden="1" customHeight="1" outlineLevel="1">
      <c r="B13" s="67"/>
      <c r="C13" s="635" t="s">
        <v>29</v>
      </c>
      <c r="D13" s="635"/>
      <c r="E13" s="79"/>
      <c r="F13" s="638">
        <v>50</v>
      </c>
      <c r="G13" s="638"/>
      <c r="H13" s="73"/>
    </row>
    <row r="14" spans="2:19" ht="15.75" hidden="1" customHeight="1" outlineLevel="1">
      <c r="B14" s="67"/>
      <c r="C14" s="635" t="s">
        <v>30</v>
      </c>
      <c r="D14" s="635"/>
      <c r="E14" s="79"/>
      <c r="F14" s="638">
        <v>75</v>
      </c>
      <c r="G14" s="638"/>
      <c r="H14" s="73"/>
    </row>
    <row r="15" spans="2:19" ht="15.75" hidden="1" customHeight="1" outlineLevel="1">
      <c r="B15" s="67"/>
      <c r="C15" s="635" t="s">
        <v>31</v>
      </c>
      <c r="D15" s="635"/>
      <c r="E15" s="79"/>
      <c r="F15" s="638">
        <v>175</v>
      </c>
      <c r="G15" s="638"/>
      <c r="H15" s="73"/>
    </row>
    <row r="16" spans="2:19" ht="15.75" hidden="1" customHeight="1" outlineLevel="1">
      <c r="B16" s="67"/>
      <c r="C16" s="635" t="s">
        <v>32</v>
      </c>
      <c r="D16" s="635"/>
      <c r="E16" s="79"/>
      <c r="F16" s="638">
        <v>508</v>
      </c>
      <c r="G16" s="638"/>
      <c r="H16" s="73"/>
    </row>
    <row r="17" spans="2:17" ht="15.75" hidden="1" customHeight="1" outlineLevel="1">
      <c r="B17" s="67"/>
      <c r="C17" s="635" t="s">
        <v>33</v>
      </c>
      <c r="D17" s="635"/>
      <c r="E17" s="79"/>
      <c r="F17" s="638" t="s">
        <v>228</v>
      </c>
      <c r="G17" s="638"/>
      <c r="H17" s="73"/>
    </row>
    <row r="18" spans="2:17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7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7" ht="15.75" hidden="1" customHeight="1" outlineLevel="1">
      <c r="B20" s="67"/>
      <c r="C20" s="637" t="s">
        <v>205</v>
      </c>
      <c r="D20" s="637"/>
      <c r="E20" s="79"/>
      <c r="F20" s="638" t="s">
        <v>229</v>
      </c>
      <c r="G20" s="638"/>
      <c r="H20" s="73"/>
    </row>
    <row r="21" spans="2:17" ht="15.75" hidden="1" customHeight="1" outlineLevel="1">
      <c r="B21" s="67"/>
      <c r="C21" s="637" t="s">
        <v>206</v>
      </c>
      <c r="D21" s="637"/>
      <c r="E21" s="79"/>
      <c r="F21" s="638" t="s">
        <v>230</v>
      </c>
      <c r="G21" s="638"/>
      <c r="H21" s="73"/>
    </row>
    <row r="22" spans="2:17" ht="15.75" hidden="1" customHeight="1" outlineLevel="1">
      <c r="B22" s="67"/>
      <c r="C22" s="637" t="s">
        <v>208</v>
      </c>
      <c r="D22" s="637"/>
      <c r="E22" s="79"/>
      <c r="F22" s="638" t="s">
        <v>231</v>
      </c>
      <c r="G22" s="638"/>
      <c r="H22" s="73"/>
    </row>
    <row r="23" spans="2:17" ht="15.75" hidden="1" customHeight="1" outlineLevel="1">
      <c r="B23" s="67"/>
      <c r="C23" s="637" t="s">
        <v>40</v>
      </c>
      <c r="D23" s="637"/>
      <c r="E23" s="79"/>
      <c r="F23" s="638">
        <v>325</v>
      </c>
      <c r="G23" s="638"/>
      <c r="H23" s="73"/>
    </row>
    <row r="24" spans="2:17" ht="15.75" customHeight="1" collapsed="1">
      <c r="B24" s="69"/>
      <c r="C24" s="70"/>
      <c r="D24" s="70"/>
      <c r="E24" s="186"/>
      <c r="F24" s="70"/>
      <c r="G24" s="70"/>
      <c r="H24" s="71"/>
    </row>
    <row r="25" spans="2:17" ht="15.75" customHeight="1" outlineLevel="1">
      <c r="B25" s="64" t="s">
        <v>44</v>
      </c>
      <c r="C25" s="222" t="s">
        <v>49</v>
      </c>
      <c r="D25" s="111"/>
      <c r="E25" s="183" t="s">
        <v>2</v>
      </c>
      <c r="F25" s="111" t="s">
        <v>2</v>
      </c>
      <c r="G25" s="111" t="s">
        <v>45</v>
      </c>
      <c r="H25" s="65" t="s">
        <v>46</v>
      </c>
    </row>
    <row r="26" spans="2:17" ht="15.75" customHeight="1" outlineLevel="1">
      <c r="B26" s="108">
        <v>1101</v>
      </c>
      <c r="C26" s="635" t="s">
        <v>194</v>
      </c>
      <c r="D26" s="635"/>
      <c r="E26" s="171">
        <v>8765.6</v>
      </c>
      <c r="F26" s="174">
        <f>E26*'Прайс-лист'!I3*(1-'Прайс-лист'!$E$3)</f>
        <v>8765.6</v>
      </c>
      <c r="G26" s="108"/>
      <c r="H26" s="175">
        <f>F26</f>
        <v>8765.6</v>
      </c>
    </row>
    <row r="27" spans="2:17" ht="15.75" hidden="1" customHeight="1" outlineLevel="2">
      <c r="B27" s="641" t="s">
        <v>1949</v>
      </c>
      <c r="C27" s="641"/>
      <c r="D27" s="641"/>
      <c r="E27" s="641"/>
      <c r="F27" s="641"/>
      <c r="G27" s="641"/>
      <c r="H27" s="641"/>
    </row>
    <row r="28" spans="2:17" ht="352.5" hidden="1" customHeight="1" outlineLevel="2">
      <c r="B28" s="108"/>
      <c r="C28" s="645" t="s">
        <v>2331</v>
      </c>
      <c r="D28" s="645"/>
      <c r="E28" s="645"/>
      <c r="F28" s="645"/>
      <c r="G28" s="645"/>
      <c r="H28" s="645"/>
    </row>
    <row r="29" spans="2:17" ht="15.75" customHeight="1" outlineLevel="1" collapsed="1">
      <c r="B29" s="641" t="s">
        <v>2151</v>
      </c>
      <c r="C29" s="641"/>
      <c r="D29" s="641"/>
      <c r="E29" s="641"/>
      <c r="F29" s="641"/>
      <c r="G29" s="641"/>
      <c r="H29" s="641"/>
    </row>
    <row r="30" spans="2:17" ht="15.75" customHeight="1" outlineLevel="1">
      <c r="B30" s="455">
        <v>2480</v>
      </c>
      <c r="C30" s="452" t="s">
        <v>6</v>
      </c>
      <c r="D30" s="104" t="s">
        <v>928</v>
      </c>
      <c r="E30" s="181">
        <v>368</v>
      </c>
      <c r="F30" s="174">
        <f>E30*'Прайс-лист'!I3*(1-'Прайс-лист'!$E$3)</f>
        <v>368</v>
      </c>
      <c r="G30" s="143">
        <v>0</v>
      </c>
      <c r="H30" s="175">
        <f t="shared" ref="H30:H39" si="0">F30*G30</f>
        <v>0</v>
      </c>
      <c r="J30" s="246" t="s">
        <v>928</v>
      </c>
      <c r="K30" s="246" t="s">
        <v>928</v>
      </c>
      <c r="L30" s="246" t="s">
        <v>928</v>
      </c>
      <c r="M30" s="246" t="s">
        <v>928</v>
      </c>
      <c r="N30" s="246" t="s">
        <v>928</v>
      </c>
      <c r="O30" s="246" t="s">
        <v>2212</v>
      </c>
      <c r="P30" s="246" t="s">
        <v>928</v>
      </c>
      <c r="Q30" s="246" t="s">
        <v>928</v>
      </c>
    </row>
    <row r="31" spans="2:17" ht="15.75" customHeight="1" outlineLevel="1">
      <c r="B31" s="66"/>
      <c r="C31" s="110" t="s">
        <v>929</v>
      </c>
      <c r="D31" s="103" t="s">
        <v>928</v>
      </c>
      <c r="E31" s="181">
        <v>20</v>
      </c>
      <c r="F31" s="174">
        <f>E31*'Прайс-лист'!I3*(1-'Прайс-лист'!$E$3)</f>
        <v>20</v>
      </c>
      <c r="G31" s="143">
        <v>0</v>
      </c>
      <c r="H31" s="175">
        <f t="shared" si="0"/>
        <v>0</v>
      </c>
      <c r="J31" s="248" t="s">
        <v>1942</v>
      </c>
      <c r="K31" s="246" t="s">
        <v>1945</v>
      </c>
      <c r="L31" s="246" t="s">
        <v>1945</v>
      </c>
      <c r="M31" s="246" t="s">
        <v>1945</v>
      </c>
      <c r="N31" s="489" t="s">
        <v>2202</v>
      </c>
      <c r="O31" s="489" t="s">
        <v>2204</v>
      </c>
      <c r="P31" s="248" t="s">
        <v>1946</v>
      </c>
      <c r="Q31" s="251" t="s">
        <v>2179</v>
      </c>
    </row>
    <row r="32" spans="2:17" ht="15.75" customHeight="1" outlineLevel="1">
      <c r="B32" s="455">
        <v>2120</v>
      </c>
      <c r="C32" s="451" t="s">
        <v>934</v>
      </c>
      <c r="D32" s="103" t="s">
        <v>928</v>
      </c>
      <c r="E32" s="181">
        <v>135.19999999999999</v>
      </c>
      <c r="F32" s="174">
        <f>E32*'Прайс-лист'!I3*(1-'Прайс-лист'!$E$3)</f>
        <v>135.19999999999999</v>
      </c>
      <c r="G32" s="143">
        <v>0</v>
      </c>
      <c r="H32" s="174">
        <f t="shared" si="0"/>
        <v>0</v>
      </c>
      <c r="J32" s="248" t="s">
        <v>2155</v>
      </c>
      <c r="K32" s="254" t="s">
        <v>1959</v>
      </c>
      <c r="L32" s="248" t="s">
        <v>1942</v>
      </c>
      <c r="M32" s="248" t="s">
        <v>1942</v>
      </c>
      <c r="N32" s="489" t="s">
        <v>2203</v>
      </c>
      <c r="O32" s="489" t="s">
        <v>2205</v>
      </c>
      <c r="P32" s="248" t="s">
        <v>1947</v>
      </c>
      <c r="Q32" s="246" t="s">
        <v>2178</v>
      </c>
    </row>
    <row r="33" spans="2:17" ht="15.75" customHeight="1" outlineLevel="1">
      <c r="B33" s="455">
        <v>1106</v>
      </c>
      <c r="C33" s="451" t="s">
        <v>932</v>
      </c>
      <c r="D33" s="103" t="s">
        <v>928</v>
      </c>
      <c r="E33" s="181">
        <v>2082.4</v>
      </c>
      <c r="F33" s="174">
        <f>E33*'Прайс-лист'!I3*(1-'Прайс-лист'!$E$3)</f>
        <v>2082.4</v>
      </c>
      <c r="G33" s="143">
        <v>0</v>
      </c>
      <c r="H33" s="175">
        <f t="shared" si="0"/>
        <v>0</v>
      </c>
      <c r="J33" s="248" t="s">
        <v>2154</v>
      </c>
      <c r="K33" s="247" t="s">
        <v>1944</v>
      </c>
      <c r="L33" s="247"/>
      <c r="M33" s="247" t="s">
        <v>1944</v>
      </c>
      <c r="N33" s="456"/>
      <c r="O33" s="489" t="s">
        <v>2206</v>
      </c>
      <c r="P33" s="248" t="s">
        <v>1948</v>
      </c>
      <c r="Q33" s="248"/>
    </row>
    <row r="34" spans="2:17" ht="15.75" customHeight="1" outlineLevel="1">
      <c r="B34" s="455">
        <v>2004</v>
      </c>
      <c r="C34" s="464" t="s">
        <v>931</v>
      </c>
      <c r="D34" s="103" t="s">
        <v>928</v>
      </c>
      <c r="E34" s="181">
        <v>0</v>
      </c>
      <c r="F34" s="174">
        <f>E34*'Прайс-лист'!I3*(1-'Прайс-лист'!$E$3)</f>
        <v>0</v>
      </c>
      <c r="G34" s="143">
        <v>0</v>
      </c>
      <c r="H34" s="175">
        <f t="shared" si="0"/>
        <v>0</v>
      </c>
      <c r="J34" s="251" t="s">
        <v>1944</v>
      </c>
      <c r="K34" s="254" t="s">
        <v>1960</v>
      </c>
      <c r="L34" s="254"/>
      <c r="M34" s="254" t="s">
        <v>1960</v>
      </c>
      <c r="N34" s="248"/>
      <c r="O34" s="489" t="s">
        <v>2207</v>
      </c>
      <c r="P34" s="251" t="s">
        <v>2330</v>
      </c>
      <c r="Q34" s="248"/>
    </row>
    <row r="35" spans="2:17" ht="15.75" customHeight="1" outlineLevel="1">
      <c r="B35" s="455">
        <v>3064</v>
      </c>
      <c r="C35" s="467" t="s">
        <v>2211</v>
      </c>
      <c r="D35" s="103" t="s">
        <v>2212</v>
      </c>
      <c r="E35" s="181">
        <v>120</v>
      </c>
      <c r="F35" s="174">
        <f>E35*'Прайс-лист'!I3*(1-'Прайс-лист'!$E$3)</f>
        <v>120</v>
      </c>
      <c r="G35" s="143">
        <v>0</v>
      </c>
      <c r="H35" s="175">
        <f t="shared" si="0"/>
        <v>0</v>
      </c>
      <c r="J35" s="251" t="s">
        <v>1945</v>
      </c>
      <c r="K35" s="254" t="s">
        <v>1967</v>
      </c>
      <c r="L35" s="254"/>
      <c r="M35" s="254" t="s">
        <v>1967</v>
      </c>
      <c r="N35" s="250"/>
      <c r="O35" s="489" t="s">
        <v>2208</v>
      </c>
      <c r="Q35" s="251"/>
    </row>
    <row r="36" spans="2:17" ht="15.75" customHeight="1" outlineLevel="1">
      <c r="B36" s="244">
        <v>3502</v>
      </c>
      <c r="C36" s="241" t="s">
        <v>1940</v>
      </c>
      <c r="D36" s="104" t="s">
        <v>928</v>
      </c>
      <c r="E36" s="181">
        <v>360</v>
      </c>
      <c r="F36" s="174">
        <f>E36*'Прайс-лист'!I3*(1-'Прайс-лист'!$E$3)</f>
        <v>360</v>
      </c>
      <c r="G36" s="143">
        <v>0</v>
      </c>
      <c r="H36" s="175">
        <f t="shared" si="0"/>
        <v>0</v>
      </c>
      <c r="K36" s="251" t="s">
        <v>1943</v>
      </c>
      <c r="L36" s="251"/>
      <c r="M36" s="251" t="s">
        <v>1943</v>
      </c>
      <c r="N36" s="249"/>
      <c r="O36" s="489" t="s">
        <v>2209</v>
      </c>
      <c r="Q36" s="106"/>
    </row>
    <row r="37" spans="2:17" ht="15.75" customHeight="1" outlineLevel="1">
      <c r="B37" s="453" t="s">
        <v>2173</v>
      </c>
      <c r="C37" s="597" t="s">
        <v>2177</v>
      </c>
      <c r="D37" s="104" t="s">
        <v>928</v>
      </c>
      <c r="E37" s="208">
        <v>0</v>
      </c>
      <c r="F37" s="174">
        <f>E37*'Прайс-лист'!I3*(1-'Прайс-лист'!$E$3)</f>
        <v>0</v>
      </c>
      <c r="G37" s="143">
        <v>0</v>
      </c>
      <c r="H37" s="175">
        <f t="shared" si="0"/>
        <v>0</v>
      </c>
      <c r="N37" s="249"/>
      <c r="O37" s="489" t="s">
        <v>2210</v>
      </c>
      <c r="P37" s="252"/>
      <c r="Q37" s="106"/>
    </row>
    <row r="38" spans="2:17" ht="15.75" customHeight="1" outlineLevel="1">
      <c r="B38" s="453">
        <v>2143</v>
      </c>
      <c r="C38" s="632" t="s">
        <v>2145</v>
      </c>
      <c r="D38" s="632"/>
      <c r="E38" s="208">
        <v>183.2</v>
      </c>
      <c r="F38" s="177">
        <f>E38*'Прайс-лист'!I3*(1-'Прайс-лист'!$E$3)</f>
        <v>183.2</v>
      </c>
      <c r="G38" s="143">
        <v>0</v>
      </c>
      <c r="H38" s="175">
        <f t="shared" si="0"/>
        <v>0</v>
      </c>
      <c r="O38" s="249"/>
    </row>
    <row r="39" spans="2:17" ht="15.75" customHeight="1" outlineLevel="1">
      <c r="B39" s="455"/>
      <c r="C39" s="635" t="s">
        <v>135</v>
      </c>
      <c r="D39" s="635"/>
      <c r="E39" s="208">
        <v>150</v>
      </c>
      <c r="F39" s="174">
        <f>E39*'Прайс-лист'!I3*(1-'Прайс-лист'!$E$3)</f>
        <v>150</v>
      </c>
      <c r="G39" s="143">
        <v>0</v>
      </c>
      <c r="H39" s="175">
        <f t="shared" si="0"/>
        <v>0</v>
      </c>
      <c r="N39" s="149"/>
      <c r="O39" s="149"/>
    </row>
    <row r="40" spans="2:17" ht="15.75" customHeight="1" outlineLevel="1">
      <c r="B40" s="639" t="s">
        <v>7</v>
      </c>
      <c r="C40" s="639"/>
      <c r="D40" s="639"/>
      <c r="E40" s="639"/>
      <c r="F40" s="639"/>
      <c r="G40" s="639"/>
      <c r="H40" s="639"/>
    </row>
    <row r="41" spans="2:17" ht="15.75" customHeight="1" outlineLevel="1">
      <c r="B41" s="112">
        <v>4146</v>
      </c>
      <c r="C41" s="632" t="s">
        <v>2182</v>
      </c>
      <c r="D41" s="632"/>
      <c r="E41" s="187">
        <v>32</v>
      </c>
      <c r="F41" s="174">
        <f>E41*'Прайс-лист'!I3*(1-'Прайс-лист'!$E$3)</f>
        <v>32</v>
      </c>
      <c r="G41" s="143">
        <v>0</v>
      </c>
      <c r="H41" s="175">
        <f t="shared" ref="H41:H54" si="1">F41*G41</f>
        <v>0</v>
      </c>
    </row>
    <row r="42" spans="2:17" ht="15.75" customHeight="1" outlineLevel="1">
      <c r="B42" s="112">
        <v>2702</v>
      </c>
      <c r="C42" s="632" t="s">
        <v>136</v>
      </c>
      <c r="D42" s="632"/>
      <c r="E42" s="187">
        <v>526.4</v>
      </c>
      <c r="F42" s="174">
        <f>E42*'Прайс-лист'!I3*(1-'Прайс-лист'!$E$3)</f>
        <v>526.4</v>
      </c>
      <c r="G42" s="143">
        <v>0</v>
      </c>
      <c r="H42" s="175">
        <f t="shared" si="1"/>
        <v>0</v>
      </c>
    </row>
    <row r="43" spans="2:17" ht="15.75" customHeight="1" outlineLevel="1">
      <c r="B43" s="112">
        <v>2602</v>
      </c>
      <c r="C43" s="632" t="s">
        <v>137</v>
      </c>
      <c r="D43" s="632"/>
      <c r="E43" s="187">
        <v>724</v>
      </c>
      <c r="F43" s="174">
        <f>E43*'Прайс-лист'!I3*(1-'Прайс-лист'!$E$3)</f>
        <v>724</v>
      </c>
      <c r="G43" s="143">
        <v>0</v>
      </c>
      <c r="H43" s="175">
        <f>F43*G43</f>
        <v>0</v>
      </c>
    </row>
    <row r="44" spans="2:17" ht="15.75" customHeight="1" outlineLevel="1">
      <c r="B44" s="112">
        <v>2601</v>
      </c>
      <c r="C44" s="632" t="s">
        <v>99</v>
      </c>
      <c r="D44" s="632"/>
      <c r="E44" s="187">
        <v>90.4</v>
      </c>
      <c r="F44" s="174">
        <f>E44*'Прайс-лист'!I3*(1-'Прайс-лист'!$E$3)</f>
        <v>90.4</v>
      </c>
      <c r="G44" s="143">
        <v>0</v>
      </c>
      <c r="H44" s="175">
        <f>F44*G44</f>
        <v>0</v>
      </c>
    </row>
    <row r="45" spans="2:17" ht="15.75" customHeight="1" outlineLevel="1">
      <c r="B45" s="112">
        <v>2324</v>
      </c>
      <c r="C45" s="632" t="s">
        <v>131</v>
      </c>
      <c r="D45" s="632"/>
      <c r="E45" s="187">
        <v>249.6</v>
      </c>
      <c r="F45" s="174">
        <f>E45*'Прайс-лист'!I3*(1-'Прайс-лист'!$E$3)</f>
        <v>249.6</v>
      </c>
      <c r="G45" s="143">
        <v>0</v>
      </c>
      <c r="H45" s="175">
        <f t="shared" si="1"/>
        <v>0</v>
      </c>
    </row>
    <row r="46" spans="2:17" ht="15.75" customHeight="1" outlineLevel="1">
      <c r="B46" s="244">
        <v>3065</v>
      </c>
      <c r="C46" s="635" t="s">
        <v>948</v>
      </c>
      <c r="D46" s="635"/>
      <c r="E46" s="181">
        <v>32.799999999999997</v>
      </c>
      <c r="F46" s="174">
        <f>E46*'Прайс-лист'!I3*(1-'Прайс-лист'!$E$3)</f>
        <v>32.799999999999997</v>
      </c>
      <c r="G46" s="240">
        <f>IF(G35*G45,1,0)</f>
        <v>0</v>
      </c>
      <c r="H46" s="175">
        <f t="shared" si="1"/>
        <v>0</v>
      </c>
      <c r="N46" s="149"/>
      <c r="P46" s="116"/>
      <c r="Q46" s="116"/>
    </row>
    <row r="47" spans="2:17" ht="15.75" customHeight="1" outlineLevel="1">
      <c r="B47" s="242">
        <v>2410</v>
      </c>
      <c r="C47" s="632" t="s">
        <v>132</v>
      </c>
      <c r="D47" s="632"/>
      <c r="E47" s="187">
        <v>120.8</v>
      </c>
      <c r="F47" s="174">
        <f>E47*'Прайс-лист'!I3*(1-'Прайс-лист'!$E$3)</f>
        <v>120.8</v>
      </c>
      <c r="G47" s="143">
        <v>0</v>
      </c>
      <c r="H47" s="175">
        <f t="shared" si="1"/>
        <v>0</v>
      </c>
    </row>
    <row r="48" spans="2:17" ht="15.75" customHeight="1" outlineLevel="1">
      <c r="B48" s="242">
        <v>2510</v>
      </c>
      <c r="C48" s="632" t="s">
        <v>118</v>
      </c>
      <c r="D48" s="632"/>
      <c r="E48" s="187">
        <v>247.2</v>
      </c>
      <c r="F48" s="174">
        <f>E48*'Прайс-лист'!I3*(1-'Прайс-лист'!$E$3)</f>
        <v>247.2</v>
      </c>
      <c r="G48" s="143">
        <v>0</v>
      </c>
      <c r="H48" s="175">
        <f t="shared" si="1"/>
        <v>0</v>
      </c>
    </row>
    <row r="49" spans="2:8" ht="15.75" customHeight="1" outlineLevel="1">
      <c r="B49" s="112">
        <v>2921</v>
      </c>
      <c r="C49" s="632" t="s">
        <v>9</v>
      </c>
      <c r="D49" s="632"/>
      <c r="E49" s="187">
        <v>148</v>
      </c>
      <c r="F49" s="174">
        <f>E49*'Прайс-лист'!I3*(1-'Прайс-лист'!$E$3)</f>
        <v>148</v>
      </c>
      <c r="G49" s="143">
        <v>0</v>
      </c>
      <c r="H49" s="175">
        <f t="shared" si="1"/>
        <v>0</v>
      </c>
    </row>
    <row r="50" spans="2:8" ht="15.75" customHeight="1" outlineLevel="1">
      <c r="B50" s="112">
        <v>2922</v>
      </c>
      <c r="C50" s="632" t="s">
        <v>10</v>
      </c>
      <c r="D50" s="632"/>
      <c r="E50" s="187">
        <v>165.6</v>
      </c>
      <c r="F50" s="174">
        <f>E50*'Прайс-лист'!I3*(1-'Прайс-лист'!$E$3)</f>
        <v>165.6</v>
      </c>
      <c r="G50" s="143">
        <v>0</v>
      </c>
      <c r="H50" s="175">
        <f t="shared" si="1"/>
        <v>0</v>
      </c>
    </row>
    <row r="51" spans="2:8" ht="15.75" customHeight="1" outlineLevel="1">
      <c r="B51" s="112">
        <v>2828</v>
      </c>
      <c r="C51" s="632" t="s">
        <v>11</v>
      </c>
      <c r="D51" s="632"/>
      <c r="E51" s="187">
        <v>456</v>
      </c>
      <c r="F51" s="174">
        <f>E51*'Прайс-лист'!I3*(1-'Прайс-лист'!$E$3)</f>
        <v>456</v>
      </c>
      <c r="G51" s="143">
        <v>0</v>
      </c>
      <c r="H51" s="175">
        <f t="shared" si="1"/>
        <v>0</v>
      </c>
    </row>
    <row r="52" spans="2:8" ht="15.75" customHeight="1" outlineLevel="1">
      <c r="B52" s="112">
        <v>2858</v>
      </c>
      <c r="C52" s="632" t="s">
        <v>112</v>
      </c>
      <c r="D52" s="632"/>
      <c r="E52" s="187">
        <v>42.4</v>
      </c>
      <c r="F52" s="174">
        <f>E52*'Прайс-лист'!I3*(1-'Прайс-лист'!$E$3)</f>
        <v>42.4</v>
      </c>
      <c r="G52" s="143">
        <v>0</v>
      </c>
      <c r="H52" s="175">
        <f t="shared" si="1"/>
        <v>0</v>
      </c>
    </row>
    <row r="53" spans="2:8" ht="15.75" customHeight="1" outlineLevel="1">
      <c r="B53" s="112">
        <v>2392</v>
      </c>
      <c r="C53" s="632" t="s">
        <v>79</v>
      </c>
      <c r="D53" s="632"/>
      <c r="E53" s="187">
        <v>584.79999999999995</v>
      </c>
      <c r="F53" s="174">
        <f>E53*'Прайс-лист'!I3*(1-'Прайс-лист'!$E$3)</f>
        <v>584.79999999999995</v>
      </c>
      <c r="G53" s="143">
        <v>0</v>
      </c>
      <c r="H53" s="175">
        <f t="shared" si="1"/>
        <v>0</v>
      </c>
    </row>
    <row r="54" spans="2:8" ht="15.75" customHeight="1" outlineLevel="1">
      <c r="B54" s="112">
        <v>2397</v>
      </c>
      <c r="C54" s="632" t="s">
        <v>80</v>
      </c>
      <c r="D54" s="632"/>
      <c r="E54" s="187">
        <v>827.2</v>
      </c>
      <c r="F54" s="174">
        <f>E54*'Прайс-лист'!I3*(1-'Прайс-лист'!$E$3)</f>
        <v>827.2</v>
      </c>
      <c r="G54" s="143">
        <v>0</v>
      </c>
      <c r="H54" s="175">
        <f t="shared" si="1"/>
        <v>0</v>
      </c>
    </row>
    <row r="55" spans="2:8" ht="15.75" customHeight="1" outlineLevel="1">
      <c r="B55" s="3"/>
      <c r="C55" s="52"/>
      <c r="D55" s="52"/>
      <c r="E55" s="184"/>
      <c r="F55" s="1"/>
      <c r="G55" s="27" t="s">
        <v>12</v>
      </c>
      <c r="H55" s="176">
        <f>SUM(H26:H54)</f>
        <v>8765.6</v>
      </c>
    </row>
  </sheetData>
  <sortState ref="A38:H52">
    <sortCondition ref="A38"/>
  </sortState>
  <mergeCells count="64">
    <mergeCell ref="C23:D23"/>
    <mergeCell ref="C17:D17"/>
    <mergeCell ref="C18:D18"/>
    <mergeCell ref="C19:D19"/>
    <mergeCell ref="C20:D20"/>
    <mergeCell ref="C21:D21"/>
    <mergeCell ref="C13:D13"/>
    <mergeCell ref="C14:D14"/>
    <mergeCell ref="C15:D15"/>
    <mergeCell ref="C16:D16"/>
    <mergeCell ref="C22:D22"/>
    <mergeCell ref="C8:D8"/>
    <mergeCell ref="C9:D9"/>
    <mergeCell ref="C10:D10"/>
    <mergeCell ref="C11:D11"/>
    <mergeCell ref="C12:D12"/>
    <mergeCell ref="C51:D51"/>
    <mergeCell ref="C52:D52"/>
    <mergeCell ref="C53:D53"/>
    <mergeCell ref="C54:D54"/>
    <mergeCell ref="C44:D44"/>
    <mergeCell ref="C46:D46"/>
    <mergeCell ref="C49:D49"/>
    <mergeCell ref="C50:D50"/>
    <mergeCell ref="C47:D47"/>
    <mergeCell ref="C48:D48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F12:G12"/>
    <mergeCell ref="F13:G13"/>
    <mergeCell ref="F8:G8"/>
    <mergeCell ref="F9:G9"/>
    <mergeCell ref="F10:G10"/>
    <mergeCell ref="F11:G11"/>
    <mergeCell ref="F17:G17"/>
    <mergeCell ref="F18:G18"/>
    <mergeCell ref="F19:G19"/>
    <mergeCell ref="F14:G14"/>
    <mergeCell ref="F15:G15"/>
    <mergeCell ref="F16:G16"/>
    <mergeCell ref="R2:S2"/>
    <mergeCell ref="F23:G23"/>
    <mergeCell ref="C42:D42"/>
    <mergeCell ref="C43:D43"/>
    <mergeCell ref="C45:D45"/>
    <mergeCell ref="C26:D26"/>
    <mergeCell ref="B27:H27"/>
    <mergeCell ref="C41:D41"/>
    <mergeCell ref="B40:H40"/>
    <mergeCell ref="C28:H28"/>
    <mergeCell ref="B29:H29"/>
    <mergeCell ref="C38:D38"/>
    <mergeCell ref="C39:D39"/>
    <mergeCell ref="F20:G20"/>
    <mergeCell ref="F21:G21"/>
    <mergeCell ref="F22:G22"/>
  </mergeCells>
  <dataValidations count="9">
    <dataValidation type="list" allowBlank="1" showInputMessage="1" showErrorMessage="1" sqref="D48">
      <formula1>#REF!</formula1>
    </dataValidation>
    <dataValidation type="list" allowBlank="1" showInputMessage="1" showErrorMessage="1" sqref="D36">
      <formula1>$P$30:$P$34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3">
      <formula1>$M$30:$M$36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4">
      <formula1>$N$30:$N$32</formula1>
    </dataValidation>
    <dataValidation type="list" allowBlank="1" showInputMessage="1" showErrorMessage="1" sqref="D35">
      <formula1>$O$30:$O$37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5"/>
  <sheetViews>
    <sheetView showGridLines="0" workbookViewId="0">
      <pane ySplit="2" topLeftCell="A3" activePane="bottomLeft" state="frozen"/>
      <selection pane="bottomLeft" activeCell="J39" sqref="J39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342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8" t="s">
        <v>332</v>
      </c>
      <c r="D4" s="73"/>
      <c r="E4" s="638">
        <v>370</v>
      </c>
      <c r="F4" s="638"/>
      <c r="G4" s="73"/>
    </row>
    <row r="5" spans="2:10" ht="15.75" hidden="1" customHeight="1" outlineLevel="1">
      <c r="B5" s="67"/>
      <c r="C5" s="138" t="s">
        <v>333</v>
      </c>
      <c r="D5" s="73"/>
      <c r="E5" s="638">
        <v>150</v>
      </c>
      <c r="F5" s="638"/>
      <c r="G5" s="73"/>
    </row>
    <row r="6" spans="2:10" ht="15.75" hidden="1" customHeight="1" outlineLevel="1">
      <c r="B6" s="67"/>
      <c r="C6" s="138" t="s">
        <v>334</v>
      </c>
      <c r="D6" s="73"/>
      <c r="E6" s="638">
        <v>44</v>
      </c>
      <c r="F6" s="638"/>
      <c r="G6" s="73"/>
    </row>
    <row r="7" spans="2:10" ht="15.75" hidden="1" customHeight="1" outlineLevel="1">
      <c r="B7" s="67"/>
      <c r="C7" s="138" t="s">
        <v>26</v>
      </c>
      <c r="D7" s="73"/>
      <c r="E7" s="638">
        <v>320</v>
      </c>
      <c r="F7" s="638"/>
      <c r="G7" s="73"/>
    </row>
    <row r="8" spans="2:10" ht="15.75" hidden="1" customHeight="1" outlineLevel="1">
      <c r="B8" s="67"/>
      <c r="C8" s="138" t="s">
        <v>27</v>
      </c>
      <c r="D8" s="73"/>
      <c r="E8" s="638">
        <v>4</v>
      </c>
      <c r="F8" s="638"/>
      <c r="G8" s="73"/>
    </row>
    <row r="9" spans="2:10" ht="15.75" hidden="1" customHeight="1" outlineLevel="1">
      <c r="B9" s="67"/>
      <c r="C9" s="138" t="s">
        <v>32</v>
      </c>
      <c r="D9" s="73"/>
      <c r="E9" s="638">
        <v>381</v>
      </c>
      <c r="F9" s="638"/>
      <c r="G9" s="73"/>
    </row>
    <row r="10" spans="2:10" ht="15.75" hidden="1" customHeight="1" outlineLevel="1">
      <c r="B10" s="67"/>
      <c r="C10" s="138" t="s">
        <v>335</v>
      </c>
      <c r="D10" s="73"/>
      <c r="E10" s="638">
        <v>5</v>
      </c>
      <c r="F10" s="638"/>
      <c r="G10" s="73"/>
    </row>
    <row r="11" spans="2:10" ht="15.75" hidden="1" customHeight="1" outlineLevel="1">
      <c r="B11" s="67"/>
      <c r="C11" s="138" t="s">
        <v>41</v>
      </c>
      <c r="D11" s="73"/>
      <c r="E11" s="638">
        <v>65</v>
      </c>
      <c r="F11" s="638"/>
      <c r="G11" s="73"/>
    </row>
    <row r="12" spans="2:10" ht="15.75" hidden="1" customHeight="1" outlineLevel="1">
      <c r="B12" s="67"/>
      <c r="C12" s="138" t="s">
        <v>42</v>
      </c>
      <c r="D12" s="73"/>
      <c r="E12" s="638" t="s">
        <v>37</v>
      </c>
      <c r="F12" s="638"/>
      <c r="G12" s="73"/>
    </row>
    <row r="13" spans="2:10" ht="15.75" customHeight="1" collapsed="1">
      <c r="B13" s="69"/>
      <c r="C13" s="70"/>
      <c r="D13" s="71"/>
      <c r="E13" s="70"/>
      <c r="F13" s="70"/>
      <c r="G13" s="71"/>
    </row>
    <row r="14" spans="2:10" ht="15.75" customHeight="1" outlineLevel="1">
      <c r="B14" s="64" t="s">
        <v>44</v>
      </c>
      <c r="C14" s="222" t="s">
        <v>49</v>
      </c>
      <c r="D14" s="65" t="s">
        <v>2</v>
      </c>
      <c r="E14" s="136" t="s">
        <v>2</v>
      </c>
      <c r="F14" s="136" t="s">
        <v>45</v>
      </c>
      <c r="G14" s="65" t="s">
        <v>46</v>
      </c>
    </row>
    <row r="15" spans="2:10" ht="15.75" customHeight="1" outlineLevel="1">
      <c r="B15" s="134">
        <v>1521</v>
      </c>
      <c r="C15" s="133" t="s">
        <v>346</v>
      </c>
      <c r="D15" s="172">
        <v>2100</v>
      </c>
      <c r="E15" s="174">
        <f>D15*'Прайс-лист'!I3*(1-'Прайс-лист'!$E$3)</f>
        <v>2100</v>
      </c>
      <c r="F15" s="134"/>
      <c r="G15" s="175">
        <f>E15</f>
        <v>2100</v>
      </c>
    </row>
    <row r="16" spans="2:10" ht="15.75" hidden="1" customHeight="1" outlineLevel="2">
      <c r="B16" s="641" t="s">
        <v>1949</v>
      </c>
      <c r="C16" s="641"/>
      <c r="D16" s="641"/>
      <c r="E16" s="641"/>
      <c r="F16" s="641"/>
      <c r="G16" s="641"/>
    </row>
    <row r="17" spans="2:7" ht="168" hidden="1" customHeight="1" outlineLevel="2">
      <c r="B17" s="134"/>
      <c r="C17" s="640" t="s">
        <v>345</v>
      </c>
      <c r="D17" s="640"/>
      <c r="E17" s="640"/>
      <c r="F17" s="640"/>
      <c r="G17" s="640"/>
    </row>
    <row r="18" spans="2:7" ht="15.75" customHeight="1" outlineLevel="1" collapsed="1">
      <c r="B18" s="676" t="s">
        <v>7</v>
      </c>
      <c r="C18" s="676"/>
      <c r="D18" s="676"/>
      <c r="E18" s="676"/>
      <c r="F18" s="676"/>
      <c r="G18" s="676"/>
    </row>
    <row r="19" spans="2:7" ht="15.75" customHeight="1" outlineLevel="1">
      <c r="B19" s="134"/>
      <c r="C19" s="137" t="s">
        <v>343</v>
      </c>
      <c r="D19" s="173">
        <v>400</v>
      </c>
      <c r="E19" s="174">
        <f>D19*'Прайс-лист'!I3*(1-'Прайс-лист'!$E$3)</f>
        <v>400</v>
      </c>
      <c r="F19" s="143">
        <v>0</v>
      </c>
      <c r="G19" s="175">
        <f>E19*F19</f>
        <v>0</v>
      </c>
    </row>
    <row r="20" spans="2:7" ht="15.75" customHeight="1" outlineLevel="1">
      <c r="B20" s="134"/>
      <c r="C20" s="137" t="s">
        <v>337</v>
      </c>
      <c r="D20" s="173">
        <v>209.6</v>
      </c>
      <c r="E20" s="174">
        <f>D20*'Прайс-лист'!I3*(1-'Прайс-лист'!$E$3)</f>
        <v>209.6</v>
      </c>
      <c r="F20" s="143">
        <v>0</v>
      </c>
      <c r="G20" s="175">
        <f>E20*F20</f>
        <v>0</v>
      </c>
    </row>
    <row r="21" spans="2:7" ht="15.75" customHeight="1" outlineLevel="1">
      <c r="B21" s="134">
        <v>2391</v>
      </c>
      <c r="C21" s="137" t="s">
        <v>338</v>
      </c>
      <c r="D21" s="173">
        <v>472.8</v>
      </c>
      <c r="E21" s="174">
        <f>D21*'Прайс-лист'!I3*(1-'Прайс-лист'!$E$3)</f>
        <v>472.8</v>
      </c>
      <c r="F21" s="143">
        <v>0</v>
      </c>
      <c r="G21" s="175">
        <f>E21*F21</f>
        <v>0</v>
      </c>
    </row>
    <row r="22" spans="2:7" ht="15.75" customHeight="1" outlineLevel="1">
      <c r="B22" s="134">
        <v>2396</v>
      </c>
      <c r="C22" s="137" t="s">
        <v>339</v>
      </c>
      <c r="D22" s="173">
        <v>634.4</v>
      </c>
      <c r="E22" s="174">
        <f>D22*'Прайс-лист'!I3*(1-'Прайс-лист'!$E$3)</f>
        <v>634.4</v>
      </c>
      <c r="F22" s="143">
        <v>0</v>
      </c>
      <c r="G22" s="175">
        <f>E22*F22</f>
        <v>0</v>
      </c>
    </row>
    <row r="23" spans="2:7" ht="15.75" customHeight="1" outlineLevel="1">
      <c r="B23" s="134"/>
      <c r="C23" s="137" t="s">
        <v>344</v>
      </c>
      <c r="D23" s="173">
        <v>40</v>
      </c>
      <c r="E23" s="174">
        <f>D23*'Прайс-лист'!I3*(1-'Прайс-лист'!$E$3)</f>
        <v>40</v>
      </c>
      <c r="F23" s="143">
        <v>0</v>
      </c>
      <c r="G23" s="175">
        <f>E23*F23</f>
        <v>0</v>
      </c>
    </row>
    <row r="24" spans="2:7" ht="15.75" customHeight="1" outlineLevel="1">
      <c r="B24" s="134"/>
      <c r="C24" s="137" t="s">
        <v>340</v>
      </c>
      <c r="D24" s="179" t="s">
        <v>159</v>
      </c>
      <c r="E24" s="179" t="s">
        <v>159</v>
      </c>
      <c r="F24" s="178" t="s">
        <v>159</v>
      </c>
      <c r="G24" s="179" t="s">
        <v>159</v>
      </c>
    </row>
    <row r="25" spans="2:7" ht="15.75" customHeight="1" outlineLevel="1">
      <c r="B25" s="3"/>
      <c r="C25" s="52"/>
      <c r="D25" s="1"/>
      <c r="E25" s="1"/>
      <c r="F25" s="27" t="s">
        <v>12</v>
      </c>
      <c r="G25" s="176">
        <f>SUM(G15:G24)</f>
        <v>2100</v>
      </c>
    </row>
  </sheetData>
  <mergeCells count="15">
    <mergeCell ref="I2:J2"/>
    <mergeCell ref="B2:G2"/>
    <mergeCell ref="B3:G3"/>
    <mergeCell ref="B18:G18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C17:G17"/>
    <mergeCell ref="B16:G1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5"/>
  <sheetViews>
    <sheetView showGridLines="0" workbookViewId="0">
      <pane ySplit="2" topLeftCell="A3" activePane="bottomLeft" state="frozen"/>
      <selection pane="bottomLeft" activeCell="O45" sqref="O45"/>
    </sheetView>
  </sheetViews>
  <sheetFormatPr defaultRowHeight="15.75" customHeight="1" outlineLevelRow="2"/>
  <cols>
    <col min="1" max="1" width="3.7109375" style="50" customWidth="1"/>
    <col min="2" max="2" width="12.7109375" style="50" customWidth="1"/>
    <col min="3" max="3" width="90.7109375" style="50" customWidth="1"/>
    <col min="4" max="4" width="11.140625" style="58" hidden="1" customWidth="1"/>
    <col min="5" max="5" width="15.7109375" style="58" customWidth="1"/>
    <col min="6" max="6" width="10.7109375" style="50" customWidth="1"/>
    <col min="7" max="7" width="15.7109375" style="58" customWidth="1"/>
    <col min="8" max="16384" width="9.140625" style="50"/>
  </cols>
  <sheetData>
    <row r="2" spans="2:10" ht="15.75" customHeight="1">
      <c r="B2" s="643" t="s">
        <v>341</v>
      </c>
      <c r="C2" s="643"/>
      <c r="D2" s="643"/>
      <c r="E2" s="643"/>
      <c r="F2" s="643"/>
      <c r="G2" s="643"/>
      <c r="I2" s="642" t="s">
        <v>2216</v>
      </c>
      <c r="J2" s="642"/>
    </row>
    <row r="3" spans="2:10" ht="15.75" hidden="1" customHeight="1" outlineLevel="1">
      <c r="B3" s="644" t="s">
        <v>20</v>
      </c>
      <c r="C3" s="644"/>
      <c r="D3" s="644"/>
      <c r="E3" s="644"/>
      <c r="F3" s="644"/>
      <c r="G3" s="644"/>
    </row>
    <row r="4" spans="2:10" ht="15.75" hidden="1" customHeight="1" outlineLevel="1">
      <c r="B4" s="67"/>
      <c r="C4" s="138" t="s">
        <v>332</v>
      </c>
      <c r="D4" s="73"/>
      <c r="E4" s="638">
        <v>370</v>
      </c>
      <c r="F4" s="638"/>
      <c r="G4" s="73"/>
    </row>
    <row r="5" spans="2:10" ht="15.75" hidden="1" customHeight="1" outlineLevel="1">
      <c r="B5" s="67"/>
      <c r="C5" s="138" t="s">
        <v>333</v>
      </c>
      <c r="D5" s="73"/>
      <c r="E5" s="638">
        <v>150</v>
      </c>
      <c r="F5" s="638"/>
      <c r="G5" s="73"/>
    </row>
    <row r="6" spans="2:10" ht="15.75" hidden="1" customHeight="1" outlineLevel="1">
      <c r="B6" s="67"/>
      <c r="C6" s="138" t="s">
        <v>334</v>
      </c>
      <c r="D6" s="73"/>
      <c r="E6" s="638">
        <v>44</v>
      </c>
      <c r="F6" s="638"/>
      <c r="G6" s="73"/>
    </row>
    <row r="7" spans="2:10" ht="15.75" hidden="1" customHeight="1" outlineLevel="1">
      <c r="B7" s="67"/>
      <c r="C7" s="138" t="s">
        <v>26</v>
      </c>
      <c r="D7" s="73"/>
      <c r="E7" s="638">
        <v>320</v>
      </c>
      <c r="F7" s="638"/>
      <c r="G7" s="73"/>
    </row>
    <row r="8" spans="2:10" ht="15.75" hidden="1" customHeight="1" outlineLevel="1">
      <c r="B8" s="67"/>
      <c r="C8" s="138" t="s">
        <v>27</v>
      </c>
      <c r="D8" s="73"/>
      <c r="E8" s="638">
        <v>4</v>
      </c>
      <c r="F8" s="638"/>
      <c r="G8" s="73"/>
    </row>
    <row r="9" spans="2:10" ht="15.75" hidden="1" customHeight="1" outlineLevel="1">
      <c r="B9" s="67"/>
      <c r="C9" s="138" t="s">
        <v>32</v>
      </c>
      <c r="D9" s="73"/>
      <c r="E9" s="638">
        <v>381</v>
      </c>
      <c r="F9" s="638"/>
      <c r="G9" s="73"/>
    </row>
    <row r="10" spans="2:10" ht="15.75" hidden="1" customHeight="1" outlineLevel="1">
      <c r="B10" s="67"/>
      <c r="C10" s="138" t="s">
        <v>335</v>
      </c>
      <c r="D10" s="73"/>
      <c r="E10" s="638">
        <v>5</v>
      </c>
      <c r="F10" s="638"/>
      <c r="G10" s="73"/>
    </row>
    <row r="11" spans="2:10" ht="15.75" hidden="1" customHeight="1" outlineLevel="1">
      <c r="B11" s="67"/>
      <c r="C11" s="138" t="s">
        <v>41</v>
      </c>
      <c r="D11" s="73"/>
      <c r="E11" s="638">
        <v>55</v>
      </c>
      <c r="F11" s="638"/>
      <c r="G11" s="73"/>
    </row>
    <row r="12" spans="2:10" ht="15.75" hidden="1" customHeight="1" outlineLevel="1">
      <c r="B12" s="67"/>
      <c r="C12" s="138" t="s">
        <v>42</v>
      </c>
      <c r="D12" s="73"/>
      <c r="E12" s="638" t="s">
        <v>37</v>
      </c>
      <c r="F12" s="638"/>
      <c r="G12" s="73"/>
    </row>
    <row r="13" spans="2:10" ht="15.75" customHeight="1" collapsed="1">
      <c r="B13" s="69"/>
      <c r="C13" s="70"/>
      <c r="D13" s="71"/>
      <c r="E13" s="70"/>
      <c r="F13" s="70"/>
      <c r="G13" s="71"/>
    </row>
    <row r="14" spans="2:10" ht="15.75" customHeight="1" outlineLevel="1">
      <c r="B14" s="64" t="s">
        <v>44</v>
      </c>
      <c r="C14" s="222" t="s">
        <v>49</v>
      </c>
      <c r="D14" s="65" t="s">
        <v>2</v>
      </c>
      <c r="E14" s="136" t="s">
        <v>2</v>
      </c>
      <c r="F14" s="136" t="s">
        <v>45</v>
      </c>
      <c r="G14" s="65" t="s">
        <v>46</v>
      </c>
    </row>
    <row r="15" spans="2:10" ht="15.75" customHeight="1" outlineLevel="1">
      <c r="B15" s="134">
        <v>1520</v>
      </c>
      <c r="C15" s="133" t="s">
        <v>346</v>
      </c>
      <c r="D15" s="172">
        <v>1749.6</v>
      </c>
      <c r="E15" s="174">
        <f>D15*'Прайс-лист'!I3*(1-'Прайс-лист'!$E$3)</f>
        <v>1749.6</v>
      </c>
      <c r="F15" s="134"/>
      <c r="G15" s="175">
        <f>E15</f>
        <v>1749.6</v>
      </c>
    </row>
    <row r="16" spans="2:10" ht="15.75" hidden="1" customHeight="1" outlineLevel="2">
      <c r="B16" s="641" t="s">
        <v>1949</v>
      </c>
      <c r="C16" s="641"/>
      <c r="D16" s="641"/>
      <c r="E16" s="641"/>
      <c r="F16" s="641"/>
      <c r="G16" s="641"/>
    </row>
    <row r="17" spans="2:7" ht="169.5" hidden="1" customHeight="1" outlineLevel="2">
      <c r="B17" s="134"/>
      <c r="C17" s="640" t="s">
        <v>336</v>
      </c>
      <c r="D17" s="640"/>
      <c r="E17" s="640"/>
      <c r="F17" s="640"/>
      <c r="G17" s="640"/>
    </row>
    <row r="18" spans="2:7" ht="15.75" customHeight="1" outlineLevel="1" collapsed="1">
      <c r="B18" s="676" t="s">
        <v>7</v>
      </c>
      <c r="C18" s="676"/>
      <c r="D18" s="676"/>
      <c r="E18" s="676"/>
      <c r="F18" s="676"/>
      <c r="G18" s="676"/>
    </row>
    <row r="19" spans="2:7" ht="15.75" customHeight="1" outlineLevel="1">
      <c r="B19" s="134"/>
      <c r="C19" s="140" t="s">
        <v>343</v>
      </c>
      <c r="D19" s="173">
        <v>400</v>
      </c>
      <c r="E19" s="174">
        <f>D19*'Прайс-лист'!I3*(1-'Прайс-лист'!$E$3)</f>
        <v>400</v>
      </c>
      <c r="F19" s="143">
        <v>0</v>
      </c>
      <c r="G19" s="175">
        <f t="shared" ref="G19:G24" si="0">E19*F19</f>
        <v>0</v>
      </c>
    </row>
    <row r="20" spans="2:7" ht="15.75" customHeight="1" outlineLevel="1">
      <c r="B20" s="134"/>
      <c r="C20" s="140" t="s">
        <v>337</v>
      </c>
      <c r="D20" s="173">
        <v>209.6</v>
      </c>
      <c r="E20" s="174">
        <f>D20*'Прайс-лист'!I3*(1-'Прайс-лист'!$E$3)</f>
        <v>209.6</v>
      </c>
      <c r="F20" s="143">
        <v>0</v>
      </c>
      <c r="G20" s="175">
        <f t="shared" si="0"/>
        <v>0</v>
      </c>
    </row>
    <row r="21" spans="2:7" ht="15.75" customHeight="1" outlineLevel="1">
      <c r="B21" s="134">
        <v>2391</v>
      </c>
      <c r="C21" s="140" t="s">
        <v>338</v>
      </c>
      <c r="D21" s="173">
        <v>472.8</v>
      </c>
      <c r="E21" s="174">
        <f>D21*'Прайс-лист'!I3*(1-'Прайс-лист'!$E$3)</f>
        <v>472.8</v>
      </c>
      <c r="F21" s="143">
        <v>0</v>
      </c>
      <c r="G21" s="175">
        <f t="shared" si="0"/>
        <v>0</v>
      </c>
    </row>
    <row r="22" spans="2:7" ht="15.75" customHeight="1" outlineLevel="1">
      <c r="B22" s="134">
        <v>2396</v>
      </c>
      <c r="C22" s="140" t="s">
        <v>339</v>
      </c>
      <c r="D22" s="173">
        <v>634.4</v>
      </c>
      <c r="E22" s="174">
        <f>D22*'Прайс-лист'!I3*(1-'Прайс-лист'!$E$3)</f>
        <v>634.4</v>
      </c>
      <c r="F22" s="143">
        <v>0</v>
      </c>
      <c r="G22" s="175">
        <f t="shared" si="0"/>
        <v>0</v>
      </c>
    </row>
    <row r="23" spans="2:7" ht="15.75" customHeight="1" outlineLevel="1">
      <c r="B23" s="134"/>
      <c r="C23" s="140" t="s">
        <v>344</v>
      </c>
      <c r="D23" s="173">
        <v>40</v>
      </c>
      <c r="E23" s="174">
        <f>D23*'Прайс-лист'!I3*(1-'Прайс-лист'!$E$3)</f>
        <v>40</v>
      </c>
      <c r="F23" s="143">
        <v>0</v>
      </c>
      <c r="G23" s="175">
        <f t="shared" si="0"/>
        <v>0</v>
      </c>
    </row>
    <row r="24" spans="2:7" ht="15.75" customHeight="1" outlineLevel="1">
      <c r="B24" s="134">
        <v>1527</v>
      </c>
      <c r="C24" s="140" t="s">
        <v>340</v>
      </c>
      <c r="D24" s="173">
        <v>1456.8</v>
      </c>
      <c r="E24" s="174">
        <f>D24*'Прайс-лист'!I3*(1-'Прайс-лист'!$E$3)</f>
        <v>1456.8</v>
      </c>
      <c r="F24" s="143">
        <v>0</v>
      </c>
      <c r="G24" s="175">
        <f t="shared" si="0"/>
        <v>0</v>
      </c>
    </row>
    <row r="25" spans="2:7" ht="15.75" customHeight="1" outlineLevel="1">
      <c r="B25" s="3"/>
      <c r="C25" s="52"/>
      <c r="D25" s="1"/>
      <c r="E25" s="1"/>
      <c r="F25" s="27" t="s">
        <v>12</v>
      </c>
      <c r="G25" s="176">
        <f>SUM(G15:G24)</f>
        <v>1749.6</v>
      </c>
    </row>
  </sheetData>
  <mergeCells count="15">
    <mergeCell ref="I2:J2"/>
    <mergeCell ref="B2:G2"/>
    <mergeCell ref="B3:G3"/>
    <mergeCell ref="B18:G18"/>
    <mergeCell ref="E10:F10"/>
    <mergeCell ref="E11:F11"/>
    <mergeCell ref="E12:F12"/>
    <mergeCell ref="E4:F4"/>
    <mergeCell ref="E5:F5"/>
    <mergeCell ref="E6:F6"/>
    <mergeCell ref="E7:F7"/>
    <mergeCell ref="E8:F8"/>
    <mergeCell ref="E9:F9"/>
    <mergeCell ref="C17:G17"/>
    <mergeCell ref="B16:G16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B050"/>
  </sheetPr>
  <dimension ref="B1:G432"/>
  <sheetViews>
    <sheetView showGridLines="0" zoomScaleNormal="100" workbookViewId="0">
      <pane ySplit="4" topLeftCell="A5" activePane="bottomLeft" state="frozen"/>
      <selection pane="bottomLeft" activeCell="G65" activeCellId="1" sqref="G58 G65"/>
    </sheetView>
  </sheetViews>
  <sheetFormatPr defaultRowHeight="14.25"/>
  <cols>
    <col min="1" max="1" width="3.7109375" style="281" customWidth="1"/>
    <col min="2" max="2" width="12.7109375" style="281" customWidth="1"/>
    <col min="3" max="3" width="100.7109375" style="281" customWidth="1"/>
    <col min="4" max="4" width="94.42578125" style="281" hidden="1" customWidth="1"/>
    <col min="5" max="5" width="50.7109375" style="281" customWidth="1"/>
    <col min="6" max="6" width="8.5703125" style="281" hidden="1" customWidth="1"/>
    <col min="7" max="7" width="12.7109375" style="212" customWidth="1"/>
    <col min="8" max="16384" width="9.140625" style="281"/>
  </cols>
  <sheetData>
    <row r="1" spans="2:7" ht="19.5">
      <c r="B1" s="678" t="s">
        <v>358</v>
      </c>
      <c r="C1" s="678"/>
      <c r="D1" s="678"/>
      <c r="E1" s="678"/>
      <c r="F1" s="678"/>
      <c r="G1" s="678"/>
    </row>
    <row r="2" spans="2:7" ht="19.5" hidden="1">
      <c r="B2" s="678" t="s">
        <v>1776</v>
      </c>
      <c r="C2" s="678"/>
      <c r="D2" s="678"/>
      <c r="E2" s="678"/>
      <c r="F2" s="678"/>
      <c r="G2" s="678"/>
    </row>
    <row r="3" spans="2:7">
      <c r="B3" s="351"/>
      <c r="C3" s="358"/>
      <c r="D3" s="358"/>
      <c r="E3" s="350"/>
      <c r="F3" s="350"/>
      <c r="G3" s="559"/>
    </row>
    <row r="4" spans="2:7">
      <c r="B4" s="560" t="s">
        <v>359</v>
      </c>
      <c r="C4" s="561" t="s">
        <v>1774</v>
      </c>
      <c r="D4" s="561" t="s">
        <v>1775</v>
      </c>
      <c r="E4" s="561" t="s">
        <v>360</v>
      </c>
      <c r="F4" s="562" t="s">
        <v>361</v>
      </c>
      <c r="G4" s="563" t="s">
        <v>2</v>
      </c>
    </row>
    <row r="5" spans="2:7" s="263" customFormat="1" ht="18.75" thickBot="1">
      <c r="B5" s="265"/>
      <c r="C5" s="266" t="s">
        <v>362</v>
      </c>
      <c r="D5" s="259" t="s">
        <v>962</v>
      </c>
      <c r="E5" s="267"/>
      <c r="F5" s="518"/>
      <c r="G5" s="519"/>
    </row>
    <row r="6" spans="2:7">
      <c r="B6" s="520">
        <v>2000</v>
      </c>
      <c r="C6" s="521" t="s">
        <v>1773</v>
      </c>
      <c r="D6" s="292" t="s">
        <v>963</v>
      </c>
      <c r="E6" s="522"/>
      <c r="F6" s="293">
        <v>20</v>
      </c>
      <c r="G6" s="294">
        <f>F6*'Прайс-лист'!I3*(1-'Прайс-лист'!$E$3)</f>
        <v>20</v>
      </c>
    </row>
    <row r="7" spans="2:7">
      <c r="B7" s="321">
        <v>2001</v>
      </c>
      <c r="C7" s="322" t="s">
        <v>5</v>
      </c>
      <c r="D7" s="298" t="s">
        <v>964</v>
      </c>
      <c r="E7" s="523" t="s">
        <v>363</v>
      </c>
      <c r="F7" s="293">
        <v>20</v>
      </c>
      <c r="G7" s="294">
        <f>F7*'Прайс-лист'!I3*(1-'Прайс-лист'!$E$3)</f>
        <v>20</v>
      </c>
    </row>
    <row r="8" spans="2:7">
      <c r="B8" s="321">
        <v>2002</v>
      </c>
      <c r="C8" s="322" t="s">
        <v>364</v>
      </c>
      <c r="D8" s="298" t="s">
        <v>965</v>
      </c>
      <c r="E8" s="523" t="s">
        <v>365</v>
      </c>
      <c r="F8" s="300">
        <v>20</v>
      </c>
      <c r="G8" s="294">
        <f>F8*'Прайс-лист'!I3*(1-'Прайс-лист'!$E$3)</f>
        <v>20</v>
      </c>
    </row>
    <row r="9" spans="2:7">
      <c r="B9" s="319">
        <v>2004</v>
      </c>
      <c r="C9" s="320" t="s">
        <v>84</v>
      </c>
      <c r="D9" s="296" t="s">
        <v>966</v>
      </c>
      <c r="E9" s="524"/>
      <c r="F9" s="293">
        <v>0</v>
      </c>
      <c r="G9" s="294">
        <f>F9*'Прайс-лист'!I3*(1-'Прайс-лист'!$E$3)</f>
        <v>0</v>
      </c>
    </row>
    <row r="10" spans="2:7">
      <c r="B10" s="338">
        <v>2127</v>
      </c>
      <c r="C10" s="525" t="s">
        <v>366</v>
      </c>
      <c r="D10" s="303" t="s">
        <v>967</v>
      </c>
      <c r="E10" s="526"/>
      <c r="F10" s="293">
        <v>158.4</v>
      </c>
      <c r="G10" s="294">
        <f>F10*'Прайс-лист'!I3*(1-'Прайс-лист'!$E$3)</f>
        <v>158.4</v>
      </c>
    </row>
    <row r="11" spans="2:7">
      <c r="B11" s="338">
        <v>2120</v>
      </c>
      <c r="C11" s="525" t="s">
        <v>367</v>
      </c>
      <c r="D11" s="303" t="s">
        <v>968</v>
      </c>
      <c r="E11" s="526"/>
      <c r="F11" s="293">
        <v>135.20000000000002</v>
      </c>
      <c r="G11" s="294">
        <f>F11*'Прайс-лист'!I3*(1-'Прайс-лист'!$E$3)</f>
        <v>135.20000000000002</v>
      </c>
    </row>
    <row r="12" spans="2:7">
      <c r="B12" s="338">
        <v>2121</v>
      </c>
      <c r="C12" s="525" t="s">
        <v>368</v>
      </c>
      <c r="D12" s="303" t="s">
        <v>969</v>
      </c>
      <c r="E12" s="526"/>
      <c r="F12" s="293">
        <v>112.80000000000001</v>
      </c>
      <c r="G12" s="294">
        <f>F12*'Прайс-лист'!I3*(1-'Прайс-лист'!$E$3)</f>
        <v>112.80000000000001</v>
      </c>
    </row>
    <row r="13" spans="2:7">
      <c r="B13" s="338">
        <v>2122</v>
      </c>
      <c r="C13" s="525" t="s">
        <v>369</v>
      </c>
      <c r="D13" s="303" t="s">
        <v>970</v>
      </c>
      <c r="E13" s="526"/>
      <c r="F13" s="293">
        <v>101.60000000000001</v>
      </c>
      <c r="G13" s="294">
        <f>F13*'Прайс-лист'!I3*(1-'Прайс-лист'!$E$3)</f>
        <v>101.60000000000001</v>
      </c>
    </row>
    <row r="14" spans="2:7">
      <c r="B14" s="338">
        <v>2132</v>
      </c>
      <c r="C14" s="525" t="s">
        <v>370</v>
      </c>
      <c r="D14" s="303" t="s">
        <v>971</v>
      </c>
      <c r="E14" s="526" t="s">
        <v>244</v>
      </c>
      <c r="F14" s="293">
        <v>690.40000000000009</v>
      </c>
      <c r="G14" s="294">
        <f>F14*'Прайс-лист'!I3*(1-'Прайс-лист'!$E$3)</f>
        <v>690.40000000000009</v>
      </c>
    </row>
    <row r="15" spans="2:7">
      <c r="B15" s="338">
        <v>2123</v>
      </c>
      <c r="C15" s="525" t="s">
        <v>371</v>
      </c>
      <c r="D15" s="303" t="s">
        <v>972</v>
      </c>
      <c r="E15" s="526" t="s">
        <v>326</v>
      </c>
      <c r="F15" s="293">
        <v>115.2</v>
      </c>
      <c r="G15" s="294">
        <f>F15*'Прайс-лист'!I3*(1-'Прайс-лист'!$E$3)</f>
        <v>115.2</v>
      </c>
    </row>
    <row r="16" spans="2:7">
      <c r="B16" s="338">
        <v>2124</v>
      </c>
      <c r="C16" s="525" t="s">
        <v>372</v>
      </c>
      <c r="D16" s="303" t="s">
        <v>973</v>
      </c>
      <c r="E16" s="526" t="s">
        <v>373</v>
      </c>
      <c r="F16" s="293">
        <v>124</v>
      </c>
      <c r="G16" s="294">
        <f>F16*'Прайс-лист'!I3*(1-'Прайс-лист'!$E$3)</f>
        <v>124</v>
      </c>
    </row>
    <row r="17" spans="2:7">
      <c r="B17" s="338">
        <v>2125</v>
      </c>
      <c r="C17" s="525" t="s">
        <v>374</v>
      </c>
      <c r="D17" s="303" t="s">
        <v>974</v>
      </c>
      <c r="E17" s="526" t="s">
        <v>375</v>
      </c>
      <c r="F17" s="293">
        <v>135.20000000000002</v>
      </c>
      <c r="G17" s="294">
        <f>F17*'Прайс-лист'!I3*(1-'Прайс-лист'!$E$3)</f>
        <v>135.20000000000002</v>
      </c>
    </row>
    <row r="18" spans="2:7">
      <c r="B18" s="338">
        <v>2126</v>
      </c>
      <c r="C18" s="525" t="s">
        <v>376</v>
      </c>
      <c r="D18" s="303" t="s">
        <v>975</v>
      </c>
      <c r="E18" s="526" t="s">
        <v>162</v>
      </c>
      <c r="F18" s="293">
        <v>128</v>
      </c>
      <c r="G18" s="294">
        <f>F18*'Прайс-лист'!I3*(1-'Прайс-лист'!$E$3)</f>
        <v>128</v>
      </c>
    </row>
    <row r="19" spans="2:7">
      <c r="B19" s="338">
        <v>2133</v>
      </c>
      <c r="C19" s="525" t="s">
        <v>85</v>
      </c>
      <c r="D19" s="303" t="s">
        <v>976</v>
      </c>
      <c r="E19" s="526"/>
      <c r="F19" s="293">
        <v>158.4</v>
      </c>
      <c r="G19" s="294">
        <f>F19*'Прайс-лист'!I3*(1-'Прайс-лист'!$E$3)</f>
        <v>158.4</v>
      </c>
    </row>
    <row r="20" spans="2:7">
      <c r="B20" s="338">
        <v>2142</v>
      </c>
      <c r="C20" s="525" t="s">
        <v>1902</v>
      </c>
      <c r="D20" s="303" t="s">
        <v>977</v>
      </c>
      <c r="E20" s="526" t="s">
        <v>162</v>
      </c>
      <c r="F20" s="293">
        <v>20</v>
      </c>
      <c r="G20" s="294">
        <f>F20*'Прайс-лист'!I3*(1-'Прайс-лист'!$E$3)</f>
        <v>20</v>
      </c>
    </row>
    <row r="21" spans="2:7">
      <c r="B21" s="338">
        <v>2170</v>
      </c>
      <c r="C21" s="525" t="s">
        <v>377</v>
      </c>
      <c r="D21" s="303" t="s">
        <v>978</v>
      </c>
      <c r="E21" s="526"/>
      <c r="F21" s="293">
        <v>104</v>
      </c>
      <c r="G21" s="294">
        <f>F21*'Прайс-лист'!I3*(1-'Прайс-лист'!$E$3)</f>
        <v>104</v>
      </c>
    </row>
    <row r="22" spans="2:7" s="263" customFormat="1" ht="18.75" thickBot="1">
      <c r="B22" s="265"/>
      <c r="C22" s="266" t="s">
        <v>378</v>
      </c>
      <c r="D22" s="259" t="s">
        <v>979</v>
      </c>
      <c r="E22" s="267"/>
      <c r="F22" s="268"/>
      <c r="G22" s="269"/>
    </row>
    <row r="23" spans="2:7">
      <c r="B23" s="323">
        <v>2200</v>
      </c>
      <c r="C23" s="324" t="s">
        <v>379</v>
      </c>
      <c r="D23" s="324" t="s">
        <v>980</v>
      </c>
      <c r="E23" s="325" t="s">
        <v>380</v>
      </c>
      <c r="F23" s="293">
        <v>421.6</v>
      </c>
      <c r="G23" s="294">
        <f>F23*'Прайс-лист'!I3*(1-'Прайс-лист'!$E$3)</f>
        <v>421.6</v>
      </c>
    </row>
    <row r="24" spans="2:7">
      <c r="B24" s="527">
        <v>2201</v>
      </c>
      <c r="C24" s="344" t="s">
        <v>381</v>
      </c>
      <c r="D24" s="344" t="s">
        <v>981</v>
      </c>
      <c r="E24" s="528" t="s">
        <v>382</v>
      </c>
      <c r="F24" s="293">
        <v>812.80000000000007</v>
      </c>
      <c r="G24" s="294">
        <f>F24*'Прайс-лист'!I3*(1-'Прайс-лист'!$E$3)</f>
        <v>812.80000000000007</v>
      </c>
    </row>
    <row r="25" spans="2:7">
      <c r="B25" s="529">
        <v>2202</v>
      </c>
      <c r="C25" s="334" t="s">
        <v>383</v>
      </c>
      <c r="D25" s="334" t="s">
        <v>982</v>
      </c>
      <c r="E25" s="530" t="s">
        <v>179</v>
      </c>
      <c r="F25" s="293">
        <v>1054.4000000000001</v>
      </c>
      <c r="G25" s="294">
        <f>F25*'Прайс-лист'!I3*(1-'Прайс-лист'!$E$3)</f>
        <v>1054.4000000000001</v>
      </c>
    </row>
    <row r="26" spans="2:7">
      <c r="B26" s="527">
        <v>2203</v>
      </c>
      <c r="C26" s="344" t="s">
        <v>1930</v>
      </c>
      <c r="D26" s="344" t="s">
        <v>983</v>
      </c>
      <c r="E26" s="528" t="s">
        <v>384</v>
      </c>
      <c r="F26" s="293">
        <v>1807.2</v>
      </c>
      <c r="G26" s="294">
        <f>F26*'Прайс-лист'!I3*(1-'Прайс-лист'!$E$3)</f>
        <v>1807.2</v>
      </c>
    </row>
    <row r="27" spans="2:7">
      <c r="B27" s="529">
        <v>2204</v>
      </c>
      <c r="C27" s="334" t="s">
        <v>1931</v>
      </c>
      <c r="D27" s="334" t="s">
        <v>984</v>
      </c>
      <c r="E27" s="530" t="s">
        <v>384</v>
      </c>
      <c r="F27" s="293">
        <v>1849.6000000000001</v>
      </c>
      <c r="G27" s="294">
        <f>F27*'Прайс-лист'!I3*(1-'Прайс-лист'!$E$3)</f>
        <v>1849.6000000000001</v>
      </c>
    </row>
    <row r="28" spans="2:7">
      <c r="B28" s="527">
        <v>2205</v>
      </c>
      <c r="C28" s="344" t="s">
        <v>385</v>
      </c>
      <c r="D28" s="344" t="s">
        <v>985</v>
      </c>
      <c r="E28" s="528" t="s">
        <v>386</v>
      </c>
      <c r="F28" s="293">
        <v>720</v>
      </c>
      <c r="G28" s="294">
        <f>F28*'Прайс-лист'!I3*(1-'Прайс-лист'!$E$3)</f>
        <v>720</v>
      </c>
    </row>
    <row r="29" spans="2:7">
      <c r="B29" s="529">
        <v>2206</v>
      </c>
      <c r="C29" s="334" t="s">
        <v>387</v>
      </c>
      <c r="D29" s="334" t="s">
        <v>986</v>
      </c>
      <c r="E29" s="530" t="s">
        <v>388</v>
      </c>
      <c r="F29" s="293">
        <v>774.40000000000009</v>
      </c>
      <c r="G29" s="294">
        <f>F29*'Прайс-лист'!I3*(1-'Прайс-лист'!$E$3)</f>
        <v>774.40000000000009</v>
      </c>
    </row>
    <row r="30" spans="2:7">
      <c r="B30" s="527">
        <v>2207</v>
      </c>
      <c r="C30" s="344" t="s">
        <v>389</v>
      </c>
      <c r="D30" s="344" t="s">
        <v>987</v>
      </c>
      <c r="E30" s="528" t="s">
        <v>390</v>
      </c>
      <c r="F30" s="293">
        <v>581.6</v>
      </c>
      <c r="G30" s="294">
        <f>F30*'Прайс-лист'!I3*(1-'Прайс-лист'!$E$3)</f>
        <v>581.6</v>
      </c>
    </row>
    <row r="31" spans="2:7">
      <c r="B31" s="529">
        <v>2213</v>
      </c>
      <c r="C31" s="334" t="s">
        <v>391</v>
      </c>
      <c r="D31" s="334" t="s">
        <v>988</v>
      </c>
      <c r="E31" s="530"/>
      <c r="F31" s="293">
        <v>163.20000000000002</v>
      </c>
      <c r="G31" s="294">
        <f>F31*'Прайс-лист'!I3*(1-'Прайс-лист'!$E$3)</f>
        <v>163.20000000000002</v>
      </c>
    </row>
    <row r="32" spans="2:7">
      <c r="B32" s="529">
        <v>2214</v>
      </c>
      <c r="C32" s="334" t="s">
        <v>392</v>
      </c>
      <c r="D32" s="334" t="s">
        <v>989</v>
      </c>
      <c r="E32" s="530" t="s">
        <v>393</v>
      </c>
      <c r="F32" s="293">
        <v>778</v>
      </c>
      <c r="G32" s="294">
        <f>F32*'Прайс-лист'!I3*(1-'Прайс-лист'!$E$3)</f>
        <v>778</v>
      </c>
    </row>
    <row r="33" spans="2:7">
      <c r="B33" s="529">
        <v>2219</v>
      </c>
      <c r="C33" s="334" t="s">
        <v>394</v>
      </c>
      <c r="D33" s="334" t="s">
        <v>990</v>
      </c>
      <c r="E33" s="530" t="s">
        <v>176</v>
      </c>
      <c r="F33" s="293">
        <v>690.40000000000009</v>
      </c>
      <c r="G33" s="294">
        <f>F33*'Прайс-лист'!I3*(1-'Прайс-лист'!$E$3)</f>
        <v>690.40000000000009</v>
      </c>
    </row>
    <row r="34" spans="2:7">
      <c r="B34" s="531">
        <v>2220</v>
      </c>
      <c r="C34" s="335" t="s">
        <v>395</v>
      </c>
      <c r="D34" s="335" t="s">
        <v>991</v>
      </c>
      <c r="E34" s="532" t="s">
        <v>164</v>
      </c>
      <c r="F34" s="299">
        <v>1293.6000000000001</v>
      </c>
      <c r="G34" s="294">
        <f>F34*'Прайс-лист'!I3*(1-'Прайс-лист'!$E$3)</f>
        <v>1293.6000000000001</v>
      </c>
    </row>
    <row r="35" spans="2:7">
      <c r="B35" s="529">
        <v>2223</v>
      </c>
      <c r="C35" s="334" t="s">
        <v>396</v>
      </c>
      <c r="D35" s="334" t="s">
        <v>992</v>
      </c>
      <c r="E35" s="334"/>
      <c r="F35" s="300">
        <v>860</v>
      </c>
      <c r="G35" s="294">
        <f>F35*'Прайс-лист'!I3*(1-'Прайс-лист'!$E$3)</f>
        <v>860</v>
      </c>
    </row>
    <row r="36" spans="2:7">
      <c r="B36" s="323">
        <v>2222</v>
      </c>
      <c r="C36" s="324" t="s">
        <v>397</v>
      </c>
      <c r="D36" s="324" t="s">
        <v>993</v>
      </c>
      <c r="E36" s="325" t="s">
        <v>398</v>
      </c>
      <c r="F36" s="293">
        <v>1918.4</v>
      </c>
      <c r="G36" s="294">
        <f>F36*'Прайс-лист'!I3*(1-'Прайс-лист'!$E$3)</f>
        <v>1918.4</v>
      </c>
    </row>
    <row r="37" spans="2:7">
      <c r="B37" s="323">
        <v>2224</v>
      </c>
      <c r="C37" s="324" t="s">
        <v>1582</v>
      </c>
      <c r="D37" s="324" t="s">
        <v>994</v>
      </c>
      <c r="E37" s="325" t="s">
        <v>995</v>
      </c>
      <c r="F37" s="293">
        <v>468</v>
      </c>
      <c r="G37" s="294">
        <f>F37*'Прайс-лист'!I3*(1-'Прайс-лист'!$E$3)</f>
        <v>468</v>
      </c>
    </row>
    <row r="38" spans="2:7">
      <c r="B38" s="529">
        <v>2208</v>
      </c>
      <c r="C38" s="334" t="s">
        <v>399</v>
      </c>
      <c r="D38" s="334" t="s">
        <v>996</v>
      </c>
      <c r="E38" s="530" t="s">
        <v>400</v>
      </c>
      <c r="F38" s="293">
        <v>454.40000000000003</v>
      </c>
      <c r="G38" s="294">
        <f>F38*'Прайс-лист'!I3*(1-'Прайс-лист'!$E$3)</f>
        <v>454.40000000000003</v>
      </c>
    </row>
    <row r="39" spans="2:7">
      <c r="B39" s="527">
        <v>2209</v>
      </c>
      <c r="C39" s="344" t="s">
        <v>401</v>
      </c>
      <c r="D39" s="344" t="s">
        <v>997</v>
      </c>
      <c r="E39" s="528" t="s">
        <v>402</v>
      </c>
      <c r="F39" s="293">
        <v>608</v>
      </c>
      <c r="G39" s="294">
        <f>F39*'Прайс-лист'!I3*(1-'Прайс-лист'!$E$3)</f>
        <v>608</v>
      </c>
    </row>
    <row r="40" spans="2:7">
      <c r="B40" s="529">
        <v>2210</v>
      </c>
      <c r="C40" s="334" t="s">
        <v>311</v>
      </c>
      <c r="D40" s="334" t="s">
        <v>998</v>
      </c>
      <c r="E40" s="530" t="s">
        <v>403</v>
      </c>
      <c r="F40" s="293">
        <v>272.8</v>
      </c>
      <c r="G40" s="294">
        <f>F40*'Прайс-лист'!I3*(1-'Прайс-лист'!$E$3)</f>
        <v>272.8</v>
      </c>
    </row>
    <row r="41" spans="2:7">
      <c r="B41" s="529">
        <v>2216</v>
      </c>
      <c r="C41" s="334" t="s">
        <v>404</v>
      </c>
      <c r="D41" s="334" t="s">
        <v>999</v>
      </c>
      <c r="E41" s="530"/>
      <c r="F41" s="293">
        <v>821.6</v>
      </c>
      <c r="G41" s="294">
        <f>F41*'Прайс-лист'!I3*(1-'Прайс-лист'!$E$3)</f>
        <v>821.6</v>
      </c>
    </row>
    <row r="42" spans="2:7">
      <c r="B42" s="527">
        <v>2211</v>
      </c>
      <c r="C42" s="344" t="s">
        <v>405</v>
      </c>
      <c r="D42" s="344" t="s">
        <v>1000</v>
      </c>
      <c r="E42" s="528" t="s">
        <v>406</v>
      </c>
      <c r="F42" s="293">
        <v>456.8</v>
      </c>
      <c r="G42" s="294">
        <f>F42*'Прайс-лист'!I3*(1-'Прайс-лист'!$E$3)</f>
        <v>456.8</v>
      </c>
    </row>
    <row r="43" spans="2:7">
      <c r="B43" s="529">
        <v>2212</v>
      </c>
      <c r="C43" s="334" t="s">
        <v>407</v>
      </c>
      <c r="D43" s="334" t="s">
        <v>1001</v>
      </c>
      <c r="E43" s="530" t="s">
        <v>408</v>
      </c>
      <c r="F43" s="293">
        <v>269.60000000000002</v>
      </c>
      <c r="G43" s="294">
        <f>F43*'Прайс-лист'!I3*(1-'Прайс-лист'!$E$3)</f>
        <v>269.60000000000002</v>
      </c>
    </row>
    <row r="44" spans="2:7">
      <c r="B44" s="529">
        <v>2215</v>
      </c>
      <c r="C44" s="334" t="s">
        <v>117</v>
      </c>
      <c r="D44" s="334" t="s">
        <v>1002</v>
      </c>
      <c r="E44" s="530"/>
      <c r="F44" s="300">
        <v>176.8</v>
      </c>
      <c r="G44" s="294">
        <f>F44*'Прайс-лист'!I3*(1-'Прайс-лист'!$E$3)</f>
        <v>176.8</v>
      </c>
    </row>
    <row r="45" spans="2:7">
      <c r="B45" s="529">
        <v>2217</v>
      </c>
      <c r="C45" s="334" t="s">
        <v>94</v>
      </c>
      <c r="D45" s="334" t="s">
        <v>1003</v>
      </c>
      <c r="E45" s="530"/>
      <c r="F45" s="300">
        <v>140</v>
      </c>
      <c r="G45" s="294">
        <f>F45*'Прайс-лист'!I3*(1-'Прайс-лист'!$E$3)</f>
        <v>140</v>
      </c>
    </row>
    <row r="46" spans="2:7">
      <c r="B46" s="529">
        <v>2218</v>
      </c>
      <c r="C46" s="334" t="s">
        <v>93</v>
      </c>
      <c r="D46" s="334" t="s">
        <v>1004</v>
      </c>
      <c r="E46" s="530"/>
      <c r="F46" s="300">
        <v>316</v>
      </c>
      <c r="G46" s="294">
        <f>F46*'Прайс-лист'!I3*(1-'Прайс-лист'!$E$3)</f>
        <v>316</v>
      </c>
    </row>
    <row r="47" spans="2:7">
      <c r="B47" s="527">
        <v>2250</v>
      </c>
      <c r="C47" s="344" t="s">
        <v>409</v>
      </c>
      <c r="D47" s="344" t="s">
        <v>1005</v>
      </c>
      <c r="E47" s="528" t="s">
        <v>410</v>
      </c>
      <c r="F47" s="293">
        <v>80</v>
      </c>
      <c r="G47" s="294">
        <f>F47*'Прайс-лист'!I3*(1-'Прайс-лист'!$E$3)</f>
        <v>80</v>
      </c>
    </row>
    <row r="48" spans="2:7">
      <c r="B48" s="529">
        <v>2251</v>
      </c>
      <c r="C48" s="334" t="s">
        <v>411</v>
      </c>
      <c r="D48" s="334" t="s">
        <v>1006</v>
      </c>
      <c r="E48" s="530" t="s">
        <v>412</v>
      </c>
      <c r="F48" s="293">
        <v>92.800000000000011</v>
      </c>
      <c r="G48" s="294">
        <f>F48*'Прайс-лист'!I3*(1-'Прайс-лист'!$E$3)</f>
        <v>92.800000000000011</v>
      </c>
    </row>
    <row r="49" spans="2:7">
      <c r="B49" s="529">
        <v>2258</v>
      </c>
      <c r="C49" s="334" t="s">
        <v>413</v>
      </c>
      <c r="D49" s="334" t="s">
        <v>1007</v>
      </c>
      <c r="E49" s="530" t="s">
        <v>161</v>
      </c>
      <c r="F49" s="293">
        <v>85.600000000000009</v>
      </c>
      <c r="G49" s="294">
        <f>F49*'Прайс-лист'!I3*(1-'Прайс-лист'!$E$3)</f>
        <v>85.600000000000009</v>
      </c>
    </row>
    <row r="50" spans="2:7">
      <c r="B50" s="531">
        <v>2259</v>
      </c>
      <c r="C50" s="334" t="s">
        <v>414</v>
      </c>
      <c r="D50" s="345" t="s">
        <v>1008</v>
      </c>
      <c r="E50" s="532" t="s">
        <v>164</v>
      </c>
      <c r="F50" s="293">
        <v>108.80000000000001</v>
      </c>
      <c r="G50" s="294">
        <f>F50*'Прайс-лист'!I3*(1-'Прайс-лист'!$E$3)</f>
        <v>108.80000000000001</v>
      </c>
    </row>
    <row r="51" spans="2:7">
      <c r="B51" s="338">
        <v>2129</v>
      </c>
      <c r="C51" s="525" t="s">
        <v>415</v>
      </c>
      <c r="D51" s="303" t="s">
        <v>1009</v>
      </c>
      <c r="E51" s="526" t="s">
        <v>242</v>
      </c>
      <c r="F51" s="293">
        <v>168</v>
      </c>
      <c r="G51" s="294">
        <f>F51*'Прайс-лист'!I3*(1-'Прайс-лист'!$E$3)</f>
        <v>168</v>
      </c>
    </row>
    <row r="52" spans="2:7">
      <c r="B52" s="338">
        <v>2130</v>
      </c>
      <c r="C52" s="525" t="s">
        <v>416</v>
      </c>
      <c r="D52" s="303" t="s">
        <v>1010</v>
      </c>
      <c r="E52" s="526" t="s">
        <v>243</v>
      </c>
      <c r="F52" s="293">
        <v>216</v>
      </c>
      <c r="G52" s="294">
        <f>F52*'Прайс-лист'!I3*(1-'Прайс-лист'!$E$3)</f>
        <v>216</v>
      </c>
    </row>
    <row r="53" spans="2:7">
      <c r="B53" s="321">
        <v>2131</v>
      </c>
      <c r="C53" s="322" t="s">
        <v>417</v>
      </c>
      <c r="D53" s="298" t="s">
        <v>1011</v>
      </c>
      <c r="E53" s="523" t="s">
        <v>244</v>
      </c>
      <c r="F53" s="300">
        <v>297.60000000000002</v>
      </c>
      <c r="G53" s="294">
        <f>F53*'Прайс-лист'!I3*(1-'Прайс-лист'!$E$3)</f>
        <v>297.60000000000002</v>
      </c>
    </row>
    <row r="54" spans="2:7">
      <c r="B54" s="527">
        <v>2252</v>
      </c>
      <c r="C54" s="344" t="s">
        <v>418</v>
      </c>
      <c r="D54" s="344" t="s">
        <v>1012</v>
      </c>
      <c r="E54" s="528"/>
      <c r="F54" s="293">
        <v>238.4</v>
      </c>
      <c r="G54" s="294">
        <f>F54*'Прайс-лист'!I3*(1-'Прайс-лист'!$E$3)</f>
        <v>238.4</v>
      </c>
    </row>
    <row r="55" spans="2:7">
      <c r="B55" s="529">
        <v>2253</v>
      </c>
      <c r="C55" s="334" t="s">
        <v>419</v>
      </c>
      <c r="D55" s="334" t="s">
        <v>1013</v>
      </c>
      <c r="E55" s="530"/>
      <c r="F55" s="293">
        <v>252</v>
      </c>
      <c r="G55" s="294">
        <f>F55*'Прайс-лист'!I3*(1-'Прайс-лист'!$E$3)</f>
        <v>252</v>
      </c>
    </row>
    <row r="56" spans="2:7">
      <c r="B56" s="527">
        <v>2254</v>
      </c>
      <c r="C56" s="344" t="s">
        <v>420</v>
      </c>
      <c r="D56" s="344" t="s">
        <v>1014</v>
      </c>
      <c r="E56" s="528"/>
      <c r="F56" s="293">
        <v>332</v>
      </c>
      <c r="G56" s="294">
        <f>F56*'Прайс-лист'!I3*(1-'Прайс-лист'!$E$3)</f>
        <v>332</v>
      </c>
    </row>
    <row r="57" spans="2:7">
      <c r="B57" s="529">
        <v>2255</v>
      </c>
      <c r="C57" s="334" t="s">
        <v>421</v>
      </c>
      <c r="D57" s="334" t="s">
        <v>1015</v>
      </c>
      <c r="E57" s="530" t="s">
        <v>393</v>
      </c>
      <c r="F57" s="293">
        <v>325.60000000000002</v>
      </c>
      <c r="G57" s="294">
        <f>F57*'Прайс-лист'!I3*(1-'Прайс-лист'!$E$3)</f>
        <v>325.60000000000002</v>
      </c>
    </row>
    <row r="58" spans="2:7">
      <c r="B58" s="527">
        <v>2256</v>
      </c>
      <c r="C58" s="344" t="s">
        <v>422</v>
      </c>
      <c r="D58" s="344" t="s">
        <v>1016</v>
      </c>
      <c r="E58" s="528" t="s">
        <v>423</v>
      </c>
      <c r="F58" s="293">
        <v>367.20000000000005</v>
      </c>
      <c r="G58" s="294">
        <f>F58*'Прайс-лист'!I3*(1-'Прайс-лист'!$E$3)</f>
        <v>367.20000000000005</v>
      </c>
    </row>
    <row r="59" spans="2:7">
      <c r="B59" s="529">
        <v>2257</v>
      </c>
      <c r="C59" s="334" t="s">
        <v>424</v>
      </c>
      <c r="D59" s="334" t="s">
        <v>1017</v>
      </c>
      <c r="E59" s="530" t="s">
        <v>384</v>
      </c>
      <c r="F59" s="293">
        <v>407.20000000000005</v>
      </c>
      <c r="G59" s="294">
        <f>F59*'Прайс-лист'!I3*(1-'Прайс-лист'!$E$3)</f>
        <v>407.20000000000005</v>
      </c>
    </row>
    <row r="60" spans="2:7">
      <c r="B60" s="529">
        <v>2270</v>
      </c>
      <c r="C60" s="334" t="s">
        <v>1970</v>
      </c>
      <c r="D60" s="334" t="s">
        <v>1968</v>
      </c>
      <c r="E60" s="530"/>
      <c r="F60" s="300">
        <v>1916.8000000000002</v>
      </c>
      <c r="G60" s="343">
        <f>F60*'Прайс-лист'!I3*(1-'Прайс-лист'!$E$3)</f>
        <v>1916.8000000000002</v>
      </c>
    </row>
    <row r="61" spans="2:7">
      <c r="B61" s="342">
        <v>2271</v>
      </c>
      <c r="C61" s="334" t="s">
        <v>1971</v>
      </c>
      <c r="D61" s="334" t="s">
        <v>1969</v>
      </c>
      <c r="E61" s="341"/>
      <c r="F61" s="342">
        <v>1923.2</v>
      </c>
      <c r="G61" s="343">
        <f>F61*'Прайс-лист'!I3*(1-'Прайс-лист'!$E$3)</f>
        <v>1923.2</v>
      </c>
    </row>
    <row r="62" spans="2:7">
      <c r="B62" s="342">
        <v>2272</v>
      </c>
      <c r="C62" s="334" t="s">
        <v>2106</v>
      </c>
      <c r="D62" s="334" t="s">
        <v>2105</v>
      </c>
      <c r="E62" s="341"/>
      <c r="F62" s="533">
        <v>1934.4</v>
      </c>
      <c r="G62" s="343">
        <f>F62*'Прайс-лист'!I3*(1-'Прайс-лист'!$E$3)</f>
        <v>1934.4</v>
      </c>
    </row>
    <row r="63" spans="2:7">
      <c r="B63" s="319">
        <v>2128</v>
      </c>
      <c r="C63" s="320" t="s">
        <v>425</v>
      </c>
      <c r="D63" s="296" t="s">
        <v>1018</v>
      </c>
      <c r="E63" s="524" t="s">
        <v>426</v>
      </c>
      <c r="F63" s="293">
        <v>1549.6</v>
      </c>
      <c r="G63" s="294">
        <f>F63*'Прайс-лист'!I3*(1-'Прайс-лист'!$E$3)</f>
        <v>1549.6</v>
      </c>
    </row>
    <row r="64" spans="2:7">
      <c r="B64" s="536">
        <v>2143</v>
      </c>
      <c r="C64" s="537" t="s">
        <v>2129</v>
      </c>
      <c r="D64" s="537" t="s">
        <v>2136</v>
      </c>
      <c r="E64" s="530"/>
      <c r="F64" s="293">
        <v>183.2</v>
      </c>
      <c r="G64" s="294">
        <f>F64*'Прайс-лист'!I3*(1-'Прайс-лист'!$E$3)</f>
        <v>183.2</v>
      </c>
    </row>
    <row r="65" spans="2:7">
      <c r="B65" s="529">
        <v>2280</v>
      </c>
      <c r="C65" s="334" t="s">
        <v>313</v>
      </c>
      <c r="D65" s="334" t="s">
        <v>1019</v>
      </c>
      <c r="E65" s="532"/>
      <c r="F65" s="300">
        <v>102.4</v>
      </c>
      <c r="G65" s="343">
        <f>F65*'Прайс-лист'!I3*(1-'Прайс-лист'!$E$3)</f>
        <v>102.4</v>
      </c>
    </row>
    <row r="66" spans="2:7">
      <c r="B66" s="323">
        <v>2281</v>
      </c>
      <c r="C66" s="334" t="s">
        <v>427</v>
      </c>
      <c r="D66" s="334" t="s">
        <v>1020</v>
      </c>
      <c r="E66" s="530"/>
      <c r="F66" s="293">
        <v>102.4</v>
      </c>
      <c r="G66" s="294">
        <f>F66*'Прайс-лист'!I3*(1-'Прайс-лист'!$E$3)</f>
        <v>102.4</v>
      </c>
    </row>
    <row r="67" spans="2:7">
      <c r="B67" s="538">
        <v>2282</v>
      </c>
      <c r="C67" s="539" t="s">
        <v>2130</v>
      </c>
      <c r="D67" s="539" t="s">
        <v>2135</v>
      </c>
      <c r="E67" s="528"/>
      <c r="F67" s="293">
        <v>285.60000000000002</v>
      </c>
      <c r="G67" s="294">
        <f>F67*'Прайс-лист'!I3*(1-'Прайс-лист'!$E$3)</f>
        <v>285.60000000000002</v>
      </c>
    </row>
    <row r="68" spans="2:7" s="263" customFormat="1" ht="18.75" thickBot="1">
      <c r="B68" s="265"/>
      <c r="C68" s="266" t="s">
        <v>428</v>
      </c>
      <c r="D68" s="259" t="s">
        <v>1021</v>
      </c>
      <c r="E68" s="267"/>
      <c r="F68" s="268"/>
      <c r="G68" s="269"/>
    </row>
    <row r="69" spans="2:7">
      <c r="B69" s="306">
        <v>2301</v>
      </c>
      <c r="C69" s="313" t="s">
        <v>429</v>
      </c>
      <c r="D69" s="313" t="s">
        <v>1022</v>
      </c>
      <c r="E69" s="306" t="s">
        <v>430</v>
      </c>
      <c r="F69" s="293">
        <v>664</v>
      </c>
      <c r="G69" s="294">
        <f>F69*'Прайс-лист'!I3*(1-'Прайс-лист'!$E$3)</f>
        <v>664</v>
      </c>
    </row>
    <row r="70" spans="2:7">
      <c r="B70" s="308">
        <v>2302</v>
      </c>
      <c r="C70" s="310" t="s">
        <v>431</v>
      </c>
      <c r="D70" s="310" t="s">
        <v>1023</v>
      </c>
      <c r="E70" s="308" t="s">
        <v>165</v>
      </c>
      <c r="F70" s="293">
        <v>696.80000000000007</v>
      </c>
      <c r="G70" s="294">
        <f>F70*'Прайс-лист'!I3*(1-'Прайс-лист'!$E$3)</f>
        <v>696.80000000000007</v>
      </c>
    </row>
    <row r="71" spans="2:7">
      <c r="B71" s="306">
        <v>2303</v>
      </c>
      <c r="C71" s="313" t="s">
        <v>432</v>
      </c>
      <c r="D71" s="313" t="s">
        <v>1024</v>
      </c>
      <c r="E71" s="306" t="s">
        <v>433</v>
      </c>
      <c r="F71" s="293">
        <v>837.6</v>
      </c>
      <c r="G71" s="294">
        <f>F71*'Прайс-лист'!I3*(1-'Прайс-лист'!$E$3)</f>
        <v>837.6</v>
      </c>
    </row>
    <row r="72" spans="2:7">
      <c r="B72" s="308">
        <v>2304</v>
      </c>
      <c r="C72" s="310" t="s">
        <v>434</v>
      </c>
      <c r="D72" s="310" t="s">
        <v>1025</v>
      </c>
      <c r="E72" s="308" t="s">
        <v>398</v>
      </c>
      <c r="F72" s="293">
        <v>1925.6000000000001</v>
      </c>
      <c r="G72" s="294">
        <f>F72*'Прайс-лист'!I3*(1-'Прайс-лист'!$E$3)</f>
        <v>1925.6000000000001</v>
      </c>
    </row>
    <row r="73" spans="2:7">
      <c r="B73" s="311">
        <v>2305</v>
      </c>
      <c r="C73" s="312" t="s">
        <v>435</v>
      </c>
      <c r="D73" s="312" t="s">
        <v>1026</v>
      </c>
      <c r="E73" s="311" t="s">
        <v>386</v>
      </c>
      <c r="F73" s="299">
        <v>1029.6000000000001</v>
      </c>
      <c r="G73" s="294">
        <f>F73*'Прайс-лист'!I3*(1-'Прайс-лист'!$E$3)</f>
        <v>1029.6000000000001</v>
      </c>
    </row>
    <row r="74" spans="2:7">
      <c r="B74" s="338">
        <v>2306</v>
      </c>
      <c r="C74" s="330" t="s">
        <v>436</v>
      </c>
      <c r="D74" s="339" t="s">
        <v>1027</v>
      </c>
      <c r="E74" s="311" t="s">
        <v>176</v>
      </c>
      <c r="F74" s="304">
        <v>648.80000000000007</v>
      </c>
      <c r="G74" s="294">
        <f>F74*'Прайс-лист'!I3*(1-'Прайс-лист'!$E$3)</f>
        <v>648.80000000000007</v>
      </c>
    </row>
    <row r="75" spans="2:7">
      <c r="B75" s="321">
        <v>2311</v>
      </c>
      <c r="C75" s="340" t="s">
        <v>438</v>
      </c>
      <c r="D75" s="341" t="s">
        <v>1028</v>
      </c>
      <c r="E75" s="341"/>
      <c r="F75" s="300">
        <v>691.2</v>
      </c>
      <c r="G75" s="294">
        <f>F75*'Прайс-лист'!I3*(1-'Прайс-лист'!$E$3)</f>
        <v>691.2</v>
      </c>
    </row>
    <row r="76" spans="2:7">
      <c r="B76" s="321">
        <v>2315</v>
      </c>
      <c r="C76" s="340" t="s">
        <v>2103</v>
      </c>
      <c r="D76" s="341" t="s">
        <v>2104</v>
      </c>
      <c r="E76" s="342" t="s">
        <v>1052</v>
      </c>
      <c r="F76" s="300">
        <v>1544</v>
      </c>
      <c r="G76" s="294">
        <f>F76*'Прайс-лист'!I3*(1-'Прайс-лист'!$E$3)</f>
        <v>1544</v>
      </c>
    </row>
    <row r="77" spans="2:7">
      <c r="B77" s="342">
        <v>2312</v>
      </c>
      <c r="C77" s="341" t="s">
        <v>1782</v>
      </c>
      <c r="D77" s="341" t="s">
        <v>1029</v>
      </c>
      <c r="E77" s="297" t="s">
        <v>995</v>
      </c>
      <c r="F77" s="300">
        <v>448</v>
      </c>
      <c r="G77" s="294">
        <f>F77*'Прайс-лист'!I3*(1-'Прайс-лист'!$E$3)</f>
        <v>448</v>
      </c>
    </row>
    <row r="78" spans="2:7">
      <c r="B78" s="342">
        <v>2313</v>
      </c>
      <c r="C78" s="341" t="s">
        <v>1783</v>
      </c>
      <c r="D78" s="341" t="s">
        <v>1030</v>
      </c>
      <c r="E78" s="297" t="s">
        <v>995</v>
      </c>
      <c r="F78" s="300">
        <v>193.60000000000002</v>
      </c>
      <c r="G78" s="294">
        <f>F78*'Прайс-лист'!I3*(1-'Прайс-лист'!$E$3)</f>
        <v>193.60000000000002</v>
      </c>
    </row>
    <row r="79" spans="2:7">
      <c r="B79" s="342">
        <v>2314</v>
      </c>
      <c r="C79" s="341" t="s">
        <v>1996</v>
      </c>
      <c r="D79" s="341" t="s">
        <v>1972</v>
      </c>
      <c r="E79" s="297" t="s">
        <v>180</v>
      </c>
      <c r="F79" s="300">
        <v>798.4</v>
      </c>
      <c r="G79" s="343">
        <f>F79*'Прайс-лист'!I3*(1-'Прайс-лист'!$E$3)</f>
        <v>798.4</v>
      </c>
    </row>
    <row r="80" spans="2:7">
      <c r="B80" s="306">
        <v>2307</v>
      </c>
      <c r="C80" s="313" t="s">
        <v>439</v>
      </c>
      <c r="D80" s="313" t="s">
        <v>1031</v>
      </c>
      <c r="E80" s="306" t="s">
        <v>393</v>
      </c>
      <c r="F80" s="293">
        <v>242.4</v>
      </c>
      <c r="G80" s="294">
        <f>F80*'Прайс-лист'!I3*(1-'Прайс-лист'!$E$3)</f>
        <v>242.4</v>
      </c>
    </row>
    <row r="81" spans="2:7">
      <c r="B81" s="308">
        <v>2308</v>
      </c>
      <c r="C81" s="310" t="s">
        <v>440</v>
      </c>
      <c r="D81" s="310" t="s">
        <v>1032</v>
      </c>
      <c r="E81" s="308"/>
      <c r="F81" s="293">
        <v>1163.2</v>
      </c>
      <c r="G81" s="294">
        <f>F81*'Прайс-лист'!I3*(1-'Прайс-лист'!$E$3)</f>
        <v>1163.2</v>
      </c>
    </row>
    <row r="82" spans="2:7">
      <c r="B82" s="308">
        <v>2309</v>
      </c>
      <c r="C82" s="310" t="s">
        <v>441</v>
      </c>
      <c r="D82" s="310" t="s">
        <v>1033</v>
      </c>
      <c r="E82" s="308" t="s">
        <v>442</v>
      </c>
      <c r="F82" s="293">
        <v>160</v>
      </c>
      <c r="G82" s="294">
        <f>F82*'Прайс-лист'!I3*(1-'Прайс-лист'!$E$3)</f>
        <v>160</v>
      </c>
    </row>
    <row r="83" spans="2:7">
      <c r="B83" s="308">
        <v>2310</v>
      </c>
      <c r="C83" s="310" t="s">
        <v>443</v>
      </c>
      <c r="D83" s="310" t="s">
        <v>1034</v>
      </c>
      <c r="E83" s="308" t="s">
        <v>444</v>
      </c>
      <c r="F83" s="293">
        <v>192</v>
      </c>
      <c r="G83" s="294">
        <f>F83*'Прайс-лист'!I3*(1-'Прайс-лист'!$E$3)</f>
        <v>192</v>
      </c>
    </row>
    <row r="84" spans="2:7">
      <c r="B84" s="308">
        <v>2328</v>
      </c>
      <c r="C84" s="310" t="s">
        <v>1797</v>
      </c>
      <c r="D84" s="310" t="s">
        <v>1035</v>
      </c>
      <c r="E84" s="308" t="s">
        <v>177</v>
      </c>
      <c r="F84" s="293">
        <v>252</v>
      </c>
      <c r="G84" s="294">
        <f>F84*'Прайс-лист'!I3*(1-'Прайс-лист'!$E$3)</f>
        <v>252</v>
      </c>
    </row>
    <row r="85" spans="2:7">
      <c r="B85" s="308">
        <v>2327</v>
      </c>
      <c r="C85" s="310" t="s">
        <v>1793</v>
      </c>
      <c r="D85" s="310" t="s">
        <v>1036</v>
      </c>
      <c r="E85" s="308" t="s">
        <v>178</v>
      </c>
      <c r="F85" s="293">
        <v>316</v>
      </c>
      <c r="G85" s="294">
        <f>F85*'Прайс-лист'!I3*(1-'Прайс-лист'!$E$3)</f>
        <v>316</v>
      </c>
    </row>
    <row r="86" spans="2:7">
      <c r="B86" s="308">
        <v>2325</v>
      </c>
      <c r="C86" s="310" t="s">
        <v>1794</v>
      </c>
      <c r="D86" s="310" t="s">
        <v>1037</v>
      </c>
      <c r="E86" s="308" t="s">
        <v>1038</v>
      </c>
      <c r="F86" s="293">
        <v>316</v>
      </c>
      <c r="G86" s="294">
        <f>F86*'Прайс-лист'!I3*(1-'Прайс-лист'!$E$3)</f>
        <v>316</v>
      </c>
    </row>
    <row r="87" spans="2:7">
      <c r="B87" s="308">
        <v>232501</v>
      </c>
      <c r="C87" s="310" t="s">
        <v>1795</v>
      </c>
      <c r="D87" s="310" t="s">
        <v>1039</v>
      </c>
      <c r="E87" s="308" t="s">
        <v>1040</v>
      </c>
      <c r="F87" s="293">
        <v>316</v>
      </c>
      <c r="G87" s="294">
        <f>F87*'Прайс-лист'!I3*(1-'Прайс-лист'!$E$3)</f>
        <v>316</v>
      </c>
    </row>
    <row r="88" spans="2:7">
      <c r="B88" s="308">
        <v>2321</v>
      </c>
      <c r="C88" s="310" t="s">
        <v>1784</v>
      </c>
      <c r="D88" s="310" t="s">
        <v>1041</v>
      </c>
      <c r="E88" s="308" t="s">
        <v>1042</v>
      </c>
      <c r="F88" s="293">
        <v>352</v>
      </c>
      <c r="G88" s="294">
        <f>F88*'Прайс-лист'!I3*(1-'Прайс-лист'!$E$3)</f>
        <v>352</v>
      </c>
    </row>
    <row r="89" spans="2:7">
      <c r="B89" s="308">
        <v>232101</v>
      </c>
      <c r="C89" s="310" t="s">
        <v>1785</v>
      </c>
      <c r="D89" s="310" t="s">
        <v>1043</v>
      </c>
      <c r="E89" s="308" t="s">
        <v>1044</v>
      </c>
      <c r="F89" s="293">
        <v>352</v>
      </c>
      <c r="G89" s="294">
        <f>F89*'Прайс-лист'!I3*(1-'Прайс-лист'!$E$3)</f>
        <v>352</v>
      </c>
    </row>
    <row r="90" spans="2:7">
      <c r="B90" s="306">
        <v>2322</v>
      </c>
      <c r="C90" s="313" t="s">
        <v>1786</v>
      </c>
      <c r="D90" s="313" t="s">
        <v>1045</v>
      </c>
      <c r="E90" s="306" t="s">
        <v>393</v>
      </c>
      <c r="F90" s="293">
        <v>312.8</v>
      </c>
      <c r="G90" s="294">
        <f>F90*'Прайс-лист'!I3*(1-'Прайс-лист'!$E$3)</f>
        <v>312.8</v>
      </c>
    </row>
    <row r="91" spans="2:7">
      <c r="B91" s="308">
        <v>2323</v>
      </c>
      <c r="C91" s="310" t="s">
        <v>1787</v>
      </c>
      <c r="D91" s="310" t="s">
        <v>1046</v>
      </c>
      <c r="E91" s="308" t="s">
        <v>1047</v>
      </c>
      <c r="F91" s="293">
        <v>534.4</v>
      </c>
      <c r="G91" s="294">
        <f>F91*'Прайс-лист'!I3*(1-'Прайс-лист'!$E$3)</f>
        <v>534.4</v>
      </c>
    </row>
    <row r="92" spans="2:7">
      <c r="B92" s="308">
        <v>232301</v>
      </c>
      <c r="C92" s="310" t="s">
        <v>1788</v>
      </c>
      <c r="D92" s="310" t="s">
        <v>1048</v>
      </c>
      <c r="E92" s="308" t="s">
        <v>1049</v>
      </c>
      <c r="F92" s="293">
        <v>534.4</v>
      </c>
      <c r="G92" s="294">
        <f>F92*'Прайс-лист'!I3*(1-'Прайс-лист'!$E$3)</f>
        <v>534.4</v>
      </c>
    </row>
    <row r="93" spans="2:7">
      <c r="B93" s="308">
        <v>2324</v>
      </c>
      <c r="C93" s="310" t="s">
        <v>1796</v>
      </c>
      <c r="D93" s="310" t="s">
        <v>1050</v>
      </c>
      <c r="E93" s="308" t="s">
        <v>446</v>
      </c>
      <c r="F93" s="300">
        <v>249.60000000000002</v>
      </c>
      <c r="G93" s="294">
        <f>F93*'Прайс-лист'!I3*(1-'Прайс-лист'!$E$3)</f>
        <v>249.60000000000002</v>
      </c>
    </row>
    <row r="94" spans="2:7">
      <c r="B94" s="308">
        <v>2326</v>
      </c>
      <c r="C94" s="310" t="s">
        <v>1789</v>
      </c>
      <c r="D94" s="310" t="s">
        <v>1051</v>
      </c>
      <c r="E94" s="308" t="s">
        <v>1052</v>
      </c>
      <c r="F94" s="300">
        <v>450.40000000000003</v>
      </c>
      <c r="G94" s="294">
        <f>F94*'Прайс-лист'!I3*(1-'Прайс-лист'!$E$3)</f>
        <v>450.40000000000003</v>
      </c>
    </row>
    <row r="95" spans="2:7">
      <c r="B95" s="308">
        <v>2329</v>
      </c>
      <c r="C95" s="310" t="s">
        <v>1790</v>
      </c>
      <c r="D95" s="310" t="s">
        <v>1053</v>
      </c>
      <c r="E95" s="308" t="s">
        <v>1052</v>
      </c>
      <c r="F95" s="300">
        <v>312</v>
      </c>
      <c r="G95" s="294">
        <f>F95*'Прайс-лист'!I3*(1-'Прайс-лист'!$E$3)</f>
        <v>312</v>
      </c>
    </row>
    <row r="96" spans="2:7">
      <c r="B96" s="308">
        <v>2339</v>
      </c>
      <c r="C96" s="310" t="s">
        <v>1791</v>
      </c>
      <c r="D96" s="310" t="s">
        <v>1054</v>
      </c>
      <c r="E96" s="308" t="s">
        <v>1052</v>
      </c>
      <c r="F96" s="300">
        <v>432</v>
      </c>
      <c r="G96" s="294">
        <f>F96*'Прайс-лист'!I3*(1-'Прайс-лист'!$E$3)</f>
        <v>432</v>
      </c>
    </row>
    <row r="97" spans="2:7">
      <c r="B97" s="317">
        <v>2319</v>
      </c>
      <c r="C97" s="318" t="s">
        <v>1792</v>
      </c>
      <c r="D97" s="318" t="s">
        <v>1055</v>
      </c>
      <c r="E97" s="317" t="s">
        <v>1056</v>
      </c>
      <c r="F97" s="300">
        <v>256</v>
      </c>
      <c r="G97" s="294">
        <f>F97*'Прайс-лист'!I3*(1-'Прайс-лист'!$E$3)</f>
        <v>256</v>
      </c>
    </row>
    <row r="98" spans="2:7">
      <c r="B98" s="317">
        <v>2350</v>
      </c>
      <c r="C98" s="534" t="s">
        <v>1933</v>
      </c>
      <c r="D98" s="310" t="s">
        <v>1973</v>
      </c>
      <c r="E98" s="317" t="s">
        <v>1974</v>
      </c>
      <c r="F98" s="300">
        <v>624</v>
      </c>
      <c r="G98" s="294">
        <f>F98*'Прайс-лист'!I3*(1-'Прайс-лист'!$E$3)</f>
        <v>624</v>
      </c>
    </row>
    <row r="99" spans="2:7">
      <c r="B99" s="317">
        <v>2351</v>
      </c>
      <c r="C99" s="534" t="s">
        <v>1934</v>
      </c>
      <c r="D99" s="310" t="s">
        <v>1975</v>
      </c>
      <c r="E99" s="317" t="s">
        <v>1974</v>
      </c>
      <c r="F99" s="300">
        <v>352</v>
      </c>
      <c r="G99" s="294">
        <f>F99*'Прайс-лист'!I3*(1-'Прайс-лист'!$E$3)</f>
        <v>352</v>
      </c>
    </row>
    <row r="100" spans="2:7">
      <c r="B100" s="308">
        <v>2650</v>
      </c>
      <c r="C100" s="310" t="s">
        <v>1798</v>
      </c>
      <c r="D100" s="310" t="s">
        <v>1057</v>
      </c>
      <c r="E100" s="308" t="s">
        <v>1058</v>
      </c>
      <c r="F100" s="300">
        <v>418.40000000000003</v>
      </c>
      <c r="G100" s="294">
        <f>F100*'Прайс-лист'!I3*(1-'Прайс-лист'!$E$3)</f>
        <v>418.40000000000003</v>
      </c>
    </row>
    <row r="101" spans="2:7">
      <c r="B101" s="317">
        <v>2330</v>
      </c>
      <c r="C101" s="318" t="s">
        <v>447</v>
      </c>
      <c r="D101" s="318" t="s">
        <v>1059</v>
      </c>
      <c r="E101" s="317" t="s">
        <v>430</v>
      </c>
      <c r="F101" s="300">
        <v>46.400000000000006</v>
      </c>
      <c r="G101" s="294">
        <f>F101*'Прайс-лист'!I3*(1-'Прайс-лист'!$E$3)</f>
        <v>46.400000000000006</v>
      </c>
    </row>
    <row r="102" spans="2:7">
      <c r="B102" s="306">
        <v>2331</v>
      </c>
      <c r="C102" s="313" t="s">
        <v>448</v>
      </c>
      <c r="D102" s="313" t="s">
        <v>1060</v>
      </c>
      <c r="E102" s="306" t="s">
        <v>165</v>
      </c>
      <c r="F102" s="293">
        <v>64.8</v>
      </c>
      <c r="G102" s="294">
        <f>F102*'Прайс-лист'!I3*(1-'Прайс-лист'!$E$3)</f>
        <v>64.8</v>
      </c>
    </row>
    <row r="103" spans="2:7">
      <c r="B103" s="308">
        <v>2332</v>
      </c>
      <c r="C103" s="310" t="s">
        <v>449</v>
      </c>
      <c r="D103" s="310" t="s">
        <v>1061</v>
      </c>
      <c r="E103" s="308" t="s">
        <v>386</v>
      </c>
      <c r="F103" s="293">
        <v>90.4</v>
      </c>
      <c r="G103" s="294">
        <f>F103*'Прайс-лист'!I3*(1-'Прайс-лист'!$E$3)</f>
        <v>90.4</v>
      </c>
    </row>
    <row r="104" spans="2:7">
      <c r="B104" s="306">
        <v>2333</v>
      </c>
      <c r="C104" s="313" t="s">
        <v>450</v>
      </c>
      <c r="D104" s="313" t="s">
        <v>1062</v>
      </c>
      <c r="E104" s="306" t="s">
        <v>398</v>
      </c>
      <c r="F104" s="293">
        <v>96.800000000000011</v>
      </c>
      <c r="G104" s="294">
        <f>F104*'Прайс-лист'!I3*(1-'Прайс-лист'!$E$3)</f>
        <v>96.800000000000011</v>
      </c>
    </row>
    <row r="105" spans="2:7">
      <c r="B105" s="308">
        <v>2334</v>
      </c>
      <c r="C105" s="310" t="s">
        <v>451</v>
      </c>
      <c r="D105" s="310" t="s">
        <v>1063</v>
      </c>
      <c r="E105" s="308" t="s">
        <v>393</v>
      </c>
      <c r="F105" s="293">
        <v>120</v>
      </c>
      <c r="G105" s="294">
        <f>F105*'Прайс-лист'!I3*(1-'Прайс-лист'!$E$3)</f>
        <v>120</v>
      </c>
    </row>
    <row r="106" spans="2:7">
      <c r="B106" s="308">
        <v>2335</v>
      </c>
      <c r="C106" s="310" t="s">
        <v>452</v>
      </c>
      <c r="D106" s="310" t="s">
        <v>1064</v>
      </c>
      <c r="E106" s="308" t="s">
        <v>164</v>
      </c>
      <c r="F106" s="293">
        <v>110.4</v>
      </c>
      <c r="G106" s="294">
        <f>F106*'Прайс-лист'!I3*(1-'Прайс-лист'!$E$3)</f>
        <v>110.4</v>
      </c>
    </row>
    <row r="107" spans="2:7">
      <c r="B107" s="308">
        <v>2336</v>
      </c>
      <c r="C107" s="310" t="s">
        <v>453</v>
      </c>
      <c r="D107" s="310" t="s">
        <v>1065</v>
      </c>
      <c r="E107" s="308" t="s">
        <v>161</v>
      </c>
      <c r="F107" s="293">
        <v>58.400000000000006</v>
      </c>
      <c r="G107" s="294">
        <f>F107*'Прайс-лист'!I3*(1-'Прайс-лист'!$E$3)</f>
        <v>58.400000000000006</v>
      </c>
    </row>
    <row r="108" spans="2:7">
      <c r="B108" s="311">
        <v>2337</v>
      </c>
      <c r="C108" s="312" t="s">
        <v>454</v>
      </c>
      <c r="D108" s="312" t="s">
        <v>1066</v>
      </c>
      <c r="E108" s="311" t="s">
        <v>162</v>
      </c>
      <c r="F108" s="299">
        <v>61.6</v>
      </c>
      <c r="G108" s="294">
        <f>F108*'Прайс-лист'!I3*(1-'Прайс-лист'!$E$3)</f>
        <v>61.6</v>
      </c>
    </row>
    <row r="109" spans="2:7">
      <c r="B109" s="308">
        <v>2338</v>
      </c>
      <c r="C109" s="310" t="s">
        <v>455</v>
      </c>
      <c r="D109" s="310" t="s">
        <v>1067</v>
      </c>
      <c r="E109" s="310"/>
      <c r="F109" s="300">
        <v>80</v>
      </c>
      <c r="G109" s="294">
        <f>F109*'Прайс-лист'!I3*(1-'Прайс-лист'!$E$3)</f>
        <v>80</v>
      </c>
    </row>
    <row r="110" spans="2:7">
      <c r="B110" s="306">
        <v>2340</v>
      </c>
      <c r="C110" s="313" t="s">
        <v>456</v>
      </c>
      <c r="D110" s="313" t="s">
        <v>1068</v>
      </c>
      <c r="E110" s="306" t="s">
        <v>457</v>
      </c>
      <c r="F110" s="293">
        <v>46.400000000000006</v>
      </c>
      <c r="G110" s="294">
        <f>F110*'Прайс-лист'!I3*(1-'Прайс-лист'!$E$3)</f>
        <v>46.400000000000006</v>
      </c>
    </row>
    <row r="111" spans="2:7">
      <c r="B111" s="308">
        <v>2341</v>
      </c>
      <c r="C111" s="310" t="s">
        <v>458</v>
      </c>
      <c r="D111" s="310" t="s">
        <v>1069</v>
      </c>
      <c r="E111" s="308" t="s">
        <v>459</v>
      </c>
      <c r="F111" s="293">
        <v>50.400000000000006</v>
      </c>
      <c r="G111" s="294">
        <f>F111*'Прайс-лист'!I3*(1-'Прайс-лист'!$E$3)</f>
        <v>50.400000000000006</v>
      </c>
    </row>
    <row r="112" spans="2:7">
      <c r="B112" s="306">
        <v>2342</v>
      </c>
      <c r="C112" s="313" t="s">
        <v>460</v>
      </c>
      <c r="D112" s="313" t="s">
        <v>1070</v>
      </c>
      <c r="E112" s="306" t="s">
        <v>461</v>
      </c>
      <c r="F112" s="293">
        <v>55.2</v>
      </c>
      <c r="G112" s="294">
        <f>F112*'Прайс-лист'!I3*(1-'Прайс-лист'!$E$3)</f>
        <v>55.2</v>
      </c>
    </row>
    <row r="113" spans="2:7">
      <c r="B113" s="308">
        <v>2343</v>
      </c>
      <c r="C113" s="310" t="s">
        <v>462</v>
      </c>
      <c r="D113" s="310" t="s">
        <v>1071</v>
      </c>
      <c r="E113" s="308" t="s">
        <v>463</v>
      </c>
      <c r="F113" s="293">
        <v>55.2</v>
      </c>
      <c r="G113" s="294">
        <f>F113*'Прайс-лист'!I3*(1-'Прайс-лист'!$E$3)</f>
        <v>55.2</v>
      </c>
    </row>
    <row r="114" spans="2:7">
      <c r="B114" s="306">
        <v>2344</v>
      </c>
      <c r="C114" s="313" t="s">
        <v>464</v>
      </c>
      <c r="D114" s="313" t="s">
        <v>1072</v>
      </c>
      <c r="E114" s="306" t="s">
        <v>465</v>
      </c>
      <c r="F114" s="293">
        <v>59.2</v>
      </c>
      <c r="G114" s="294">
        <f>F114*'Прайс-лист'!I3*(1-'Прайс-лист'!$E$3)</f>
        <v>59.2</v>
      </c>
    </row>
    <row r="115" spans="2:7">
      <c r="B115" s="308">
        <v>2345</v>
      </c>
      <c r="C115" s="310" t="s">
        <v>466</v>
      </c>
      <c r="D115" s="310" t="s">
        <v>1073</v>
      </c>
      <c r="E115" s="308" t="s">
        <v>465</v>
      </c>
      <c r="F115" s="293">
        <v>59.2</v>
      </c>
      <c r="G115" s="294">
        <f>F115*'Прайс-лист'!I3*(1-'Прайс-лист'!$E$3)</f>
        <v>59.2</v>
      </c>
    </row>
    <row r="116" spans="2:7">
      <c r="B116" s="306">
        <v>2346</v>
      </c>
      <c r="C116" s="313" t="s">
        <v>467</v>
      </c>
      <c r="D116" s="313" t="s">
        <v>1074</v>
      </c>
      <c r="E116" s="306" t="s">
        <v>468</v>
      </c>
      <c r="F116" s="293">
        <v>46.400000000000006</v>
      </c>
      <c r="G116" s="294">
        <f>F116*'Прайс-лист'!I3*(1-'Прайс-лист'!$E$3)</f>
        <v>46.400000000000006</v>
      </c>
    </row>
    <row r="117" spans="2:7">
      <c r="B117" s="308">
        <v>2347</v>
      </c>
      <c r="C117" s="310" t="s">
        <v>469</v>
      </c>
      <c r="D117" s="310" t="s">
        <v>1075</v>
      </c>
      <c r="E117" s="308" t="s">
        <v>470</v>
      </c>
      <c r="F117" s="293">
        <v>76.800000000000011</v>
      </c>
      <c r="G117" s="294">
        <f>F117*'Прайс-лист'!I3*(1-'Прайс-лист'!$E$3)</f>
        <v>76.800000000000011</v>
      </c>
    </row>
    <row r="118" spans="2:7">
      <c r="B118" s="308">
        <v>2348</v>
      </c>
      <c r="C118" s="310" t="s">
        <v>310</v>
      </c>
      <c r="D118" s="310" t="s">
        <v>1076</v>
      </c>
      <c r="E118" s="308" t="s">
        <v>471</v>
      </c>
      <c r="F118" s="293">
        <v>86.4</v>
      </c>
      <c r="G118" s="294">
        <f>F118*'Прайс-лист'!I3*(1-'Прайс-лист'!$E$3)</f>
        <v>86.4</v>
      </c>
    </row>
    <row r="119" spans="2:7">
      <c r="B119" s="321">
        <v>2385</v>
      </c>
      <c r="C119" s="340" t="s">
        <v>472</v>
      </c>
      <c r="D119" s="341" t="s">
        <v>1077</v>
      </c>
      <c r="E119" s="321" t="s">
        <v>297</v>
      </c>
      <c r="F119" s="293">
        <v>53.6</v>
      </c>
      <c r="G119" s="294">
        <f>F119*'Прайс-лист'!I3*(1-'Прайс-лист'!$E$3)</f>
        <v>53.6</v>
      </c>
    </row>
    <row r="120" spans="2:7">
      <c r="B120" s="321">
        <v>2386</v>
      </c>
      <c r="C120" s="340" t="s">
        <v>473</v>
      </c>
      <c r="D120" s="341" t="s">
        <v>1078</v>
      </c>
      <c r="E120" s="321" t="s">
        <v>474</v>
      </c>
      <c r="F120" s="293">
        <v>53.6</v>
      </c>
      <c r="G120" s="294">
        <f>F120*'Прайс-лист'!I3*(1-'Прайс-лист'!$E$3)</f>
        <v>53.6</v>
      </c>
    </row>
    <row r="121" spans="2:7">
      <c r="B121" s="306">
        <v>2390</v>
      </c>
      <c r="C121" s="313" t="s">
        <v>16</v>
      </c>
      <c r="D121" s="313" t="s">
        <v>1079</v>
      </c>
      <c r="E121" s="306" t="s">
        <v>475</v>
      </c>
      <c r="F121" s="293">
        <v>358.40000000000003</v>
      </c>
      <c r="G121" s="294">
        <f>F121*'Прайс-лист'!I3*(1-'Прайс-лист'!$E$3)</f>
        <v>358.40000000000003</v>
      </c>
    </row>
    <row r="122" spans="2:7">
      <c r="B122" s="308">
        <v>2391</v>
      </c>
      <c r="C122" s="310" t="s">
        <v>70</v>
      </c>
      <c r="D122" s="310" t="s">
        <v>1080</v>
      </c>
      <c r="E122" s="308" t="s">
        <v>476</v>
      </c>
      <c r="F122" s="293">
        <v>472.8</v>
      </c>
      <c r="G122" s="294">
        <f>F122*'Прайс-лист'!I3*(1-'Прайс-лист'!$E$3)</f>
        <v>472.8</v>
      </c>
    </row>
    <row r="123" spans="2:7">
      <c r="B123" s="306">
        <v>2392</v>
      </c>
      <c r="C123" s="313" t="s">
        <v>79</v>
      </c>
      <c r="D123" s="313" t="s">
        <v>1081</v>
      </c>
      <c r="E123" s="306" t="s">
        <v>477</v>
      </c>
      <c r="F123" s="293">
        <v>584.80000000000007</v>
      </c>
      <c r="G123" s="294">
        <f>F123*'Прайс-лист'!I3*(1-'Прайс-лист'!$E$3)</f>
        <v>584.80000000000007</v>
      </c>
    </row>
    <row r="124" spans="2:7">
      <c r="B124" s="308">
        <v>2393</v>
      </c>
      <c r="C124" s="310" t="s">
        <v>100</v>
      </c>
      <c r="D124" s="310" t="s">
        <v>1082</v>
      </c>
      <c r="E124" s="308" t="s">
        <v>478</v>
      </c>
      <c r="F124" s="293">
        <v>1280</v>
      </c>
      <c r="G124" s="294">
        <f>F124*'Прайс-лист'!I3*(1-'Прайс-лист'!$E$3)</f>
        <v>1280</v>
      </c>
    </row>
    <row r="125" spans="2:7">
      <c r="B125" s="306">
        <v>2394</v>
      </c>
      <c r="C125" s="310" t="s">
        <v>479</v>
      </c>
      <c r="D125" s="310" t="s">
        <v>479</v>
      </c>
      <c r="E125" s="308" t="s">
        <v>480</v>
      </c>
      <c r="F125" s="293">
        <v>969.6</v>
      </c>
      <c r="G125" s="294">
        <f>F125*'Прайс-лист'!I3*(1-'Прайс-лист'!$E$3)</f>
        <v>969.6</v>
      </c>
    </row>
    <row r="126" spans="2:7">
      <c r="B126" s="308">
        <v>2395</v>
      </c>
      <c r="C126" s="313" t="s">
        <v>17</v>
      </c>
      <c r="D126" s="313" t="s">
        <v>1083</v>
      </c>
      <c r="E126" s="306" t="s">
        <v>475</v>
      </c>
      <c r="F126" s="293">
        <v>504</v>
      </c>
      <c r="G126" s="294">
        <f>F126*'Прайс-лист'!I3*(1-'Прайс-лист'!$E$3)</f>
        <v>504</v>
      </c>
    </row>
    <row r="127" spans="2:7">
      <c r="B127" s="306">
        <v>2396</v>
      </c>
      <c r="C127" s="310" t="s">
        <v>71</v>
      </c>
      <c r="D127" s="310" t="s">
        <v>1084</v>
      </c>
      <c r="E127" s="308" t="s">
        <v>476</v>
      </c>
      <c r="F127" s="293">
        <v>634.40000000000009</v>
      </c>
      <c r="G127" s="294">
        <f>F127*'Прайс-лист'!I3*(1-'Прайс-лист'!$E$3)</f>
        <v>634.40000000000009</v>
      </c>
    </row>
    <row r="128" spans="2:7">
      <c r="B128" s="311">
        <v>2397</v>
      </c>
      <c r="C128" s="313" t="s">
        <v>80</v>
      </c>
      <c r="D128" s="313" t="s">
        <v>1085</v>
      </c>
      <c r="E128" s="306" t="s">
        <v>477</v>
      </c>
      <c r="F128" s="299">
        <v>827.2</v>
      </c>
      <c r="G128" s="305">
        <f>F128*'Прайс-лист'!I3*(1-'Прайс-лист'!$E$3)</f>
        <v>827.2</v>
      </c>
    </row>
    <row r="129" spans="2:7">
      <c r="B129" s="308">
        <v>2398</v>
      </c>
      <c r="C129" s="310" t="s">
        <v>148</v>
      </c>
      <c r="D129" s="336" t="s">
        <v>1086</v>
      </c>
      <c r="E129" s="308" t="s">
        <v>1056</v>
      </c>
      <c r="F129" s="300">
        <v>1000.8000000000001</v>
      </c>
      <c r="G129" s="343">
        <f>F129*'Прайс-лист'!I3*(1-'Прайс-лист'!$E$3)</f>
        <v>1000.8000000000001</v>
      </c>
    </row>
    <row r="130" spans="2:7">
      <c r="B130" s="317">
        <v>2399</v>
      </c>
      <c r="C130" s="313" t="s">
        <v>1906</v>
      </c>
      <c r="D130" s="535" t="s">
        <v>1976</v>
      </c>
      <c r="E130" s="317" t="s">
        <v>1058</v>
      </c>
      <c r="F130" s="293">
        <v>1536</v>
      </c>
      <c r="G130" s="294">
        <f>F130*'Прайс-лист'!I3*(1-'Прайс-лист'!$E$3)</f>
        <v>1536</v>
      </c>
    </row>
    <row r="131" spans="2:7">
      <c r="B131" s="540">
        <v>3050</v>
      </c>
      <c r="C131" s="541" t="s">
        <v>1997</v>
      </c>
      <c r="D131" s="541" t="s">
        <v>1087</v>
      </c>
      <c r="E131" s="540" t="s">
        <v>1088</v>
      </c>
      <c r="F131" s="542">
        <v>20.8</v>
      </c>
      <c r="G131" s="543">
        <f>F131*'Прайс-лист'!I3*(1-'Прайс-лист'!$E$3)</f>
        <v>20.8</v>
      </c>
    </row>
    <row r="132" spans="2:7">
      <c r="B132" s="544">
        <v>3076</v>
      </c>
      <c r="C132" s="545" t="s">
        <v>1998</v>
      </c>
      <c r="D132" s="545" t="s">
        <v>1089</v>
      </c>
      <c r="E132" s="540" t="s">
        <v>1090</v>
      </c>
      <c r="F132" s="546">
        <v>42.4</v>
      </c>
      <c r="G132" s="543">
        <f>F132*'Прайс-лист'!I3*(1-'Прайс-лист'!$E$3)</f>
        <v>42.4</v>
      </c>
    </row>
    <row r="133" spans="2:7">
      <c r="B133" s="540">
        <v>3051</v>
      </c>
      <c r="C133" s="541" t="s">
        <v>1999</v>
      </c>
      <c r="D133" s="541" t="s">
        <v>1091</v>
      </c>
      <c r="E133" s="540" t="s">
        <v>1092</v>
      </c>
      <c r="F133" s="542">
        <v>24.8</v>
      </c>
      <c r="G133" s="543">
        <f>F133*'Прайс-лист'!I3*(1-'Прайс-лист'!$E$3)</f>
        <v>24.8</v>
      </c>
    </row>
    <row r="134" spans="2:7">
      <c r="B134" s="544">
        <v>3052</v>
      </c>
      <c r="C134" s="545" t="s">
        <v>2000</v>
      </c>
      <c r="D134" s="545" t="s">
        <v>1093</v>
      </c>
      <c r="E134" s="544" t="s">
        <v>1094</v>
      </c>
      <c r="F134" s="542">
        <v>84.8</v>
      </c>
      <c r="G134" s="543">
        <f>F134*'Прайс-лист'!I3*(1-'Прайс-лист'!$E$3)</f>
        <v>84.8</v>
      </c>
    </row>
    <row r="135" spans="2:7">
      <c r="B135" s="540">
        <v>3053</v>
      </c>
      <c r="C135" s="541" t="s">
        <v>2001</v>
      </c>
      <c r="D135" s="541" t="s">
        <v>1095</v>
      </c>
      <c r="E135" s="540" t="s">
        <v>1096</v>
      </c>
      <c r="F135" s="542">
        <v>23.2</v>
      </c>
      <c r="G135" s="543">
        <f>F135*'Прайс-лист'!I3*(1-'Прайс-лист'!$E$3)</f>
        <v>23.2</v>
      </c>
    </row>
    <row r="136" spans="2:7">
      <c r="B136" s="544">
        <v>3054</v>
      </c>
      <c r="C136" s="545" t="s">
        <v>2002</v>
      </c>
      <c r="D136" s="545" t="s">
        <v>1097</v>
      </c>
      <c r="E136" s="544" t="s">
        <v>1098</v>
      </c>
      <c r="F136" s="542">
        <v>94.4</v>
      </c>
      <c r="G136" s="543">
        <f>F136*'Прайс-лист'!I3*(1-'Прайс-лист'!$E$3)</f>
        <v>94.4</v>
      </c>
    </row>
    <row r="137" spans="2:7">
      <c r="B137" s="540">
        <v>3055</v>
      </c>
      <c r="C137" s="541" t="s">
        <v>2003</v>
      </c>
      <c r="D137" s="541" t="s">
        <v>1099</v>
      </c>
      <c r="E137" s="540" t="s">
        <v>1100</v>
      </c>
      <c r="F137" s="542">
        <v>25.6</v>
      </c>
      <c r="G137" s="543">
        <f>F137*'Прайс-лист'!I3*(1-'Прайс-лист'!$E$3)</f>
        <v>25.6</v>
      </c>
    </row>
    <row r="138" spans="2:7">
      <c r="B138" s="544">
        <v>3056</v>
      </c>
      <c r="C138" s="545" t="s">
        <v>2004</v>
      </c>
      <c r="D138" s="545" t="s">
        <v>1101</v>
      </c>
      <c r="E138" s="544" t="s">
        <v>1102</v>
      </c>
      <c r="F138" s="542">
        <v>106.4</v>
      </c>
      <c r="G138" s="543">
        <f>F138*'Прайс-лист'!I3*(1-'Прайс-лист'!$E$3)</f>
        <v>106.4</v>
      </c>
    </row>
    <row r="139" spans="2:7">
      <c r="B139" s="540">
        <v>3057</v>
      </c>
      <c r="C139" s="541" t="s">
        <v>2005</v>
      </c>
      <c r="D139" s="541" t="s">
        <v>1103</v>
      </c>
      <c r="E139" s="540" t="s">
        <v>1104</v>
      </c>
      <c r="F139" s="542">
        <v>43.2</v>
      </c>
      <c r="G139" s="543">
        <f>F139*'Прайс-лист'!I3*(1-'Прайс-лист'!$E$3)</f>
        <v>43.2</v>
      </c>
    </row>
    <row r="140" spans="2:7">
      <c r="B140" s="544">
        <v>3058</v>
      </c>
      <c r="C140" s="545" t="s">
        <v>2006</v>
      </c>
      <c r="D140" s="545" t="s">
        <v>1105</v>
      </c>
      <c r="E140" s="544" t="s">
        <v>1106</v>
      </c>
      <c r="F140" s="542">
        <v>157.6</v>
      </c>
      <c r="G140" s="543">
        <f>F140*'Прайс-лист'!I3*(1-'Прайс-лист'!$E$3)</f>
        <v>157.6</v>
      </c>
    </row>
    <row r="141" spans="2:7">
      <c r="B141" s="540">
        <v>3059</v>
      </c>
      <c r="C141" s="541" t="s">
        <v>2007</v>
      </c>
      <c r="D141" s="541" t="s">
        <v>1107</v>
      </c>
      <c r="E141" s="540" t="s">
        <v>1108</v>
      </c>
      <c r="F141" s="542">
        <v>44</v>
      </c>
      <c r="G141" s="543">
        <f>F141*'Прайс-лист'!I3*(1-'Прайс-лист'!$E$3)</f>
        <v>44</v>
      </c>
    </row>
    <row r="142" spans="2:7">
      <c r="B142" s="544">
        <v>3060</v>
      </c>
      <c r="C142" s="545" t="s">
        <v>2008</v>
      </c>
      <c r="D142" s="545" t="s">
        <v>1109</v>
      </c>
      <c r="E142" s="544" t="s">
        <v>1110</v>
      </c>
      <c r="F142" s="542">
        <v>239.2</v>
      </c>
      <c r="G142" s="543">
        <f>F142*'Прайс-лист'!I3*(1-'Прайс-лист'!$E$3)</f>
        <v>239.2</v>
      </c>
    </row>
    <row r="143" spans="2:7">
      <c r="B143" s="540">
        <v>3061</v>
      </c>
      <c r="C143" s="541" t="s">
        <v>2009</v>
      </c>
      <c r="D143" s="541" t="s">
        <v>1111</v>
      </c>
      <c r="E143" s="540" t="s">
        <v>1112</v>
      </c>
      <c r="F143" s="542">
        <v>76.8</v>
      </c>
      <c r="G143" s="543">
        <f>F143*'Прайс-лист'!I3*(1-'Прайс-лист'!$E$3)</f>
        <v>76.8</v>
      </c>
    </row>
    <row r="144" spans="2:7">
      <c r="B144" s="544">
        <v>3062</v>
      </c>
      <c r="C144" s="545" t="s">
        <v>2010</v>
      </c>
      <c r="D144" s="545" t="s">
        <v>1113</v>
      </c>
      <c r="E144" s="544" t="s">
        <v>1114</v>
      </c>
      <c r="F144" s="542">
        <v>64</v>
      </c>
      <c r="G144" s="543">
        <f>F144*'Прайс-лист'!I3*(1-'Прайс-лист'!$E$3)</f>
        <v>64</v>
      </c>
    </row>
    <row r="145" spans="2:7">
      <c r="B145" s="540">
        <v>3063</v>
      </c>
      <c r="C145" s="541" t="s">
        <v>2011</v>
      </c>
      <c r="D145" s="541" t="s">
        <v>1115</v>
      </c>
      <c r="E145" s="540" t="s">
        <v>1116</v>
      </c>
      <c r="F145" s="542">
        <v>84</v>
      </c>
      <c r="G145" s="543">
        <f>F145*'Прайс-лист'!I3*(1-'Прайс-лист'!$E$3)</f>
        <v>84</v>
      </c>
    </row>
    <row r="146" spans="2:7">
      <c r="B146" s="544">
        <v>3064</v>
      </c>
      <c r="C146" s="545" t="s">
        <v>2012</v>
      </c>
      <c r="D146" s="545" t="s">
        <v>1117</v>
      </c>
      <c r="E146" s="544" t="s">
        <v>1118</v>
      </c>
      <c r="F146" s="542">
        <v>120</v>
      </c>
      <c r="G146" s="543">
        <f>F146*'Прайс-лист'!I3*(1-'Прайс-лист'!$E$3)</f>
        <v>120</v>
      </c>
    </row>
    <row r="147" spans="2:7">
      <c r="B147" s="540">
        <v>3065</v>
      </c>
      <c r="C147" s="541" t="s">
        <v>2013</v>
      </c>
      <c r="D147" s="541" t="s">
        <v>1119</v>
      </c>
      <c r="E147" s="540" t="s">
        <v>1120</v>
      </c>
      <c r="F147" s="542">
        <v>32.799999999999997</v>
      </c>
      <c r="G147" s="543">
        <f>F147*'Прайс-лист'!I3*(1-'Прайс-лист'!$E$3)</f>
        <v>32.799999999999997</v>
      </c>
    </row>
    <row r="148" spans="2:7">
      <c r="B148" s="544">
        <v>3073</v>
      </c>
      <c r="C148" s="545" t="s">
        <v>2014</v>
      </c>
      <c r="D148" s="547" t="s">
        <v>1977</v>
      </c>
      <c r="E148" s="544" t="s">
        <v>1127</v>
      </c>
      <c r="F148" s="546">
        <v>140.80000000000001</v>
      </c>
      <c r="G148" s="543">
        <f>F148*'Прайс-лист'!I3*(1-'Прайс-лист'!$E$3)</f>
        <v>140.80000000000001</v>
      </c>
    </row>
    <row r="149" spans="2:7">
      <c r="B149" s="540">
        <v>3074</v>
      </c>
      <c r="C149" s="541" t="s">
        <v>2015</v>
      </c>
      <c r="D149" s="548" t="s">
        <v>1978</v>
      </c>
      <c r="E149" s="540" t="s">
        <v>1128</v>
      </c>
      <c r="F149" s="542">
        <v>34.4</v>
      </c>
      <c r="G149" s="543">
        <f>F149*'Прайс-лист'!I3*(1-'Прайс-лист'!$E$3)</f>
        <v>34.4</v>
      </c>
    </row>
    <row r="150" spans="2:7">
      <c r="B150" s="540">
        <v>3079</v>
      </c>
      <c r="C150" s="545" t="s">
        <v>2016</v>
      </c>
      <c r="D150" s="541" t="s">
        <v>1979</v>
      </c>
      <c r="E150" s="544" t="s">
        <v>1980</v>
      </c>
      <c r="F150" s="542">
        <v>237.6</v>
      </c>
      <c r="G150" s="543">
        <f>F150*'Прайс-лист'!I3*(1-'Прайс-лист'!$E$3)</f>
        <v>237.6</v>
      </c>
    </row>
    <row r="151" spans="2:7">
      <c r="B151" s="540">
        <v>3080</v>
      </c>
      <c r="C151" s="541" t="s">
        <v>2017</v>
      </c>
      <c r="D151" s="541" t="s">
        <v>1981</v>
      </c>
      <c r="E151" s="540" t="s">
        <v>1982</v>
      </c>
      <c r="F151" s="542">
        <v>26.4</v>
      </c>
      <c r="G151" s="543">
        <f>F151*'Прайс-лист'!I3*(1-'Прайс-лист'!$E$3)</f>
        <v>26.4</v>
      </c>
    </row>
    <row r="152" spans="2:7">
      <c r="B152" s="540">
        <v>3081</v>
      </c>
      <c r="C152" s="541" t="s">
        <v>2018</v>
      </c>
      <c r="D152" s="541" t="s">
        <v>1983</v>
      </c>
      <c r="E152" s="540" t="s">
        <v>1984</v>
      </c>
      <c r="F152" s="542">
        <v>35.200000000000003</v>
      </c>
      <c r="G152" s="543">
        <f>F152*'Прайс-лист'!I3*(1-'Прайс-лист'!$E$3)</f>
        <v>35.200000000000003</v>
      </c>
    </row>
    <row r="153" spans="2:7">
      <c r="B153" s="544">
        <v>3066</v>
      </c>
      <c r="C153" s="545" t="s">
        <v>2019</v>
      </c>
      <c r="D153" s="545" t="s">
        <v>1985</v>
      </c>
      <c r="E153" s="544" t="s">
        <v>1121</v>
      </c>
      <c r="F153" s="546">
        <v>248.8</v>
      </c>
      <c r="G153" s="543">
        <f>F153*'Прайс-лист'!I3*(1-'Прайс-лист'!$E$3)</f>
        <v>248.8</v>
      </c>
    </row>
    <row r="154" spans="2:7">
      <c r="B154" s="540">
        <v>3067</v>
      </c>
      <c r="C154" s="541" t="s">
        <v>2020</v>
      </c>
      <c r="D154" s="541" t="s">
        <v>1986</v>
      </c>
      <c r="E154" s="540" t="s">
        <v>1122</v>
      </c>
      <c r="F154" s="542">
        <v>58.4</v>
      </c>
      <c r="G154" s="543">
        <f>F154*'Прайс-лист'!I3*(1-'Прайс-лист'!$E$3)</f>
        <v>58.4</v>
      </c>
    </row>
    <row r="155" spans="2:7">
      <c r="B155" s="544">
        <v>3068</v>
      </c>
      <c r="C155" s="545" t="s">
        <v>2021</v>
      </c>
      <c r="D155" s="545" t="s">
        <v>1987</v>
      </c>
      <c r="E155" s="544" t="s">
        <v>1123</v>
      </c>
      <c r="F155" s="542">
        <v>28.8</v>
      </c>
      <c r="G155" s="543">
        <f>F155*'Прайс-лист'!I3*(1-'Прайс-лист'!$E$3)</f>
        <v>28.8</v>
      </c>
    </row>
    <row r="156" spans="2:7">
      <c r="B156" s="540">
        <v>3069</v>
      </c>
      <c r="C156" s="541" t="s">
        <v>2022</v>
      </c>
      <c r="D156" s="541" t="s">
        <v>1988</v>
      </c>
      <c r="E156" s="540" t="s">
        <v>1124</v>
      </c>
      <c r="F156" s="542">
        <v>28.8</v>
      </c>
      <c r="G156" s="543">
        <f>F156*'Прайс-лист'!I3*(1-'Прайс-лист'!$E$3)</f>
        <v>28.8</v>
      </c>
    </row>
    <row r="157" spans="2:7">
      <c r="B157" s="540">
        <v>3070</v>
      </c>
      <c r="C157" s="541" t="s">
        <v>2023</v>
      </c>
      <c r="D157" s="548" t="s">
        <v>1989</v>
      </c>
      <c r="E157" s="540"/>
      <c r="F157" s="549">
        <v>28.8</v>
      </c>
      <c r="G157" s="543">
        <f>F157*'Прайс-лист'!I3*(1-'Прайс-лист'!$E$3)</f>
        <v>28.8</v>
      </c>
    </row>
    <row r="158" spans="2:7">
      <c r="B158" s="550">
        <v>3071</v>
      </c>
      <c r="C158" s="541" t="s">
        <v>2026</v>
      </c>
      <c r="D158" s="551" t="s">
        <v>1990</v>
      </c>
      <c r="E158" s="550"/>
      <c r="F158" s="549">
        <v>10.4</v>
      </c>
      <c r="G158" s="543">
        <f>F158*'Прайс-лист'!I3*(1-'Прайс-лист'!$E$3)</f>
        <v>10.4</v>
      </c>
    </row>
    <row r="159" spans="2:7">
      <c r="B159" s="540">
        <v>3072</v>
      </c>
      <c r="C159" s="541" t="s">
        <v>2027</v>
      </c>
      <c r="D159" s="548" t="s">
        <v>1991</v>
      </c>
      <c r="E159" s="540"/>
      <c r="F159" s="542">
        <v>10.4</v>
      </c>
      <c r="G159" s="543">
        <f>F159*'Прайс-лист'!I3*(1-'Прайс-лист'!$E$3)</f>
        <v>10.4</v>
      </c>
    </row>
    <row r="160" spans="2:7">
      <c r="B160" s="540">
        <v>3075</v>
      </c>
      <c r="C160" s="541" t="s">
        <v>2028</v>
      </c>
      <c r="D160" s="548" t="s">
        <v>1992</v>
      </c>
      <c r="E160" s="540" t="s">
        <v>1993</v>
      </c>
      <c r="F160" s="549">
        <v>26.4</v>
      </c>
      <c r="G160" s="543">
        <f>F160*'Прайс-лист'!I3*(1-'Прайс-лист'!$E$3)</f>
        <v>26.4</v>
      </c>
    </row>
    <row r="161" spans="2:7">
      <c r="B161" s="544">
        <v>3077</v>
      </c>
      <c r="C161" s="545" t="s">
        <v>2024</v>
      </c>
      <c r="D161" s="547" t="s">
        <v>1994</v>
      </c>
      <c r="E161" s="544" t="s">
        <v>1125</v>
      </c>
      <c r="F161" s="549">
        <v>408</v>
      </c>
      <c r="G161" s="543">
        <f>F161*'Прайс-лист'!I3*(1-'Прайс-лист'!$E$3)</f>
        <v>408</v>
      </c>
    </row>
    <row r="162" spans="2:7">
      <c r="B162" s="540">
        <v>3078</v>
      </c>
      <c r="C162" s="541" t="s">
        <v>2025</v>
      </c>
      <c r="D162" s="548" t="s">
        <v>1995</v>
      </c>
      <c r="E162" s="540" t="s">
        <v>1126</v>
      </c>
      <c r="F162" s="542">
        <v>36.799999999999997</v>
      </c>
      <c r="G162" s="543">
        <f>F162*'Прайс-лист'!I3*(1-'Прайс-лист'!$E$3)</f>
        <v>36.799999999999997</v>
      </c>
    </row>
    <row r="163" spans="2:7" s="263" customFormat="1" ht="18.75" thickBot="1">
      <c r="B163" s="265"/>
      <c r="C163" s="266" t="s">
        <v>481</v>
      </c>
      <c r="D163" s="259" t="s">
        <v>1129</v>
      </c>
      <c r="E163" s="267"/>
      <c r="F163" s="268"/>
      <c r="G163" s="269"/>
    </row>
    <row r="164" spans="2:7">
      <c r="B164" s="306">
        <v>2401</v>
      </c>
      <c r="C164" s="313" t="s">
        <v>482</v>
      </c>
      <c r="D164" s="313" t="s">
        <v>1130</v>
      </c>
      <c r="E164" s="306" t="s">
        <v>483</v>
      </c>
      <c r="F164" s="293">
        <v>71.28</v>
      </c>
      <c r="G164" s="294">
        <f>F164*'Прайс-лист'!I3*(1-'Прайс-лист'!$E$3)</f>
        <v>71.28</v>
      </c>
    </row>
    <row r="165" spans="2:7">
      <c r="B165" s="308">
        <v>2402</v>
      </c>
      <c r="C165" s="310" t="s">
        <v>484</v>
      </c>
      <c r="D165" s="310" t="s">
        <v>1131</v>
      </c>
      <c r="E165" s="308" t="s">
        <v>485</v>
      </c>
      <c r="F165" s="293">
        <v>66</v>
      </c>
      <c r="G165" s="294">
        <f>F165*'Прайс-лист'!I3*(1-'Прайс-лист'!$E$3)</f>
        <v>66</v>
      </c>
    </row>
    <row r="166" spans="2:7">
      <c r="B166" s="306">
        <v>2403</v>
      </c>
      <c r="C166" s="313" t="s">
        <v>486</v>
      </c>
      <c r="D166" s="313" t="s">
        <v>1132</v>
      </c>
      <c r="E166" s="306" t="s">
        <v>487</v>
      </c>
      <c r="F166" s="293">
        <v>130.4</v>
      </c>
      <c r="G166" s="294">
        <f>F166*'Прайс-лист'!I3*(1-'Прайс-лист'!$E$3)</f>
        <v>130.4</v>
      </c>
    </row>
    <row r="167" spans="2:7">
      <c r="B167" s="308">
        <v>2404</v>
      </c>
      <c r="C167" s="310" t="s">
        <v>488</v>
      </c>
      <c r="D167" s="310" t="s">
        <v>1133</v>
      </c>
      <c r="E167" s="308" t="s">
        <v>426</v>
      </c>
      <c r="F167" s="293">
        <v>402.40000000000003</v>
      </c>
      <c r="G167" s="294">
        <f>F167*'Прайс-лист'!I3*(1-'Прайс-лист'!$E$3)</f>
        <v>402.40000000000003</v>
      </c>
    </row>
    <row r="168" spans="2:7">
      <c r="B168" s="306">
        <v>2405</v>
      </c>
      <c r="C168" s="313" t="s">
        <v>489</v>
      </c>
      <c r="D168" s="313" t="s">
        <v>1134</v>
      </c>
      <c r="E168" s="306" t="s">
        <v>390</v>
      </c>
      <c r="F168" s="293">
        <v>242.4</v>
      </c>
      <c r="G168" s="294">
        <f>F168*'Прайс-лист'!I3*(1-'Прайс-лист'!$E$3)</f>
        <v>242.4</v>
      </c>
    </row>
    <row r="169" spans="2:7">
      <c r="B169" s="308">
        <v>2406</v>
      </c>
      <c r="C169" s="310" t="s">
        <v>490</v>
      </c>
      <c r="D169" s="310" t="s">
        <v>1135</v>
      </c>
      <c r="E169" s="308" t="s">
        <v>388</v>
      </c>
      <c r="F169" s="293">
        <v>242.4</v>
      </c>
      <c r="G169" s="294">
        <f>F169*'Прайс-лист'!I3*(1-'Прайс-лист'!$E$3)</f>
        <v>242.4</v>
      </c>
    </row>
    <row r="170" spans="2:7">
      <c r="B170" s="306">
        <v>2407</v>
      </c>
      <c r="C170" s="313" t="s">
        <v>491</v>
      </c>
      <c r="D170" s="313" t="s">
        <v>1136</v>
      </c>
      <c r="E170" s="306" t="s">
        <v>408</v>
      </c>
      <c r="F170" s="299">
        <v>308</v>
      </c>
      <c r="G170" s="294">
        <f>F170*'Прайс-лист'!I3*(1-'Прайс-лист'!$E$3)</f>
        <v>308</v>
      </c>
    </row>
    <row r="171" spans="2:7">
      <c r="B171" s="308">
        <v>2414</v>
      </c>
      <c r="C171" s="310" t="s">
        <v>492</v>
      </c>
      <c r="D171" s="336" t="s">
        <v>1137</v>
      </c>
      <c r="E171" s="308" t="s">
        <v>493</v>
      </c>
      <c r="F171" s="300">
        <v>206.4</v>
      </c>
      <c r="G171" s="294">
        <f>F171*'Прайс-лист'!I3*(1-'Прайс-лист'!$E$3)</f>
        <v>206.4</v>
      </c>
    </row>
    <row r="172" spans="2:7">
      <c r="B172" s="306">
        <v>2413</v>
      </c>
      <c r="C172" s="313" t="s">
        <v>494</v>
      </c>
      <c r="D172" s="337" t="s">
        <v>1138</v>
      </c>
      <c r="E172" s="306" t="s">
        <v>163</v>
      </c>
      <c r="F172" s="299">
        <v>323.20000000000005</v>
      </c>
      <c r="G172" s="305">
        <f>F172*'Прайс-лист'!I3*(1-'Прайс-лист'!$E$3)</f>
        <v>323.20000000000005</v>
      </c>
    </row>
    <row r="173" spans="2:7">
      <c r="B173" s="308">
        <v>2425</v>
      </c>
      <c r="C173" s="310" t="s">
        <v>2032</v>
      </c>
      <c r="D173" s="336" t="s">
        <v>2029</v>
      </c>
      <c r="E173" s="308" t="s">
        <v>164</v>
      </c>
      <c r="F173" s="300">
        <v>369.6</v>
      </c>
      <c r="G173" s="343">
        <f>F173*'Прайс-лист'!I3*(1-'Прайс-лист'!$E$3)</f>
        <v>369.6</v>
      </c>
    </row>
    <row r="174" spans="2:7">
      <c r="B174" s="308">
        <v>2410</v>
      </c>
      <c r="C174" s="310" t="s">
        <v>495</v>
      </c>
      <c r="D174" s="310" t="s">
        <v>1139</v>
      </c>
      <c r="E174" s="308" t="s">
        <v>496</v>
      </c>
      <c r="F174" s="293">
        <v>120.80000000000001</v>
      </c>
      <c r="G174" s="294">
        <f>F174*'Прайс-лист'!I3*(1-'Прайс-лист'!$E$3)</f>
        <v>120.80000000000001</v>
      </c>
    </row>
    <row r="175" spans="2:7">
      <c r="B175" s="308">
        <v>2417</v>
      </c>
      <c r="C175" s="310" t="s">
        <v>2033</v>
      </c>
      <c r="D175" s="310" t="s">
        <v>1140</v>
      </c>
      <c r="E175" s="308" t="s">
        <v>2030</v>
      </c>
      <c r="F175" s="293">
        <v>504.8</v>
      </c>
      <c r="G175" s="294">
        <f>F175*'Прайс-лист'!I3*(1-'Прайс-лист'!$E$3)</f>
        <v>504.8</v>
      </c>
    </row>
    <row r="176" spans="2:7">
      <c r="B176" s="306">
        <v>2411</v>
      </c>
      <c r="C176" s="313" t="s">
        <v>2034</v>
      </c>
      <c r="D176" s="310" t="s">
        <v>1141</v>
      </c>
      <c r="E176" s="306" t="s">
        <v>426</v>
      </c>
      <c r="F176" s="300">
        <v>440</v>
      </c>
      <c r="G176" s="294">
        <f>F176*'Прайс-лист'!I3*(1-'Прайс-лист'!$E$3)</f>
        <v>440</v>
      </c>
    </row>
    <row r="177" spans="2:7">
      <c r="B177" s="540">
        <v>2416</v>
      </c>
      <c r="C177" s="541" t="s">
        <v>2035</v>
      </c>
      <c r="D177" s="541" t="s">
        <v>1142</v>
      </c>
      <c r="E177" s="540" t="s">
        <v>1052</v>
      </c>
      <c r="F177" s="542">
        <v>488</v>
      </c>
      <c r="G177" s="543">
        <f>F177*'Прайс-лист'!I3*(1-'Прайс-лист'!$E$3)</f>
        <v>488</v>
      </c>
    </row>
    <row r="178" spans="2:7">
      <c r="B178" s="540">
        <v>2418</v>
      </c>
      <c r="C178" s="541" t="s">
        <v>2036</v>
      </c>
      <c r="D178" s="541" t="s">
        <v>1143</v>
      </c>
      <c r="E178" s="540" t="s">
        <v>1056</v>
      </c>
      <c r="F178" s="542">
        <v>420.8</v>
      </c>
      <c r="G178" s="543">
        <f>F178*'Прайс-лист'!I3*(1-'Прайс-лист'!$E$3)</f>
        <v>420.8</v>
      </c>
    </row>
    <row r="179" spans="2:7">
      <c r="B179" s="540">
        <v>2419</v>
      </c>
      <c r="C179" s="541" t="s">
        <v>2037</v>
      </c>
      <c r="D179" s="541" t="s">
        <v>1144</v>
      </c>
      <c r="E179" s="540" t="s">
        <v>1058</v>
      </c>
      <c r="F179" s="542">
        <v>736.8</v>
      </c>
      <c r="G179" s="543">
        <f>F179*'Прайс-лист'!I3*(1-'Прайс-лист'!$E$3)</f>
        <v>736.8</v>
      </c>
    </row>
    <row r="180" spans="2:7">
      <c r="B180" s="540">
        <v>2426</v>
      </c>
      <c r="C180" s="541" t="s">
        <v>2038</v>
      </c>
      <c r="D180" s="541" t="s">
        <v>2031</v>
      </c>
      <c r="E180" s="540" t="s">
        <v>1974</v>
      </c>
      <c r="F180" s="542">
        <v>452.8</v>
      </c>
      <c r="G180" s="543">
        <f>F180*'Прайс-лист'!I3*(1-'Прайс-лист'!$E$3)</f>
        <v>452.8</v>
      </c>
    </row>
    <row r="181" spans="2:7">
      <c r="B181" s="308">
        <v>2440</v>
      </c>
      <c r="C181" s="310" t="s">
        <v>1799</v>
      </c>
      <c r="D181" s="310" t="s">
        <v>1145</v>
      </c>
      <c r="E181" s="308" t="s">
        <v>1058</v>
      </c>
      <c r="F181" s="300">
        <v>228</v>
      </c>
      <c r="G181" s="294">
        <f>F181*'Прайс-лист'!I3*(1-'Прайс-лист'!$E$3)</f>
        <v>228</v>
      </c>
    </row>
    <row r="182" spans="2:7">
      <c r="B182" s="306">
        <v>2424</v>
      </c>
      <c r="C182" s="313" t="s">
        <v>1801</v>
      </c>
      <c r="D182" s="313" t="s">
        <v>1146</v>
      </c>
      <c r="E182" s="306" t="s">
        <v>47</v>
      </c>
      <c r="F182" s="299">
        <v>356.8</v>
      </c>
      <c r="G182" s="294">
        <f>F182*'Прайс-лист'!I3*(1-'Прайс-лист'!$E$3)</f>
        <v>356.8</v>
      </c>
    </row>
    <row r="183" spans="2:7">
      <c r="B183" s="308">
        <v>2420</v>
      </c>
      <c r="C183" s="310" t="s">
        <v>497</v>
      </c>
      <c r="D183" s="310" t="s">
        <v>1800</v>
      </c>
      <c r="E183" s="308" t="s">
        <v>498</v>
      </c>
      <c r="F183" s="300">
        <v>375.20000000000005</v>
      </c>
      <c r="G183" s="294">
        <f>F183*'Прайс-лист'!I3*(1-'Прайс-лист'!$E$3)</f>
        <v>375.20000000000005</v>
      </c>
    </row>
    <row r="184" spans="2:7">
      <c r="B184" s="306">
        <v>2421</v>
      </c>
      <c r="C184" s="313" t="s">
        <v>499</v>
      </c>
      <c r="D184" s="313" t="s">
        <v>1147</v>
      </c>
      <c r="E184" s="306" t="s">
        <v>500</v>
      </c>
      <c r="F184" s="293">
        <v>417.6</v>
      </c>
      <c r="G184" s="294">
        <f>F184*'Прайс-лист'!I3*(1-'Прайс-лист'!$E$3)</f>
        <v>417.6</v>
      </c>
    </row>
    <row r="185" spans="2:7">
      <c r="B185" s="308">
        <v>2422</v>
      </c>
      <c r="C185" s="310" t="s">
        <v>501</v>
      </c>
      <c r="D185" s="336" t="s">
        <v>1148</v>
      </c>
      <c r="E185" s="308" t="s">
        <v>502</v>
      </c>
      <c r="F185" s="293">
        <v>455.20000000000005</v>
      </c>
      <c r="G185" s="294">
        <f>F185*'Прайс-лист'!I3*(1-'Прайс-лист'!$E$3)</f>
        <v>455.20000000000005</v>
      </c>
    </row>
    <row r="186" spans="2:7">
      <c r="B186" s="306">
        <v>2423</v>
      </c>
      <c r="C186" s="313" t="s">
        <v>503</v>
      </c>
      <c r="D186" s="313" t="s">
        <v>1149</v>
      </c>
      <c r="E186" s="306" t="s">
        <v>426</v>
      </c>
      <c r="F186" s="293">
        <v>569.6</v>
      </c>
      <c r="G186" s="294">
        <f>F186*'Прайс-лист'!I3*(1-'Прайс-лист'!$E$3)</f>
        <v>569.6</v>
      </c>
    </row>
    <row r="187" spans="2:7">
      <c r="B187" s="308">
        <v>2430</v>
      </c>
      <c r="C187" s="310" t="s">
        <v>504</v>
      </c>
      <c r="D187" s="310" t="s">
        <v>1150</v>
      </c>
      <c r="E187" s="308" t="s">
        <v>398</v>
      </c>
      <c r="F187" s="293">
        <v>1088.8</v>
      </c>
      <c r="G187" s="294">
        <f>F187*'Прайс-лист'!I3*(1-'Прайс-лист'!$E$3)</f>
        <v>1088.8</v>
      </c>
    </row>
    <row r="188" spans="2:7">
      <c r="B188" s="311">
        <v>2470</v>
      </c>
      <c r="C188" s="312" t="s">
        <v>2232</v>
      </c>
      <c r="D188" s="312" t="s">
        <v>1151</v>
      </c>
      <c r="E188" s="311" t="s">
        <v>505</v>
      </c>
      <c r="F188" s="293">
        <v>55.2</v>
      </c>
      <c r="G188" s="294">
        <f>F188*'Прайс-лист'!I3*(1-'Прайс-лист'!$E$3)</f>
        <v>55.2</v>
      </c>
    </row>
    <row r="189" spans="2:7">
      <c r="B189" s="311">
        <v>2471</v>
      </c>
      <c r="C189" s="312" t="s">
        <v>2233</v>
      </c>
      <c r="D189" s="312" t="s">
        <v>1152</v>
      </c>
      <c r="E189" s="311" t="s">
        <v>400</v>
      </c>
      <c r="F189" s="293">
        <v>70.400000000000006</v>
      </c>
      <c r="G189" s="294">
        <f>F189*'Прайс-лист'!I3*(1-'Прайс-лист'!$E$3)</f>
        <v>70.400000000000006</v>
      </c>
    </row>
    <row r="190" spans="2:7">
      <c r="B190" s="311">
        <v>2472</v>
      </c>
      <c r="C190" s="312" t="s">
        <v>2234</v>
      </c>
      <c r="D190" s="312" t="s">
        <v>1153</v>
      </c>
      <c r="E190" s="311" t="s">
        <v>506</v>
      </c>
      <c r="F190" s="293">
        <v>128</v>
      </c>
      <c r="G190" s="294">
        <f>F190*'Прайс-лист'!I3*(1-'Прайс-лист'!$E$3)</f>
        <v>128</v>
      </c>
    </row>
    <row r="191" spans="2:7">
      <c r="B191" s="311">
        <v>2473</v>
      </c>
      <c r="C191" s="312" t="s">
        <v>2235</v>
      </c>
      <c r="D191" s="312" t="s">
        <v>1154</v>
      </c>
      <c r="E191" s="311" t="s">
        <v>507</v>
      </c>
      <c r="F191" s="293">
        <v>152</v>
      </c>
      <c r="G191" s="294">
        <f>F191*'Прайс-лист'!I3*(1-'Прайс-лист'!$E$3)</f>
        <v>152</v>
      </c>
    </row>
    <row r="192" spans="2:7">
      <c r="B192" s="311">
        <v>2474</v>
      </c>
      <c r="C192" s="312" t="s">
        <v>2236</v>
      </c>
      <c r="D192" s="312" t="s">
        <v>1155</v>
      </c>
      <c r="E192" s="311" t="s">
        <v>508</v>
      </c>
      <c r="F192" s="293">
        <v>236.8</v>
      </c>
      <c r="G192" s="294">
        <f>F192*'Прайс-лист'!I3*(1-'Прайс-лист'!$E$3)</f>
        <v>236.8</v>
      </c>
    </row>
    <row r="193" spans="2:7">
      <c r="B193" s="311">
        <v>2475</v>
      </c>
      <c r="C193" s="312" t="s">
        <v>2237</v>
      </c>
      <c r="D193" s="312" t="s">
        <v>1156</v>
      </c>
      <c r="E193" s="311" t="s">
        <v>509</v>
      </c>
      <c r="F193" s="293">
        <v>327.20000000000005</v>
      </c>
      <c r="G193" s="294">
        <f>F193*'Прайс-лист'!I3*(1-'Прайс-лист'!$E$3)</f>
        <v>327.20000000000005</v>
      </c>
    </row>
    <row r="194" spans="2:7">
      <c r="B194" s="311">
        <v>2476</v>
      </c>
      <c r="C194" s="312" t="s">
        <v>2238</v>
      </c>
      <c r="D194" s="312" t="s">
        <v>1157</v>
      </c>
      <c r="E194" s="311" t="s">
        <v>386</v>
      </c>
      <c r="F194" s="293">
        <v>612</v>
      </c>
      <c r="G194" s="294">
        <f>F194*'Прайс-лист'!I3*(1-'Прайс-лист'!$E$3)</f>
        <v>612</v>
      </c>
    </row>
    <row r="195" spans="2:7">
      <c r="B195" s="311">
        <v>2477</v>
      </c>
      <c r="C195" s="312" t="s">
        <v>2239</v>
      </c>
      <c r="D195" s="312" t="s">
        <v>1158</v>
      </c>
      <c r="E195" s="311" t="s">
        <v>398</v>
      </c>
      <c r="F195" s="293">
        <v>781.6</v>
      </c>
      <c r="G195" s="294">
        <f>F195*'Прайс-лист'!I3*(1-'Прайс-лист'!$E$3)</f>
        <v>781.6</v>
      </c>
    </row>
    <row r="196" spans="2:7">
      <c r="B196" s="311">
        <v>2478</v>
      </c>
      <c r="C196" s="312" t="s">
        <v>2240</v>
      </c>
      <c r="D196" s="312" t="s">
        <v>1159</v>
      </c>
      <c r="E196" s="311" t="s">
        <v>510</v>
      </c>
      <c r="F196" s="293">
        <v>200</v>
      </c>
      <c r="G196" s="294">
        <f>F196*'Прайс-лист'!I3*(1-'Прайс-лист'!$E$3)</f>
        <v>200</v>
      </c>
    </row>
    <row r="197" spans="2:7">
      <c r="B197" s="311">
        <v>2479</v>
      </c>
      <c r="C197" s="312" t="s">
        <v>2241</v>
      </c>
      <c r="D197" s="312" t="s">
        <v>1160</v>
      </c>
      <c r="E197" s="311" t="s">
        <v>511</v>
      </c>
      <c r="F197" s="293">
        <v>256</v>
      </c>
      <c r="G197" s="294">
        <f>F197*'Прайс-лист'!I3*(1-'Прайс-лист'!$E$3)</f>
        <v>256</v>
      </c>
    </row>
    <row r="198" spans="2:7">
      <c r="B198" s="311">
        <v>2480</v>
      </c>
      <c r="C198" s="312" t="s">
        <v>2242</v>
      </c>
      <c r="D198" s="312" t="s">
        <v>1161</v>
      </c>
      <c r="E198" s="311" t="s">
        <v>496</v>
      </c>
      <c r="F198" s="293">
        <v>368</v>
      </c>
      <c r="G198" s="294">
        <f>F198*'Прайс-лист'!I3*(1-'Прайс-лист'!$E$3)</f>
        <v>368</v>
      </c>
    </row>
    <row r="199" spans="2:7">
      <c r="B199" s="311">
        <v>2483</v>
      </c>
      <c r="C199" s="312" t="s">
        <v>2243</v>
      </c>
      <c r="D199" s="312" t="s">
        <v>1162</v>
      </c>
      <c r="E199" s="311"/>
      <c r="F199" s="293">
        <v>403.20000000000005</v>
      </c>
      <c r="G199" s="294">
        <f>F199*'Прайс-лист'!I3*(1-'Прайс-лист'!$E$3)</f>
        <v>403.20000000000005</v>
      </c>
    </row>
    <row r="200" spans="2:7">
      <c r="B200" s="311">
        <v>2484</v>
      </c>
      <c r="C200" s="312" t="s">
        <v>2244</v>
      </c>
      <c r="D200" s="312" t="s">
        <v>1163</v>
      </c>
      <c r="E200" s="311"/>
      <c r="F200" s="293">
        <v>161.60000000000002</v>
      </c>
      <c r="G200" s="294">
        <f>F200*'Прайс-лист'!I3*(1-'Прайс-лист'!$E$3)</f>
        <v>161.60000000000002</v>
      </c>
    </row>
    <row r="201" spans="2:7">
      <c r="B201" s="311">
        <v>2485</v>
      </c>
      <c r="C201" s="312" t="s">
        <v>2245</v>
      </c>
      <c r="D201" s="312" t="s">
        <v>2107</v>
      </c>
      <c r="E201" s="311"/>
      <c r="F201" s="293">
        <v>211.2</v>
      </c>
      <c r="G201" s="294">
        <f>F201*'Прайс-лист'!I3*(1-'Прайс-лист'!$E$3)</f>
        <v>211.2</v>
      </c>
    </row>
    <row r="202" spans="2:7">
      <c r="B202" s="552">
        <v>2486</v>
      </c>
      <c r="C202" s="553" t="s">
        <v>2246</v>
      </c>
      <c r="D202" s="553" t="s">
        <v>2231</v>
      </c>
      <c r="E202" s="552"/>
      <c r="F202" s="554">
        <v>1008</v>
      </c>
      <c r="G202" s="555">
        <f>F202*'Прайс-лист'!I3*(1-'Прайс-лист'!$E$3)</f>
        <v>1008</v>
      </c>
    </row>
    <row r="203" spans="2:7" s="263" customFormat="1" ht="18.75" thickBot="1">
      <c r="B203" s="265"/>
      <c r="C203" s="266" t="s">
        <v>512</v>
      </c>
      <c r="D203" s="259" t="s">
        <v>1164</v>
      </c>
      <c r="E203" s="267"/>
      <c r="F203" s="268"/>
      <c r="G203" s="269"/>
    </row>
    <row r="204" spans="2:7">
      <c r="B204" s="323">
        <v>2500</v>
      </c>
      <c r="C204" s="324" t="s">
        <v>513</v>
      </c>
      <c r="D204" s="324" t="s">
        <v>1165</v>
      </c>
      <c r="E204" s="325"/>
      <c r="F204" s="293">
        <v>17.600000000000001</v>
      </c>
      <c r="G204" s="294">
        <f>F204*'Прайс-лист'!I3*(1-'Прайс-лист'!$E$3)</f>
        <v>17.600000000000001</v>
      </c>
    </row>
    <row r="205" spans="2:7">
      <c r="B205" s="317">
        <v>2508</v>
      </c>
      <c r="C205" s="326" t="s">
        <v>514</v>
      </c>
      <c r="D205" s="327" t="s">
        <v>1166</v>
      </c>
      <c r="E205" s="317" t="s">
        <v>161</v>
      </c>
      <c r="F205" s="300">
        <v>559.20000000000005</v>
      </c>
      <c r="G205" s="294">
        <f>F205*'Прайс-лист'!I3*(1-'Прайс-лист'!$E$3)</f>
        <v>559.20000000000005</v>
      </c>
    </row>
    <row r="206" spans="2:7">
      <c r="B206" s="306">
        <v>2509</v>
      </c>
      <c r="C206" s="328" t="s">
        <v>515</v>
      </c>
      <c r="D206" s="329" t="s">
        <v>1167</v>
      </c>
      <c r="E206" s="306" t="s">
        <v>162</v>
      </c>
      <c r="F206" s="304">
        <v>639.20000000000005</v>
      </c>
      <c r="G206" s="294">
        <f>F206*'Прайс-лист'!I3*(1-'Прайс-лист'!$E$3)</f>
        <v>639.20000000000005</v>
      </c>
    </row>
    <row r="207" spans="2:7">
      <c r="B207" s="308">
        <v>2510</v>
      </c>
      <c r="C207" s="310" t="s">
        <v>520</v>
      </c>
      <c r="D207" s="310" t="s">
        <v>1171</v>
      </c>
      <c r="E207" s="308" t="s">
        <v>496</v>
      </c>
      <c r="F207" s="300">
        <v>247.20000000000002</v>
      </c>
      <c r="G207" s="294">
        <f>F207*'Прайс-лист'!I3*(1-'Прайс-лист'!$E$3)</f>
        <v>247.20000000000002</v>
      </c>
    </row>
    <row r="208" spans="2:7">
      <c r="B208" s="308">
        <v>2512</v>
      </c>
      <c r="C208" s="310" t="s">
        <v>521</v>
      </c>
      <c r="D208" s="310" t="s">
        <v>1172</v>
      </c>
      <c r="E208" s="308" t="s">
        <v>398</v>
      </c>
      <c r="F208" s="293">
        <v>286.40000000000003</v>
      </c>
      <c r="G208" s="294">
        <f>F208*'Прайс-лист'!I3*(1-'Прайс-лист'!$E$3)</f>
        <v>286.40000000000003</v>
      </c>
    </row>
    <row r="209" spans="2:7">
      <c r="B209" s="311">
        <v>2513</v>
      </c>
      <c r="C209" s="330" t="s">
        <v>516</v>
      </c>
      <c r="D209" s="331" t="s">
        <v>1168</v>
      </c>
      <c r="E209" s="319" t="s">
        <v>163</v>
      </c>
      <c r="F209" s="304">
        <v>738.40000000000009</v>
      </c>
      <c r="G209" s="294">
        <f>F209*'Прайс-лист'!I3*(1-'Прайс-лист'!$E$3)</f>
        <v>738.40000000000009</v>
      </c>
    </row>
    <row r="210" spans="2:7">
      <c r="B210" s="308">
        <v>2514</v>
      </c>
      <c r="C210" s="310" t="s">
        <v>1802</v>
      </c>
      <c r="D210" s="310" t="s">
        <v>1173</v>
      </c>
      <c r="E210" s="308" t="s">
        <v>1052</v>
      </c>
      <c r="F210" s="300">
        <v>1008.8000000000001</v>
      </c>
      <c r="G210" s="294">
        <f>F210*'Прайс-лист'!I3*(1-'Прайс-лист'!$E$3)</f>
        <v>1008.8000000000001</v>
      </c>
    </row>
    <row r="211" spans="2:7">
      <c r="B211" s="308">
        <v>2520</v>
      </c>
      <c r="C211" s="310" t="s">
        <v>2041</v>
      </c>
      <c r="D211" s="310" t="s">
        <v>1176</v>
      </c>
      <c r="E211" s="308" t="s">
        <v>398</v>
      </c>
      <c r="F211" s="300">
        <v>91.2</v>
      </c>
      <c r="G211" s="294">
        <f>F211*'Прайс-лист'!I3*(1-'Прайс-лист'!$E$3)</f>
        <v>91.2</v>
      </c>
    </row>
    <row r="212" spans="2:7">
      <c r="B212" s="308">
        <v>2521</v>
      </c>
      <c r="C212" s="310" t="s">
        <v>522</v>
      </c>
      <c r="D212" s="310" t="s">
        <v>1177</v>
      </c>
      <c r="E212" s="308" t="s">
        <v>523</v>
      </c>
      <c r="F212" s="300">
        <v>173.60000000000002</v>
      </c>
      <c r="G212" s="294">
        <f>F212*'Прайс-лист'!I3*(1-'Прайс-лист'!$E$3)</f>
        <v>173.60000000000002</v>
      </c>
    </row>
    <row r="213" spans="2:7">
      <c r="B213" s="306">
        <v>2522</v>
      </c>
      <c r="C213" s="312" t="s">
        <v>524</v>
      </c>
      <c r="D213" s="313" t="s">
        <v>1178</v>
      </c>
      <c r="E213" s="306" t="s">
        <v>242</v>
      </c>
      <c r="F213" s="293">
        <v>156.80000000000001</v>
      </c>
      <c r="G213" s="294">
        <f>F213*'Прайс-лист'!I3*(1-'Прайс-лист'!$E$3)</f>
        <v>156.80000000000001</v>
      </c>
    </row>
    <row r="214" spans="2:7">
      <c r="B214" s="564">
        <v>2524</v>
      </c>
      <c r="C214" s="565" t="s">
        <v>2143</v>
      </c>
      <c r="D214" s="565" t="s">
        <v>2137</v>
      </c>
      <c r="E214" s="564" t="s">
        <v>2140</v>
      </c>
      <c r="F214" s="293">
        <v>356.8</v>
      </c>
      <c r="G214" s="294">
        <f>F214*'Прайс-лист'!I3*(1-'Прайс-лист'!$E$3)</f>
        <v>356.8</v>
      </c>
    </row>
    <row r="215" spans="2:7">
      <c r="B215" s="564">
        <v>2525</v>
      </c>
      <c r="C215" s="565" t="s">
        <v>2141</v>
      </c>
      <c r="D215" s="565" t="s">
        <v>2138</v>
      </c>
      <c r="E215" s="564" t="s">
        <v>1052</v>
      </c>
      <c r="F215" s="293">
        <v>388</v>
      </c>
      <c r="G215" s="294">
        <f>F215*'Прайс-лист'!I3*(1-'Прайс-лист'!$E$3)</f>
        <v>388</v>
      </c>
    </row>
    <row r="216" spans="2:7">
      <c r="B216" s="566">
        <v>2526</v>
      </c>
      <c r="C216" s="565" t="s">
        <v>2142</v>
      </c>
      <c r="D216" s="565" t="s">
        <v>2139</v>
      </c>
      <c r="E216" s="566" t="s">
        <v>1058</v>
      </c>
      <c r="F216" s="293">
        <v>409.6</v>
      </c>
      <c r="G216" s="294">
        <f>F216*'Прайс-лист'!I3*(1-'Прайс-лист'!$E$3)</f>
        <v>409.6</v>
      </c>
    </row>
    <row r="217" spans="2:7">
      <c r="B217" s="529">
        <v>2530</v>
      </c>
      <c r="C217" s="334" t="s">
        <v>525</v>
      </c>
      <c r="D217" s="334" t="s">
        <v>1179</v>
      </c>
      <c r="E217" s="530"/>
      <c r="F217" s="300">
        <v>475.20000000000005</v>
      </c>
      <c r="G217" s="294">
        <f>F217*'Прайс-лист'!I3*(1-'Прайс-лист'!$E$3)</f>
        <v>475.20000000000005</v>
      </c>
    </row>
    <row r="218" spans="2:7">
      <c r="B218" s="529">
        <v>2531</v>
      </c>
      <c r="C218" s="335" t="s">
        <v>526</v>
      </c>
      <c r="D218" s="334" t="s">
        <v>1180</v>
      </c>
      <c r="E218" s="530"/>
      <c r="F218" s="293">
        <v>584.80000000000007</v>
      </c>
      <c r="G218" s="294">
        <f>F218*'Прайс-лист'!I3*(1-'Прайс-лист'!$E$3)</f>
        <v>584.80000000000007</v>
      </c>
    </row>
    <row r="219" spans="2:7">
      <c r="B219" s="529">
        <v>2532</v>
      </c>
      <c r="C219" s="334" t="s">
        <v>1805</v>
      </c>
      <c r="D219" s="334" t="s">
        <v>1181</v>
      </c>
      <c r="E219" s="530" t="s">
        <v>1052</v>
      </c>
      <c r="F219" s="293">
        <v>546.4</v>
      </c>
      <c r="G219" s="294">
        <f>F219*'Прайс-лист'!I3*(1-'Прайс-лист'!$E$3)</f>
        <v>546.4</v>
      </c>
    </row>
    <row r="220" spans="2:7">
      <c r="B220" s="529">
        <v>2533</v>
      </c>
      <c r="C220" s="334" t="s">
        <v>1806</v>
      </c>
      <c r="D220" s="334" t="s">
        <v>1182</v>
      </c>
      <c r="E220" s="530" t="s">
        <v>1056</v>
      </c>
      <c r="F220" s="300">
        <v>380</v>
      </c>
      <c r="G220" s="294">
        <f>F220*'Прайс-лист'!I3*(1-'Прайс-лист'!$E$3)</f>
        <v>380</v>
      </c>
    </row>
    <row r="221" spans="2:7">
      <c r="B221" s="306">
        <v>2534</v>
      </c>
      <c r="C221" s="310" t="s">
        <v>1803</v>
      </c>
      <c r="D221" s="313" t="s">
        <v>1174</v>
      </c>
      <c r="E221" s="306" t="s">
        <v>1056</v>
      </c>
      <c r="F221" s="293">
        <v>1086.4000000000001</v>
      </c>
      <c r="G221" s="294">
        <f>F221*'Прайс-лист'!I3*(1-'Прайс-лист'!$E$3)</f>
        <v>1086.4000000000001</v>
      </c>
    </row>
    <row r="222" spans="2:7">
      <c r="B222" s="529">
        <v>2535</v>
      </c>
      <c r="C222" s="334" t="s">
        <v>1807</v>
      </c>
      <c r="D222" s="334" t="s">
        <v>1183</v>
      </c>
      <c r="E222" s="530" t="s">
        <v>1058</v>
      </c>
      <c r="F222" s="293">
        <v>708.80000000000007</v>
      </c>
      <c r="G222" s="294">
        <f>F222*'Прайс-лист'!I3*(1-'Прайс-лист'!$E$3)</f>
        <v>708.80000000000007</v>
      </c>
    </row>
    <row r="223" spans="2:7">
      <c r="B223" s="529">
        <v>2536</v>
      </c>
      <c r="C223" s="313" t="s">
        <v>1804</v>
      </c>
      <c r="D223" s="310" t="s">
        <v>1175</v>
      </c>
      <c r="E223" s="530" t="s">
        <v>1058</v>
      </c>
      <c r="F223" s="300">
        <v>1156</v>
      </c>
      <c r="G223" s="294">
        <f>F223*'Прайс-лист'!I3*(1-'Прайс-лист'!$E$3)</f>
        <v>1156</v>
      </c>
    </row>
    <row r="224" spans="2:7">
      <c r="B224" s="529">
        <v>2537</v>
      </c>
      <c r="C224" s="516" t="s">
        <v>141</v>
      </c>
      <c r="D224" s="334" t="s">
        <v>2040</v>
      </c>
      <c r="E224" s="530" t="s">
        <v>1974</v>
      </c>
      <c r="F224" s="300">
        <v>460</v>
      </c>
      <c r="G224" s="294">
        <f>F224*'Прайс-лист'!I3*(1-'Прайс-лист'!$E$3)</f>
        <v>460</v>
      </c>
    </row>
    <row r="225" spans="2:7">
      <c r="B225" s="308">
        <v>2538</v>
      </c>
      <c r="C225" s="516" t="s">
        <v>142</v>
      </c>
      <c r="D225" s="310" t="s">
        <v>2039</v>
      </c>
      <c r="E225" s="308" t="s">
        <v>1974</v>
      </c>
      <c r="F225" s="300">
        <v>1280</v>
      </c>
      <c r="G225" s="294">
        <f>F225*'Прайс-лист'!I3*(1-'Прайс-лист'!$E$3)</f>
        <v>1280</v>
      </c>
    </row>
    <row r="226" spans="2:7">
      <c r="B226" s="308">
        <v>2539</v>
      </c>
      <c r="C226" s="516" t="s">
        <v>2109</v>
      </c>
      <c r="D226" s="310" t="s">
        <v>2108</v>
      </c>
      <c r="E226" s="308" t="s">
        <v>1974</v>
      </c>
      <c r="F226" s="293">
        <v>896</v>
      </c>
      <c r="G226" s="294">
        <f>F226*'Прайс-лист'!I3*(1-'Прайс-лист'!$E$3)</f>
        <v>896</v>
      </c>
    </row>
    <row r="227" spans="2:7">
      <c r="B227" s="308">
        <v>2550</v>
      </c>
      <c r="C227" s="310" t="s">
        <v>527</v>
      </c>
      <c r="D227" s="310" t="s">
        <v>1184</v>
      </c>
      <c r="E227" s="308" t="s">
        <v>528</v>
      </c>
      <c r="F227" s="293">
        <v>229.60000000000002</v>
      </c>
      <c r="G227" s="294">
        <f>F227*'Прайс-лист'!I3*(1-'Прайс-лист'!$E$3)</f>
        <v>229.60000000000002</v>
      </c>
    </row>
    <row r="228" spans="2:7">
      <c r="B228" s="308">
        <v>2551</v>
      </c>
      <c r="C228" s="310" t="s">
        <v>529</v>
      </c>
      <c r="D228" s="310" t="s">
        <v>1185</v>
      </c>
      <c r="E228" s="308" t="s">
        <v>530</v>
      </c>
      <c r="F228" s="293">
        <v>263.2</v>
      </c>
      <c r="G228" s="294">
        <f>F228*'Прайс-лист'!I3*(1-'Прайс-лист'!$E$3)</f>
        <v>263.2</v>
      </c>
    </row>
    <row r="229" spans="2:7">
      <c r="B229" s="306">
        <v>2552</v>
      </c>
      <c r="C229" s="313" t="s">
        <v>531</v>
      </c>
      <c r="D229" s="313" t="s">
        <v>1186</v>
      </c>
      <c r="E229" s="306" t="s">
        <v>532</v>
      </c>
      <c r="F229" s="299">
        <v>312.8</v>
      </c>
      <c r="G229" s="305">
        <f>F229*'Прайс-лист'!I3*(1-'Прайс-лист'!$E$3)</f>
        <v>312.8</v>
      </c>
    </row>
    <row r="230" spans="2:7">
      <c r="B230" s="567">
        <v>2560</v>
      </c>
      <c r="C230" s="556" t="s">
        <v>2254</v>
      </c>
      <c r="D230" s="568" t="s">
        <v>2247</v>
      </c>
      <c r="E230" s="567" t="s">
        <v>538</v>
      </c>
      <c r="F230" s="557">
        <v>52</v>
      </c>
      <c r="G230" s="558">
        <f>F230*'Прайс-лист'!I3*(1-'Прайс-лист'!$E$3)</f>
        <v>52</v>
      </c>
    </row>
    <row r="231" spans="2:7">
      <c r="B231" s="567">
        <v>2561</v>
      </c>
      <c r="C231" s="556" t="s">
        <v>2255</v>
      </c>
      <c r="D231" s="568" t="s">
        <v>2248</v>
      </c>
      <c r="E231" s="567" t="s">
        <v>2249</v>
      </c>
      <c r="F231" s="557">
        <v>104</v>
      </c>
      <c r="G231" s="558">
        <f>F231*'Прайс-лист'!I3*(1-'Прайс-лист'!$E$3)</f>
        <v>104</v>
      </c>
    </row>
    <row r="232" spans="2:7">
      <c r="B232" s="567">
        <v>2562</v>
      </c>
      <c r="C232" s="556" t="s">
        <v>2256</v>
      </c>
      <c r="D232" s="568" t="s">
        <v>2250</v>
      </c>
      <c r="E232" s="567" t="s">
        <v>1056</v>
      </c>
      <c r="F232" s="557">
        <v>180</v>
      </c>
      <c r="G232" s="558">
        <f>F232*'Прайс-лист'!I3*(1-'Прайс-лист'!$E$3)</f>
        <v>180</v>
      </c>
    </row>
    <row r="233" spans="2:7">
      <c r="B233" s="567">
        <v>2563</v>
      </c>
      <c r="C233" s="556" t="s">
        <v>2257</v>
      </c>
      <c r="D233" s="568" t="s">
        <v>2251</v>
      </c>
      <c r="E233" s="567" t="s">
        <v>1974</v>
      </c>
      <c r="F233" s="557">
        <v>180</v>
      </c>
      <c r="G233" s="558">
        <f>F233*'Прайс-лист'!I3*(1-'Прайс-лист'!$E$3)</f>
        <v>180</v>
      </c>
    </row>
    <row r="234" spans="2:7">
      <c r="B234" s="567">
        <v>2564</v>
      </c>
      <c r="C234" s="556" t="s">
        <v>2258</v>
      </c>
      <c r="D234" s="568" t="s">
        <v>2252</v>
      </c>
      <c r="E234" s="567" t="s">
        <v>1052</v>
      </c>
      <c r="F234" s="557">
        <v>180</v>
      </c>
      <c r="G234" s="558">
        <f>F234*'Прайс-лист'!I3*(1-'Прайс-лист'!$E$3)</f>
        <v>180</v>
      </c>
    </row>
    <row r="235" spans="2:7">
      <c r="B235" s="567">
        <v>2565</v>
      </c>
      <c r="C235" s="556" t="s">
        <v>2259</v>
      </c>
      <c r="D235" s="568" t="s">
        <v>2253</v>
      </c>
      <c r="E235" s="567" t="s">
        <v>1058</v>
      </c>
      <c r="F235" s="557">
        <v>260</v>
      </c>
      <c r="G235" s="558">
        <f>F235*'Прайс-лист'!I3*(1-'Прайс-лист'!$E$3)</f>
        <v>260</v>
      </c>
    </row>
    <row r="236" spans="2:7">
      <c r="B236" s="308">
        <v>250301</v>
      </c>
      <c r="C236" s="310" t="s">
        <v>519</v>
      </c>
      <c r="D236" s="310" t="s">
        <v>1170</v>
      </c>
      <c r="E236" s="308" t="s">
        <v>446</v>
      </c>
      <c r="F236" s="293">
        <v>879.2</v>
      </c>
      <c r="G236" s="294">
        <f>F236*'Прайс-лист'!I3*(1-'Прайс-лист'!$E$3)</f>
        <v>879.2</v>
      </c>
    </row>
    <row r="237" spans="2:7">
      <c r="B237" s="306">
        <v>250701</v>
      </c>
      <c r="C237" s="313" t="s">
        <v>517</v>
      </c>
      <c r="D237" s="313" t="s">
        <v>1169</v>
      </c>
      <c r="E237" s="306" t="s">
        <v>518</v>
      </c>
      <c r="F237" s="293">
        <v>840</v>
      </c>
      <c r="G237" s="294">
        <f>F237*'Прайс-лист'!I3*(1-'Прайс-лист'!$E$3)</f>
        <v>840</v>
      </c>
    </row>
    <row r="238" spans="2:7" s="263" customFormat="1" ht="18.75" thickBot="1">
      <c r="B238" s="265"/>
      <c r="C238" s="266" t="s">
        <v>533</v>
      </c>
      <c r="D238" s="259" t="s">
        <v>1187</v>
      </c>
      <c r="E238" s="267"/>
      <c r="F238" s="268"/>
      <c r="G238" s="269"/>
    </row>
    <row r="239" spans="2:7">
      <c r="B239" s="306">
        <v>2601</v>
      </c>
      <c r="C239" s="313" t="s">
        <v>99</v>
      </c>
      <c r="D239" s="313" t="s">
        <v>1188</v>
      </c>
      <c r="E239" s="306"/>
      <c r="F239" s="293">
        <v>90.4</v>
      </c>
      <c r="G239" s="294">
        <f>F239*'Прайс-лист'!I3*(1-'Прайс-лист'!$E$3)</f>
        <v>90.4</v>
      </c>
    </row>
    <row r="240" spans="2:7">
      <c r="B240" s="308">
        <v>2602</v>
      </c>
      <c r="C240" s="310" t="s">
        <v>534</v>
      </c>
      <c r="D240" s="310" t="s">
        <v>1189</v>
      </c>
      <c r="E240" s="308" t="s">
        <v>496</v>
      </c>
      <c r="F240" s="293">
        <v>724</v>
      </c>
      <c r="G240" s="294">
        <f>F240*'Прайс-лист'!I3*(1-'Прайс-лист'!$E$3)</f>
        <v>724</v>
      </c>
    </row>
    <row r="241" spans="2:7">
      <c r="B241" s="306">
        <v>2603</v>
      </c>
      <c r="C241" s="313" t="s">
        <v>535</v>
      </c>
      <c r="D241" s="313" t="s">
        <v>1190</v>
      </c>
      <c r="E241" s="306" t="s">
        <v>536</v>
      </c>
      <c r="F241" s="293">
        <v>900</v>
      </c>
      <c r="G241" s="294">
        <f>F241*'Прайс-лист'!I3*(1-'Прайс-лист'!$E$3)</f>
        <v>900</v>
      </c>
    </row>
    <row r="242" spans="2:7">
      <c r="B242" s="308">
        <v>2604</v>
      </c>
      <c r="C242" s="310" t="s">
        <v>537</v>
      </c>
      <c r="D242" s="310" t="s">
        <v>1191</v>
      </c>
      <c r="E242" s="308" t="s">
        <v>398</v>
      </c>
      <c r="F242" s="293">
        <v>1038.4000000000001</v>
      </c>
      <c r="G242" s="294">
        <f>F242*'Прайс-лист'!I3*(1-'Прайс-лист'!$E$3)</f>
        <v>1038.4000000000001</v>
      </c>
    </row>
    <row r="243" spans="2:7">
      <c r="B243" s="306">
        <v>2605</v>
      </c>
      <c r="C243" s="310" t="s">
        <v>1586</v>
      </c>
      <c r="D243" s="313" t="s">
        <v>1192</v>
      </c>
      <c r="E243" s="306" t="s">
        <v>426</v>
      </c>
      <c r="F243" s="293">
        <v>1278.4000000000001</v>
      </c>
      <c r="G243" s="294">
        <f>F243*'Прайс-лист'!I3*(1-'Прайс-лист'!$E$3)</f>
        <v>1278.4000000000001</v>
      </c>
    </row>
    <row r="244" spans="2:7">
      <c r="B244" s="308">
        <v>2605</v>
      </c>
      <c r="C244" s="310" t="s">
        <v>121</v>
      </c>
      <c r="D244" s="310" t="s">
        <v>1193</v>
      </c>
      <c r="E244" s="308" t="s">
        <v>538</v>
      </c>
      <c r="F244" s="293">
        <v>465.6</v>
      </c>
      <c r="G244" s="294">
        <f>F244*'Прайс-лист'!I3*(1-'Прайс-лист'!$E$3)</f>
        <v>465.6</v>
      </c>
    </row>
    <row r="245" spans="2:7" s="263" customFormat="1" ht="18.75" thickBot="1">
      <c r="B245" s="265"/>
      <c r="C245" s="266" t="s">
        <v>539</v>
      </c>
      <c r="D245" s="259" t="s">
        <v>1194</v>
      </c>
      <c r="E245" s="267"/>
      <c r="F245" s="268"/>
      <c r="G245" s="269"/>
    </row>
    <row r="246" spans="2:7">
      <c r="B246" s="319">
        <v>2701</v>
      </c>
      <c r="C246" s="320" t="s">
        <v>353</v>
      </c>
      <c r="D246" s="296" t="s">
        <v>1195</v>
      </c>
      <c r="E246" s="306" t="s">
        <v>540</v>
      </c>
      <c r="F246" s="293">
        <v>471.20000000000005</v>
      </c>
      <c r="G246" s="294">
        <f>F246*'Прайс-лист'!I3*(1-'Прайс-лист'!$E$3)</f>
        <v>471.20000000000005</v>
      </c>
    </row>
    <row r="247" spans="2:7">
      <c r="B247" s="321">
        <v>2702</v>
      </c>
      <c r="C247" s="322" t="s">
        <v>354</v>
      </c>
      <c r="D247" s="298" t="s">
        <v>1196</v>
      </c>
      <c r="E247" s="297" t="s">
        <v>541</v>
      </c>
      <c r="F247" s="293">
        <v>526.4</v>
      </c>
      <c r="G247" s="294">
        <f>F247*'Прайс-лист'!I3*(1-'Прайс-лист'!$E$3)</f>
        <v>526.4</v>
      </c>
    </row>
    <row r="248" spans="2:7">
      <c r="B248" s="319">
        <v>2703</v>
      </c>
      <c r="C248" s="320" t="s">
        <v>115</v>
      </c>
      <c r="D248" s="296" t="s">
        <v>1197</v>
      </c>
      <c r="E248" s="295" t="s">
        <v>542</v>
      </c>
      <c r="F248" s="293">
        <v>602.4</v>
      </c>
      <c r="G248" s="294">
        <f>F248*'Прайс-лист'!I3*(1-'Прайс-лист'!$E$3)</f>
        <v>602.4</v>
      </c>
    </row>
    <row r="249" spans="2:7">
      <c r="B249" s="321">
        <v>2704</v>
      </c>
      <c r="C249" s="322" t="s">
        <v>120</v>
      </c>
      <c r="D249" s="298" t="s">
        <v>1198</v>
      </c>
      <c r="E249" s="297" t="s">
        <v>543</v>
      </c>
      <c r="F249" s="293">
        <v>471.20000000000005</v>
      </c>
      <c r="G249" s="294">
        <f>F249*'Прайс-лист'!I3*(1-'Прайс-лист'!$E$3)</f>
        <v>471.20000000000005</v>
      </c>
    </row>
    <row r="250" spans="2:7">
      <c r="B250" s="297">
        <v>2705</v>
      </c>
      <c r="C250" s="320" t="s">
        <v>1808</v>
      </c>
      <c r="D250" s="298" t="s">
        <v>1199</v>
      </c>
      <c r="E250" s="297" t="s">
        <v>1200</v>
      </c>
      <c r="F250" s="293">
        <v>656</v>
      </c>
      <c r="G250" s="294">
        <f>F250*'Прайс-лист'!I3*(1-'Прайс-лист'!$E$3)</f>
        <v>656</v>
      </c>
    </row>
    <row r="251" spans="2:7">
      <c r="B251" s="297">
        <v>2706</v>
      </c>
      <c r="C251" s="322" t="s">
        <v>1809</v>
      </c>
      <c r="D251" s="298" t="s">
        <v>1201</v>
      </c>
      <c r="E251" s="297" t="s">
        <v>1202</v>
      </c>
      <c r="F251" s="293">
        <v>612.80000000000007</v>
      </c>
      <c r="G251" s="294">
        <f>F251*'Прайс-лист'!I3*(1-'Прайс-лист'!$E$3)</f>
        <v>612.80000000000007</v>
      </c>
    </row>
    <row r="252" spans="2:7">
      <c r="B252" s="308">
        <v>2740</v>
      </c>
      <c r="C252" s="516" t="s">
        <v>961</v>
      </c>
      <c r="D252" s="312" t="s">
        <v>2042</v>
      </c>
      <c r="E252" s="302"/>
      <c r="F252" s="300">
        <v>1044</v>
      </c>
      <c r="G252" s="294">
        <f>F252*'Прайс-лист'!I3*(1-'Прайс-лист'!$E$3)</f>
        <v>1044</v>
      </c>
    </row>
    <row r="253" spans="2:7">
      <c r="B253" s="308">
        <v>2741</v>
      </c>
      <c r="C253" s="515" t="s">
        <v>1907</v>
      </c>
      <c r="D253" s="310" t="s">
        <v>2043</v>
      </c>
      <c r="E253" s="297"/>
      <c r="F253" s="300">
        <v>2680</v>
      </c>
      <c r="G253" s="294">
        <f>F253*'Прайс-лист'!I3*(1-'Прайс-лист'!$E$3)</f>
        <v>2680</v>
      </c>
    </row>
    <row r="254" spans="2:7">
      <c r="B254" s="306">
        <v>2736</v>
      </c>
      <c r="C254" s="313" t="s">
        <v>544</v>
      </c>
      <c r="D254" s="313" t="s">
        <v>1203</v>
      </c>
      <c r="E254" s="306"/>
      <c r="F254" s="299">
        <v>764.80000000000007</v>
      </c>
      <c r="G254" s="294">
        <f>F254*'Прайс-лист'!I3*(1-'Прайс-лист'!$E$3)</f>
        <v>764.80000000000007</v>
      </c>
    </row>
    <row r="255" spans="2:7">
      <c r="B255" s="308">
        <v>2739</v>
      </c>
      <c r="C255" s="310" t="s">
        <v>951</v>
      </c>
      <c r="D255" s="310" t="s">
        <v>1204</v>
      </c>
      <c r="E255" s="308" t="s">
        <v>1058</v>
      </c>
      <c r="F255" s="300">
        <v>3904</v>
      </c>
      <c r="G255" s="294">
        <f>F255*'Прайс-лист'!I3*(1-'Прайс-лист'!$E$3)</f>
        <v>3904</v>
      </c>
    </row>
    <row r="256" spans="2:7">
      <c r="B256" s="306">
        <v>2719</v>
      </c>
      <c r="C256" s="313" t="s">
        <v>1811</v>
      </c>
      <c r="D256" s="313" t="s">
        <v>1205</v>
      </c>
      <c r="E256" s="306" t="s">
        <v>1058</v>
      </c>
      <c r="F256" s="293">
        <v>2480</v>
      </c>
      <c r="G256" s="294">
        <f>F256*'Прайс-лист'!I3*(1-'Прайс-лист'!$E$3)</f>
        <v>2480</v>
      </c>
    </row>
    <row r="257" spans="2:7" s="263" customFormat="1" ht="18.75" thickBot="1">
      <c r="B257" s="265"/>
      <c r="C257" s="266" t="s">
        <v>545</v>
      </c>
      <c r="D257" s="259" t="s">
        <v>1206</v>
      </c>
      <c r="E257" s="267"/>
      <c r="F257" s="268"/>
      <c r="G257" s="269"/>
    </row>
    <row r="258" spans="2:7">
      <c r="B258" s="306">
        <v>2801</v>
      </c>
      <c r="C258" s="307" t="s">
        <v>1865</v>
      </c>
      <c r="D258" s="307" t="s">
        <v>1207</v>
      </c>
      <c r="E258" s="306"/>
      <c r="F258" s="293">
        <v>116</v>
      </c>
      <c r="G258" s="294">
        <f>F258*'Прайс-лист'!I3*(1-'Прайс-лист'!$E$3)</f>
        <v>116</v>
      </c>
    </row>
    <row r="259" spans="2:7">
      <c r="B259" s="308">
        <v>2802</v>
      </c>
      <c r="C259" s="309" t="s">
        <v>1866</v>
      </c>
      <c r="D259" s="309" t="s">
        <v>1208</v>
      </c>
      <c r="E259" s="308"/>
      <c r="F259" s="293">
        <v>133.6</v>
      </c>
      <c r="G259" s="294">
        <f>F259*'Прайс-лист'!I3*(1-'Прайс-лист'!$E$3)</f>
        <v>133.6</v>
      </c>
    </row>
    <row r="260" spans="2:7">
      <c r="B260" s="308">
        <v>280201</v>
      </c>
      <c r="C260" s="309" t="s">
        <v>1901</v>
      </c>
      <c r="D260" s="309" t="s">
        <v>1209</v>
      </c>
      <c r="E260" s="308"/>
      <c r="F260" s="300">
        <v>133.6</v>
      </c>
      <c r="G260" s="294">
        <f>F260*'Прайс-лист'!I3*(1-'Прайс-лист'!$E$3)</f>
        <v>133.6</v>
      </c>
    </row>
    <row r="261" spans="2:7">
      <c r="B261" s="308">
        <v>2803</v>
      </c>
      <c r="C261" s="309" t="s">
        <v>1867</v>
      </c>
      <c r="D261" s="309" t="s">
        <v>1210</v>
      </c>
      <c r="E261" s="308"/>
      <c r="F261" s="293">
        <v>147.20000000000002</v>
      </c>
      <c r="G261" s="294">
        <f>F261*'Прайс-лист'!I3*(1-'Прайс-лист'!$E$3)</f>
        <v>147.20000000000002</v>
      </c>
    </row>
    <row r="262" spans="2:7">
      <c r="B262" s="308">
        <v>280301</v>
      </c>
      <c r="C262" s="309" t="s">
        <v>1900</v>
      </c>
      <c r="D262" s="309" t="s">
        <v>1211</v>
      </c>
      <c r="E262" s="306"/>
      <c r="F262" s="293">
        <v>147.20000000000002</v>
      </c>
      <c r="G262" s="294">
        <f>F262*'Прайс-лист'!I3*(1-'Прайс-лист'!$E$3)</f>
        <v>147.20000000000002</v>
      </c>
    </row>
    <row r="263" spans="2:7">
      <c r="B263" s="308">
        <v>2804</v>
      </c>
      <c r="C263" s="309" t="s">
        <v>1868</v>
      </c>
      <c r="D263" s="309" t="s">
        <v>1212</v>
      </c>
      <c r="E263" s="308"/>
      <c r="F263" s="293">
        <v>155.20000000000002</v>
      </c>
      <c r="G263" s="294">
        <f>F263*'Прайс-лист'!I3*(1-'Прайс-лист'!$E$3)</f>
        <v>155.20000000000002</v>
      </c>
    </row>
    <row r="264" spans="2:7">
      <c r="B264" s="308">
        <v>280401</v>
      </c>
      <c r="C264" s="309" t="s">
        <v>1899</v>
      </c>
      <c r="D264" s="309" t="s">
        <v>1213</v>
      </c>
      <c r="E264" s="308"/>
      <c r="F264" s="293">
        <v>155.20000000000002</v>
      </c>
      <c r="G264" s="294">
        <f>F264*'Прайс-лист'!I3*(1-'Прайс-лист'!$E$3)</f>
        <v>155.20000000000002</v>
      </c>
    </row>
    <row r="265" spans="2:7">
      <c r="B265" s="308">
        <v>2894</v>
      </c>
      <c r="C265" s="309" t="s">
        <v>1869</v>
      </c>
      <c r="D265" s="309" t="s">
        <v>1214</v>
      </c>
      <c r="E265" s="308"/>
      <c r="F265" s="293">
        <v>174.4</v>
      </c>
      <c r="G265" s="294">
        <f>F265*'Прайс-лист'!I3*(1-'Прайс-лист'!$E$3)</f>
        <v>174.4</v>
      </c>
    </row>
    <row r="266" spans="2:7">
      <c r="B266" s="308">
        <v>289401</v>
      </c>
      <c r="C266" s="309" t="s">
        <v>1898</v>
      </c>
      <c r="D266" s="309" t="s">
        <v>1215</v>
      </c>
      <c r="E266" s="308"/>
      <c r="F266" s="293">
        <v>174.4</v>
      </c>
      <c r="G266" s="294">
        <f>F266*'Прайс-лист'!I3*(1-'Прайс-лист'!$E$3)</f>
        <v>174.4</v>
      </c>
    </row>
    <row r="267" spans="2:7">
      <c r="B267" s="308">
        <v>289450</v>
      </c>
      <c r="C267" s="309" t="s">
        <v>2112</v>
      </c>
      <c r="D267" s="309" t="s">
        <v>2110</v>
      </c>
      <c r="E267" s="308"/>
      <c r="F267" s="293">
        <v>88</v>
      </c>
      <c r="G267" s="294">
        <f>F267*'Прайс-лист'!I3*(1-'Прайс-лист'!$E$3)</f>
        <v>88</v>
      </c>
    </row>
    <row r="268" spans="2:7">
      <c r="B268" s="308">
        <v>2805</v>
      </c>
      <c r="C268" s="310" t="s">
        <v>1870</v>
      </c>
      <c r="D268" s="310" t="s">
        <v>1216</v>
      </c>
      <c r="E268" s="308"/>
      <c r="F268" s="293">
        <v>158.4</v>
      </c>
      <c r="G268" s="294">
        <f>F268*'Прайс-лист'!I3*(1-'Прайс-лист'!$E$3)</f>
        <v>158.4</v>
      </c>
    </row>
    <row r="269" spans="2:7">
      <c r="B269" s="308">
        <v>280501</v>
      </c>
      <c r="C269" s="310" t="s">
        <v>1897</v>
      </c>
      <c r="D269" s="310" t="s">
        <v>1217</v>
      </c>
      <c r="E269" s="306"/>
      <c r="F269" s="293">
        <v>158.4</v>
      </c>
      <c r="G269" s="294">
        <f>F269*'Прайс-лист'!I3*(1-'Прайс-лист'!$E$3)</f>
        <v>158.4</v>
      </c>
    </row>
    <row r="270" spans="2:7">
      <c r="B270" s="308">
        <v>2806</v>
      </c>
      <c r="C270" s="310" t="s">
        <v>1871</v>
      </c>
      <c r="D270" s="310" t="s">
        <v>1218</v>
      </c>
      <c r="E270" s="308"/>
      <c r="F270" s="293">
        <v>171.20000000000002</v>
      </c>
      <c r="G270" s="294">
        <f>F270*'Прайс-лист'!I3*(1-'Прайс-лист'!$E$3)</f>
        <v>171.20000000000002</v>
      </c>
    </row>
    <row r="271" spans="2:7">
      <c r="B271" s="308">
        <v>280601</v>
      </c>
      <c r="C271" s="310" t="s">
        <v>1896</v>
      </c>
      <c r="D271" s="310" t="s">
        <v>1219</v>
      </c>
      <c r="E271" s="308"/>
      <c r="F271" s="293">
        <v>171.20000000000002</v>
      </c>
      <c r="G271" s="294">
        <f>F271*'Прайс-лист'!I3*(1-'Прайс-лист'!$E$3)</f>
        <v>171.20000000000002</v>
      </c>
    </row>
    <row r="272" spans="2:7">
      <c r="B272" s="308">
        <v>2895</v>
      </c>
      <c r="C272" s="310" t="s">
        <v>1872</v>
      </c>
      <c r="D272" s="310" t="s">
        <v>1220</v>
      </c>
      <c r="E272" s="308"/>
      <c r="F272" s="293">
        <v>193.60000000000002</v>
      </c>
      <c r="G272" s="294">
        <f>F272*'Прайс-лист'!I3*(1-'Прайс-лист'!$E$3)</f>
        <v>193.60000000000002</v>
      </c>
    </row>
    <row r="273" spans="2:7">
      <c r="B273" s="308">
        <v>289501</v>
      </c>
      <c r="C273" s="310" t="s">
        <v>1895</v>
      </c>
      <c r="D273" s="310" t="s">
        <v>1221</v>
      </c>
      <c r="E273" s="308"/>
      <c r="F273" s="293">
        <v>193.60000000000002</v>
      </c>
      <c r="G273" s="294">
        <f>F273*'Прайс-лист'!I3*(1-'Прайс-лист'!$E$3)</f>
        <v>193.60000000000002</v>
      </c>
    </row>
    <row r="274" spans="2:7">
      <c r="B274" s="308">
        <v>2869</v>
      </c>
      <c r="C274" s="310" t="s">
        <v>1873</v>
      </c>
      <c r="D274" s="310" t="s">
        <v>1222</v>
      </c>
      <c r="E274" s="308"/>
      <c r="F274" s="293">
        <v>209.60000000000002</v>
      </c>
      <c r="G274" s="294">
        <f>F274*'Прайс-лист'!I3*(1-'Прайс-лист'!$E$3)</f>
        <v>209.60000000000002</v>
      </c>
    </row>
    <row r="275" spans="2:7">
      <c r="B275" s="306">
        <v>286901</v>
      </c>
      <c r="C275" s="310" t="s">
        <v>1894</v>
      </c>
      <c r="D275" s="310" t="s">
        <v>1223</v>
      </c>
      <c r="E275" s="306"/>
      <c r="F275" s="293">
        <v>209.60000000000002</v>
      </c>
      <c r="G275" s="294">
        <f>F275*'Прайс-лист'!I3*(1-'Прайс-лист'!$E$3)</f>
        <v>209.60000000000002</v>
      </c>
    </row>
    <row r="276" spans="2:7">
      <c r="B276" s="308">
        <v>2870</v>
      </c>
      <c r="C276" s="310" t="s">
        <v>1874</v>
      </c>
      <c r="D276" s="310" t="s">
        <v>1224</v>
      </c>
      <c r="E276" s="308" t="s">
        <v>1225</v>
      </c>
      <c r="F276" s="293">
        <v>220</v>
      </c>
      <c r="G276" s="294">
        <f>F276*'Прайс-лист'!I3*(1-'Прайс-лист'!$E$3)</f>
        <v>220</v>
      </c>
    </row>
    <row r="277" spans="2:7">
      <c r="B277" s="308">
        <v>287001</v>
      </c>
      <c r="C277" s="310" t="s">
        <v>1893</v>
      </c>
      <c r="D277" s="310" t="s">
        <v>1226</v>
      </c>
      <c r="E277" s="308" t="s">
        <v>1225</v>
      </c>
      <c r="F277" s="293">
        <v>220</v>
      </c>
      <c r="G277" s="294">
        <f>F277*'Прайс-лист'!I3*(1-'Прайс-лист'!$E$3)</f>
        <v>220</v>
      </c>
    </row>
    <row r="278" spans="2:7">
      <c r="B278" s="308">
        <v>2872</v>
      </c>
      <c r="C278" s="310" t="s">
        <v>1875</v>
      </c>
      <c r="D278" s="310" t="s">
        <v>1227</v>
      </c>
      <c r="E278" s="308" t="s">
        <v>1225</v>
      </c>
      <c r="F278" s="293">
        <v>260.8</v>
      </c>
      <c r="G278" s="294">
        <f>F278*'Прайс-лист'!I3*(1-'Прайс-лист'!$E$3)</f>
        <v>260.8</v>
      </c>
    </row>
    <row r="279" spans="2:7">
      <c r="B279" s="308">
        <v>287201</v>
      </c>
      <c r="C279" s="310" t="s">
        <v>1892</v>
      </c>
      <c r="D279" s="310" t="s">
        <v>1228</v>
      </c>
      <c r="E279" s="308" t="s">
        <v>1225</v>
      </c>
      <c r="F279" s="293">
        <v>260.8</v>
      </c>
      <c r="G279" s="294">
        <f>F279*'Прайс-лист'!I3*(1-'Прайс-лист'!$E$3)</f>
        <v>260.8</v>
      </c>
    </row>
    <row r="280" spans="2:7">
      <c r="B280" s="308">
        <v>2877</v>
      </c>
      <c r="C280" s="310" t="s">
        <v>1876</v>
      </c>
      <c r="D280" s="310" t="s">
        <v>1229</v>
      </c>
      <c r="E280" s="308"/>
      <c r="F280" s="293">
        <v>270.40000000000003</v>
      </c>
      <c r="G280" s="294">
        <f>F280*'Прайс-лист'!I3*(1-'Прайс-лист'!$E$3)</f>
        <v>270.40000000000003</v>
      </c>
    </row>
    <row r="281" spans="2:7">
      <c r="B281" s="308">
        <v>287701</v>
      </c>
      <c r="C281" s="310" t="s">
        <v>1891</v>
      </c>
      <c r="D281" s="310" t="s">
        <v>1230</v>
      </c>
      <c r="E281" s="306"/>
      <c r="F281" s="293">
        <v>270.40000000000003</v>
      </c>
      <c r="G281" s="294">
        <f>F281*'Прайс-лист'!I3*(1-'Прайс-лист'!$E$3)</f>
        <v>270.40000000000003</v>
      </c>
    </row>
    <row r="282" spans="2:7">
      <c r="B282" s="308">
        <v>2878</v>
      </c>
      <c r="C282" s="310" t="s">
        <v>1877</v>
      </c>
      <c r="D282" s="310" t="s">
        <v>1231</v>
      </c>
      <c r="E282" s="308" t="s">
        <v>1225</v>
      </c>
      <c r="F282" s="293">
        <v>297.60000000000002</v>
      </c>
      <c r="G282" s="294">
        <f>F282*'Прайс-лист'!I3*(1-'Прайс-лист'!$E$3)</f>
        <v>297.60000000000002</v>
      </c>
    </row>
    <row r="283" spans="2:7">
      <c r="B283" s="308">
        <v>287801</v>
      </c>
      <c r="C283" s="310" t="s">
        <v>1890</v>
      </c>
      <c r="D283" s="310" t="s">
        <v>1232</v>
      </c>
      <c r="E283" s="308" t="s">
        <v>1225</v>
      </c>
      <c r="F283" s="293">
        <v>297.60000000000002</v>
      </c>
      <c r="G283" s="294">
        <f>F283*'Прайс-лист'!I3*(1-'Прайс-лист'!$E$3)</f>
        <v>297.60000000000002</v>
      </c>
    </row>
    <row r="284" spans="2:7">
      <c r="B284" s="308">
        <v>2876</v>
      </c>
      <c r="C284" s="310" t="s">
        <v>1878</v>
      </c>
      <c r="D284" s="310" t="s">
        <v>1233</v>
      </c>
      <c r="E284" s="308" t="s">
        <v>1225</v>
      </c>
      <c r="F284" s="293">
        <v>372.8</v>
      </c>
      <c r="G284" s="294">
        <f>F284*'Прайс-лист'!I3*(1-'Прайс-лист'!$E$3)</f>
        <v>372.8</v>
      </c>
    </row>
    <row r="285" spans="2:7">
      <c r="B285" s="311">
        <v>287601</v>
      </c>
      <c r="C285" s="310" t="s">
        <v>1889</v>
      </c>
      <c r="D285" s="310" t="s">
        <v>1234</v>
      </c>
      <c r="E285" s="311" t="s">
        <v>1225</v>
      </c>
      <c r="F285" s="299">
        <v>372.8</v>
      </c>
      <c r="G285" s="294">
        <f>F285*'Прайс-лист'!I3*(1-'Прайс-лист'!$E$3)</f>
        <v>372.8</v>
      </c>
    </row>
    <row r="286" spans="2:7">
      <c r="B286" s="311">
        <v>2880</v>
      </c>
      <c r="C286" s="312" t="s">
        <v>1879</v>
      </c>
      <c r="D286" s="312" t="s">
        <v>1235</v>
      </c>
      <c r="E286" s="312"/>
      <c r="F286" s="304">
        <v>348</v>
      </c>
      <c r="G286" s="294">
        <f>F286*'Прайс-лист'!I3*(1-'Прайс-лист'!$E$3)</f>
        <v>348</v>
      </c>
    </row>
    <row r="287" spans="2:7">
      <c r="B287" s="311">
        <v>288001</v>
      </c>
      <c r="C287" s="312" t="s">
        <v>1888</v>
      </c>
      <c r="D287" s="312" t="s">
        <v>1236</v>
      </c>
      <c r="E287" s="312"/>
      <c r="F287" s="304">
        <v>348</v>
      </c>
      <c r="G287" s="294">
        <f>F287*'Прайс-лист'!I3*(1-'Прайс-лист'!$E$3)</f>
        <v>348</v>
      </c>
    </row>
    <row r="288" spans="2:7">
      <c r="B288" s="308">
        <v>2881</v>
      </c>
      <c r="C288" s="310" t="s">
        <v>1880</v>
      </c>
      <c r="D288" s="310" t="s">
        <v>1237</v>
      </c>
      <c r="E288" s="308" t="s">
        <v>1225</v>
      </c>
      <c r="F288" s="300">
        <v>400.8</v>
      </c>
      <c r="G288" s="294">
        <f>F288*'Прайс-лист'!I3*(1-'Прайс-лист'!$E$3)</f>
        <v>400.8</v>
      </c>
    </row>
    <row r="289" spans="2:7">
      <c r="B289" s="308">
        <v>288101</v>
      </c>
      <c r="C289" s="310" t="s">
        <v>1887</v>
      </c>
      <c r="D289" s="310" t="s">
        <v>1238</v>
      </c>
      <c r="E289" s="308" t="s">
        <v>1225</v>
      </c>
      <c r="F289" s="300">
        <v>400.8</v>
      </c>
      <c r="G289" s="294">
        <f>F289*'Прайс-лист'!I3*(1-'Прайс-лист'!$E$3)</f>
        <v>400.8</v>
      </c>
    </row>
    <row r="290" spans="2:7">
      <c r="B290" s="308">
        <v>288201</v>
      </c>
      <c r="C290" s="310" t="s">
        <v>1881</v>
      </c>
      <c r="D290" s="310" t="s">
        <v>1239</v>
      </c>
      <c r="E290" s="308" t="s">
        <v>1225</v>
      </c>
      <c r="F290" s="300">
        <v>504</v>
      </c>
      <c r="G290" s="294">
        <f>F290*'Прайс-лист'!I3*(1-'Прайс-лист'!$E$3)</f>
        <v>504</v>
      </c>
    </row>
    <row r="291" spans="2:7">
      <c r="B291" s="308">
        <v>288203</v>
      </c>
      <c r="C291" s="310" t="s">
        <v>1886</v>
      </c>
      <c r="D291" s="310" t="s">
        <v>1240</v>
      </c>
      <c r="E291" s="308" t="s">
        <v>1225</v>
      </c>
      <c r="F291" s="300">
        <v>504</v>
      </c>
      <c r="G291" s="294">
        <f>F291*'Прайс-лист'!I3*(1-'Прайс-лист'!$E$3)</f>
        <v>504</v>
      </c>
    </row>
    <row r="292" spans="2:7">
      <c r="B292" s="308">
        <v>2862</v>
      </c>
      <c r="C292" s="313" t="s">
        <v>546</v>
      </c>
      <c r="D292" s="310" t="s">
        <v>1241</v>
      </c>
      <c r="E292" s="308"/>
      <c r="F292" s="293">
        <v>380</v>
      </c>
      <c r="G292" s="294">
        <f>F292*'Прайс-лист'!I3*(1-'Прайс-лист'!$E$3)</f>
        <v>380</v>
      </c>
    </row>
    <row r="293" spans="2:7">
      <c r="B293" s="314">
        <v>286201</v>
      </c>
      <c r="C293" s="315" t="s">
        <v>1885</v>
      </c>
      <c r="D293" s="315" t="s">
        <v>1242</v>
      </c>
      <c r="E293" s="314"/>
      <c r="F293" s="316">
        <v>380</v>
      </c>
      <c r="G293" s="294">
        <f>F293*'Прайс-лист'!I3*(1-'Прайс-лист'!$E$3)</f>
        <v>380</v>
      </c>
    </row>
    <row r="294" spans="2:7">
      <c r="B294" s="308">
        <v>2863</v>
      </c>
      <c r="C294" s="310" t="s">
        <v>547</v>
      </c>
      <c r="D294" s="310" t="s">
        <v>1243</v>
      </c>
      <c r="E294" s="308" t="s">
        <v>1225</v>
      </c>
      <c r="F294" s="293">
        <v>400.8</v>
      </c>
      <c r="G294" s="294">
        <f>F294*'Прайс-лист'!I3*(1-'Прайс-лист'!$E$3)</f>
        <v>400.8</v>
      </c>
    </row>
    <row r="295" spans="2:7">
      <c r="B295" s="306">
        <v>286301</v>
      </c>
      <c r="C295" s="310" t="s">
        <v>1884</v>
      </c>
      <c r="D295" s="310" t="s">
        <v>1244</v>
      </c>
      <c r="E295" s="306" t="s">
        <v>1225</v>
      </c>
      <c r="F295" s="293">
        <v>400.8</v>
      </c>
      <c r="G295" s="294">
        <f>F295*'Прайс-лист'!I3*(1-'Прайс-лист'!$E$3)</f>
        <v>400.8</v>
      </c>
    </row>
    <row r="296" spans="2:7">
      <c r="B296" s="308">
        <v>2865</v>
      </c>
      <c r="C296" s="310" t="s">
        <v>548</v>
      </c>
      <c r="D296" s="310" t="s">
        <v>1245</v>
      </c>
      <c r="E296" s="308" t="s">
        <v>1225</v>
      </c>
      <c r="F296" s="293">
        <v>475.20000000000005</v>
      </c>
      <c r="G296" s="294">
        <f>F296*'Прайс-лист'!I3*(1-'Прайс-лист'!$E$3)</f>
        <v>475.20000000000005</v>
      </c>
    </row>
    <row r="297" spans="2:7">
      <c r="B297" s="308">
        <v>286501</v>
      </c>
      <c r="C297" s="310" t="s">
        <v>1883</v>
      </c>
      <c r="D297" s="310" t="s">
        <v>1246</v>
      </c>
      <c r="E297" s="308" t="s">
        <v>1225</v>
      </c>
      <c r="F297" s="293">
        <v>475.20000000000005</v>
      </c>
      <c r="G297" s="294">
        <f>F297*'Прайс-лист'!I3*(1-'Прайс-лист'!$E$3)</f>
        <v>475.20000000000005</v>
      </c>
    </row>
    <row r="298" spans="2:7">
      <c r="B298" s="308">
        <v>2815</v>
      </c>
      <c r="C298" s="310" t="s">
        <v>549</v>
      </c>
      <c r="D298" s="310" t="s">
        <v>1247</v>
      </c>
      <c r="E298" s="308"/>
      <c r="F298" s="300">
        <v>448.8</v>
      </c>
      <c r="G298" s="294">
        <f>F298*'Прайс-лист'!I3*(1-'Прайс-лист'!$E$3)</f>
        <v>448.8</v>
      </c>
    </row>
    <row r="299" spans="2:7">
      <c r="B299" s="306">
        <v>281501</v>
      </c>
      <c r="C299" s="313" t="s">
        <v>550</v>
      </c>
      <c r="D299" s="313" t="s">
        <v>1248</v>
      </c>
      <c r="E299" s="306"/>
      <c r="F299" s="293">
        <v>448.8</v>
      </c>
      <c r="G299" s="294">
        <f>F299*'Прайс-лист'!I3*(1-'Прайс-лист'!$E$3)</f>
        <v>448.8</v>
      </c>
    </row>
    <row r="300" spans="2:7">
      <c r="B300" s="308">
        <v>2816</v>
      </c>
      <c r="C300" s="310" t="s">
        <v>551</v>
      </c>
      <c r="D300" s="310" t="s">
        <v>1249</v>
      </c>
      <c r="E300" s="308"/>
      <c r="F300" s="293">
        <v>452.8</v>
      </c>
      <c r="G300" s="294">
        <f>F300*'Прайс-лист'!I3*(1-'Прайс-лист'!$E$3)</f>
        <v>452.8</v>
      </c>
    </row>
    <row r="301" spans="2:7">
      <c r="B301" s="308">
        <v>281601</v>
      </c>
      <c r="C301" s="310" t="s">
        <v>552</v>
      </c>
      <c r="D301" s="310" t="s">
        <v>1250</v>
      </c>
      <c r="E301" s="308"/>
      <c r="F301" s="293">
        <v>452.8</v>
      </c>
      <c r="G301" s="294">
        <f>F301*'Прайс-лист'!I3*(1-'Прайс-лист'!$E$3)</f>
        <v>452.8</v>
      </c>
    </row>
    <row r="302" spans="2:7">
      <c r="B302" s="308">
        <v>2817</v>
      </c>
      <c r="C302" s="310" t="s">
        <v>553</v>
      </c>
      <c r="D302" s="310" t="s">
        <v>1251</v>
      </c>
      <c r="E302" s="308"/>
      <c r="F302" s="300">
        <v>612.80000000000007</v>
      </c>
      <c r="G302" s="294">
        <f>F302*'Прайс-лист'!I3*(1-'Прайс-лист'!$E$3)</f>
        <v>612.80000000000007</v>
      </c>
    </row>
    <row r="303" spans="2:7">
      <c r="B303" s="306">
        <v>281701</v>
      </c>
      <c r="C303" s="313" t="s">
        <v>554</v>
      </c>
      <c r="D303" s="313" t="s">
        <v>1252</v>
      </c>
      <c r="E303" s="306"/>
      <c r="F303" s="293">
        <v>612.80000000000007</v>
      </c>
      <c r="G303" s="294">
        <f>F303*'Прайс-лист'!I3*(1-'Прайс-лист'!$E$3)</f>
        <v>612.80000000000007</v>
      </c>
    </row>
    <row r="304" spans="2:7">
      <c r="B304" s="308">
        <v>2820</v>
      </c>
      <c r="C304" s="310" t="s">
        <v>555</v>
      </c>
      <c r="D304" s="310" t="s">
        <v>1253</v>
      </c>
      <c r="E304" s="308"/>
      <c r="F304" s="293">
        <v>223.20000000000002</v>
      </c>
      <c r="G304" s="294">
        <f>F304*'Прайс-лист'!I3*(1-'Прайс-лист'!$E$3)</f>
        <v>223.20000000000002</v>
      </c>
    </row>
    <row r="305" spans="2:7">
      <c r="B305" s="308">
        <v>2821</v>
      </c>
      <c r="C305" s="310" t="s">
        <v>556</v>
      </c>
      <c r="D305" s="310" t="s">
        <v>1254</v>
      </c>
      <c r="E305" s="308"/>
      <c r="F305" s="293">
        <v>270.40000000000003</v>
      </c>
      <c r="G305" s="294">
        <f>F305*'Прайс-лист'!I3*(1-'Прайс-лист'!$E$3)</f>
        <v>270.40000000000003</v>
      </c>
    </row>
    <row r="306" spans="2:7">
      <c r="B306" s="308">
        <v>2824</v>
      </c>
      <c r="C306" s="310" t="s">
        <v>557</v>
      </c>
      <c r="D306" s="310" t="s">
        <v>1255</v>
      </c>
      <c r="E306" s="308"/>
      <c r="F306" s="293">
        <v>302.40000000000003</v>
      </c>
      <c r="G306" s="294">
        <f>F306*'Прайс-лист'!I3*(1-'Прайс-лист'!$E$3)</f>
        <v>302.40000000000003</v>
      </c>
    </row>
    <row r="307" spans="2:7">
      <c r="B307" s="306">
        <v>2825</v>
      </c>
      <c r="C307" s="310" t="s">
        <v>558</v>
      </c>
      <c r="D307" s="310" t="s">
        <v>1256</v>
      </c>
      <c r="E307" s="306"/>
      <c r="F307" s="293">
        <v>341.6</v>
      </c>
      <c r="G307" s="294">
        <f>F307*'Прайс-лист'!I3*(1-'Прайс-лист'!$E$3)</f>
        <v>341.6</v>
      </c>
    </row>
    <row r="308" spans="2:7">
      <c r="B308" s="308">
        <v>2826</v>
      </c>
      <c r="C308" s="313" t="s">
        <v>559</v>
      </c>
      <c r="D308" s="313" t="s">
        <v>1257</v>
      </c>
      <c r="E308" s="308"/>
      <c r="F308" s="293">
        <v>381.6</v>
      </c>
      <c r="G308" s="294">
        <f>F308*'Прайс-лист'!I3*(1-'Прайс-лист'!$E$3)</f>
        <v>381.6</v>
      </c>
    </row>
    <row r="309" spans="2:7">
      <c r="B309" s="308">
        <v>2828</v>
      </c>
      <c r="C309" s="310" t="s">
        <v>560</v>
      </c>
      <c r="D309" s="310" t="s">
        <v>1258</v>
      </c>
      <c r="E309" s="308"/>
      <c r="F309" s="293">
        <v>456</v>
      </c>
      <c r="G309" s="294">
        <f>F309*'Прайс-лист'!I3*(1-'Прайс-лист'!$E$3)</f>
        <v>456</v>
      </c>
    </row>
    <row r="310" spans="2:7">
      <c r="B310" s="308">
        <v>2886</v>
      </c>
      <c r="C310" s="310" t="s">
        <v>1862</v>
      </c>
      <c r="D310" s="310" t="s">
        <v>1259</v>
      </c>
      <c r="E310" s="308"/>
      <c r="F310" s="300">
        <v>652</v>
      </c>
      <c r="G310" s="294">
        <f>F310*'Прайс-лист'!I3*(1-'Прайс-лист'!$E$3)</f>
        <v>652</v>
      </c>
    </row>
    <row r="311" spans="2:7">
      <c r="B311" s="308">
        <v>2892</v>
      </c>
      <c r="C311" s="310" t="s">
        <v>1863</v>
      </c>
      <c r="D311" s="310" t="s">
        <v>1260</v>
      </c>
      <c r="E311" s="308"/>
      <c r="F311" s="300">
        <v>456</v>
      </c>
      <c r="G311" s="294">
        <f>F311*'Прайс-лист'!I3*(1-'Прайс-лист'!$E$3)</f>
        <v>456</v>
      </c>
    </row>
    <row r="312" spans="2:7">
      <c r="B312" s="308">
        <v>2896</v>
      </c>
      <c r="C312" s="310" t="s">
        <v>1864</v>
      </c>
      <c r="D312" s="310" t="s">
        <v>1261</v>
      </c>
      <c r="E312" s="308"/>
      <c r="F312" s="300">
        <v>934.40000000000009</v>
      </c>
      <c r="G312" s="294">
        <f>F312*'Прайс-лист'!I3*(1-'Прайс-лист'!$E$3)</f>
        <v>934.40000000000009</v>
      </c>
    </row>
    <row r="313" spans="2:7">
      <c r="B313" s="308">
        <v>7000</v>
      </c>
      <c r="C313" s="310" t="s">
        <v>2052</v>
      </c>
      <c r="D313" s="310" t="s">
        <v>2044</v>
      </c>
      <c r="E313" s="308"/>
      <c r="F313" s="300">
        <v>572</v>
      </c>
      <c r="G313" s="294">
        <f>F313*'Прайс-лист'!I3*(1-'Прайс-лист'!$E$3)</f>
        <v>572</v>
      </c>
    </row>
    <row r="314" spans="2:7">
      <c r="B314" s="306">
        <v>2829</v>
      </c>
      <c r="C314" s="313" t="s">
        <v>561</v>
      </c>
      <c r="D314" s="313" t="s">
        <v>1262</v>
      </c>
      <c r="E314" s="306"/>
      <c r="F314" s="293">
        <v>224.8</v>
      </c>
      <c r="G314" s="294">
        <f>F314*'Прайс-лист'!I3*(1-'Прайс-лист'!$E$3)</f>
        <v>224.8</v>
      </c>
    </row>
    <row r="315" spans="2:7">
      <c r="B315" s="308">
        <v>2830</v>
      </c>
      <c r="C315" s="310" t="s">
        <v>562</v>
      </c>
      <c r="D315" s="310" t="s">
        <v>1263</v>
      </c>
      <c r="E315" s="308"/>
      <c r="F315" s="293">
        <v>273.60000000000002</v>
      </c>
      <c r="G315" s="294">
        <f>F315*'Прайс-лист'!I3*(1-'Прайс-лист'!$E$3)</f>
        <v>273.60000000000002</v>
      </c>
    </row>
    <row r="316" spans="2:7">
      <c r="B316" s="306">
        <v>2831</v>
      </c>
      <c r="C316" s="313" t="s">
        <v>563</v>
      </c>
      <c r="D316" s="313" t="s">
        <v>1264</v>
      </c>
      <c r="E316" s="306"/>
      <c r="F316" s="293">
        <v>310.40000000000003</v>
      </c>
      <c r="G316" s="294">
        <f>F316*'Прайс-лист'!I3*(1-'Прайс-лист'!$E$3)</f>
        <v>310.40000000000003</v>
      </c>
    </row>
    <row r="317" spans="2:7">
      <c r="B317" s="308">
        <v>2832</v>
      </c>
      <c r="C317" s="310" t="s">
        <v>564</v>
      </c>
      <c r="D317" s="310" t="s">
        <v>1265</v>
      </c>
      <c r="E317" s="308"/>
      <c r="F317" s="293">
        <v>128.80000000000001</v>
      </c>
      <c r="G317" s="294">
        <f>F317*'Прайс-лист'!I3*(1-'Прайс-лист'!$E$3)</f>
        <v>128.80000000000001</v>
      </c>
    </row>
    <row r="318" spans="2:7">
      <c r="B318" s="306">
        <v>2833</v>
      </c>
      <c r="C318" s="313" t="s">
        <v>565</v>
      </c>
      <c r="D318" s="313" t="s">
        <v>1266</v>
      </c>
      <c r="E318" s="306"/>
      <c r="F318" s="293">
        <v>142.4</v>
      </c>
      <c r="G318" s="294">
        <f>F318*'Прайс-лист'!I3*(1-'Прайс-лист'!$E$3)</f>
        <v>142.4</v>
      </c>
    </row>
    <row r="319" spans="2:7">
      <c r="B319" s="308">
        <v>2834</v>
      </c>
      <c r="C319" s="310" t="s">
        <v>566</v>
      </c>
      <c r="D319" s="310" t="s">
        <v>1267</v>
      </c>
      <c r="E319" s="308"/>
      <c r="F319" s="293">
        <v>154.4</v>
      </c>
      <c r="G319" s="294">
        <f>F319*'Прайс-лист'!I3*(1-'Прайс-лист'!$E$3)</f>
        <v>154.4</v>
      </c>
    </row>
    <row r="320" spans="2:7">
      <c r="B320" s="306">
        <v>2835</v>
      </c>
      <c r="C320" s="313" t="s">
        <v>567</v>
      </c>
      <c r="D320" s="313" t="s">
        <v>1268</v>
      </c>
      <c r="E320" s="306"/>
      <c r="F320" s="293">
        <v>168</v>
      </c>
      <c r="G320" s="294">
        <f>F320*'Прайс-лист'!I3*(1-'Прайс-лист'!$E$3)</f>
        <v>168</v>
      </c>
    </row>
    <row r="321" spans="2:7">
      <c r="B321" s="308">
        <v>2836</v>
      </c>
      <c r="C321" s="310" t="s">
        <v>568</v>
      </c>
      <c r="D321" s="310" t="s">
        <v>1269</v>
      </c>
      <c r="E321" s="308"/>
      <c r="F321" s="293">
        <v>200.8</v>
      </c>
      <c r="G321" s="294">
        <f>F321*'Прайс-лист'!I3*(1-'Прайс-лист'!$E$3)</f>
        <v>200.8</v>
      </c>
    </row>
    <row r="322" spans="2:7">
      <c r="B322" s="306">
        <v>2837</v>
      </c>
      <c r="C322" s="313" t="s">
        <v>569</v>
      </c>
      <c r="D322" s="313" t="s">
        <v>1270</v>
      </c>
      <c r="E322" s="306"/>
      <c r="F322" s="293">
        <v>111.2</v>
      </c>
      <c r="G322" s="294">
        <f>F322*'Прайс-лист'!I3*(1-'Прайс-лист'!$E$3)</f>
        <v>111.2</v>
      </c>
    </row>
    <row r="323" spans="2:7">
      <c r="B323" s="308">
        <v>2838</v>
      </c>
      <c r="C323" s="310" t="s">
        <v>570</v>
      </c>
      <c r="D323" s="310" t="s">
        <v>1271</v>
      </c>
      <c r="E323" s="308"/>
      <c r="F323" s="293">
        <v>124</v>
      </c>
      <c r="G323" s="294">
        <f>F323*'Прайс-лист'!I3*(1-'Прайс-лист'!$E$3)</f>
        <v>124</v>
      </c>
    </row>
    <row r="324" spans="2:7">
      <c r="B324" s="306">
        <v>2839</v>
      </c>
      <c r="C324" s="313" t="s">
        <v>571</v>
      </c>
      <c r="D324" s="313" t="s">
        <v>1272</v>
      </c>
      <c r="E324" s="306"/>
      <c r="F324" s="293">
        <v>140</v>
      </c>
      <c r="G324" s="294">
        <f>F324*'Прайс-лист'!I3*(1-'Прайс-лист'!$E$3)</f>
        <v>140</v>
      </c>
    </row>
    <row r="325" spans="2:7">
      <c r="B325" s="308">
        <v>2840</v>
      </c>
      <c r="C325" s="310" t="s">
        <v>572</v>
      </c>
      <c r="D325" s="310" t="s">
        <v>1273</v>
      </c>
      <c r="E325" s="308"/>
      <c r="F325" s="293">
        <v>152.80000000000001</v>
      </c>
      <c r="G325" s="294">
        <f>F325*'Прайс-лист'!I3*(1-'Прайс-лист'!$E$3)</f>
        <v>152.80000000000001</v>
      </c>
    </row>
    <row r="326" spans="2:7">
      <c r="B326" s="308">
        <v>2866</v>
      </c>
      <c r="C326" s="310" t="s">
        <v>573</v>
      </c>
      <c r="D326" s="310" t="s">
        <v>1274</v>
      </c>
      <c r="E326" s="308"/>
      <c r="F326" s="293">
        <v>158.4</v>
      </c>
      <c r="G326" s="294">
        <f>F326*'Прайс-лист'!I3*(1-'Прайс-лист'!$E$3)</f>
        <v>158.4</v>
      </c>
    </row>
    <row r="327" spans="2:7">
      <c r="B327" s="306">
        <v>2841</v>
      </c>
      <c r="C327" s="313" t="s">
        <v>574</v>
      </c>
      <c r="D327" s="313" t="s">
        <v>1275</v>
      </c>
      <c r="E327" s="306" t="s">
        <v>380</v>
      </c>
      <c r="F327" s="293">
        <v>65.600000000000009</v>
      </c>
      <c r="G327" s="294">
        <f>F327*'Прайс-лист'!I3*(1-'Прайс-лист'!$E$3)</f>
        <v>65.600000000000009</v>
      </c>
    </row>
    <row r="328" spans="2:7">
      <c r="B328" s="308">
        <v>2842</v>
      </c>
      <c r="C328" s="310" t="s">
        <v>575</v>
      </c>
      <c r="D328" s="310" t="s">
        <v>1276</v>
      </c>
      <c r="E328" s="308" t="s">
        <v>1277</v>
      </c>
      <c r="F328" s="293">
        <v>75.2</v>
      </c>
      <c r="G328" s="294">
        <f>F328*'Прайс-лист'!I3*(1-'Прайс-лист'!$E$3)</f>
        <v>75.2</v>
      </c>
    </row>
    <row r="329" spans="2:7">
      <c r="B329" s="306">
        <v>2843</v>
      </c>
      <c r="C329" s="313" t="s">
        <v>576</v>
      </c>
      <c r="D329" s="313" t="s">
        <v>1278</v>
      </c>
      <c r="E329" s="308" t="s">
        <v>179</v>
      </c>
      <c r="F329" s="293">
        <v>86.4</v>
      </c>
      <c r="G329" s="294">
        <f>F329*'Прайс-лист'!I3*(1-'Прайс-лист'!$E$3)</f>
        <v>86.4</v>
      </c>
    </row>
    <row r="330" spans="2:7">
      <c r="B330" s="308">
        <v>2844</v>
      </c>
      <c r="C330" s="310" t="s">
        <v>577</v>
      </c>
      <c r="D330" s="310" t="s">
        <v>1279</v>
      </c>
      <c r="E330" s="317" t="s">
        <v>1280</v>
      </c>
      <c r="F330" s="293">
        <v>133.6</v>
      </c>
      <c r="G330" s="294">
        <f>F330*'Прайс-лист'!I3*(1-'Прайс-лист'!$E$3)</f>
        <v>133.6</v>
      </c>
    </row>
    <row r="331" spans="2:7">
      <c r="B331" s="306">
        <v>2845</v>
      </c>
      <c r="C331" s="313" t="s">
        <v>578</v>
      </c>
      <c r="D331" s="313" t="s">
        <v>1281</v>
      </c>
      <c r="E331" s="306" t="s">
        <v>1282</v>
      </c>
      <c r="F331" s="293">
        <v>100.80000000000001</v>
      </c>
      <c r="G331" s="294">
        <f>F331*'Прайс-лист'!I3*(1-'Прайс-лист'!$E$3)</f>
        <v>100.80000000000001</v>
      </c>
    </row>
    <row r="332" spans="2:7">
      <c r="B332" s="308">
        <v>2846</v>
      </c>
      <c r="C332" s="310" t="s">
        <v>579</v>
      </c>
      <c r="D332" s="310" t="s">
        <v>1283</v>
      </c>
      <c r="E332" s="308" t="s">
        <v>388</v>
      </c>
      <c r="F332" s="293">
        <v>73.600000000000009</v>
      </c>
      <c r="G332" s="294">
        <f>F332*'Прайс-лист'!I3*(1-'Прайс-лист'!$E$3)</f>
        <v>73.600000000000009</v>
      </c>
    </row>
    <row r="333" spans="2:7">
      <c r="B333" s="306">
        <v>2847</v>
      </c>
      <c r="C333" s="313" t="s">
        <v>580</v>
      </c>
      <c r="D333" s="313" t="s">
        <v>1284</v>
      </c>
      <c r="E333" s="306" t="s">
        <v>390</v>
      </c>
      <c r="F333" s="293">
        <v>63.2</v>
      </c>
      <c r="G333" s="294">
        <f>F333*'Прайс-лист'!I3*(1-'Прайс-лист'!$E$3)</f>
        <v>63.2</v>
      </c>
    </row>
    <row r="334" spans="2:7">
      <c r="B334" s="311">
        <v>2867</v>
      </c>
      <c r="C334" s="312" t="s">
        <v>581</v>
      </c>
      <c r="D334" s="312" t="s">
        <v>1285</v>
      </c>
      <c r="E334" s="311" t="s">
        <v>393</v>
      </c>
      <c r="F334" s="293">
        <v>117.60000000000001</v>
      </c>
      <c r="G334" s="294">
        <f>F334*'Прайс-лист'!I3*(1-'Прайс-лист'!$E$3)</f>
        <v>117.60000000000001</v>
      </c>
    </row>
    <row r="335" spans="2:7">
      <c r="B335" s="311">
        <v>2873</v>
      </c>
      <c r="C335" s="312" t="s">
        <v>582</v>
      </c>
      <c r="D335" s="312" t="s">
        <v>1286</v>
      </c>
      <c r="E335" s="311" t="s">
        <v>437</v>
      </c>
      <c r="F335" s="293">
        <v>76.800000000000011</v>
      </c>
      <c r="G335" s="294">
        <f>F335*'Прайс-лист'!I3*(1-'Прайс-лист'!$E$3)</f>
        <v>76.800000000000011</v>
      </c>
    </row>
    <row r="336" spans="2:7">
      <c r="B336" s="311">
        <v>2879</v>
      </c>
      <c r="C336" s="312" t="s">
        <v>583</v>
      </c>
      <c r="D336" s="312" t="s">
        <v>1287</v>
      </c>
      <c r="E336" s="311" t="s">
        <v>180</v>
      </c>
      <c r="F336" s="299">
        <v>90.4</v>
      </c>
      <c r="G336" s="294">
        <f>F336*'Прайс-лист'!I3*(1-'Прайс-лист'!$E$3)</f>
        <v>90.4</v>
      </c>
    </row>
    <row r="337" spans="2:7">
      <c r="B337" s="308">
        <v>2883</v>
      </c>
      <c r="C337" s="310" t="s">
        <v>584</v>
      </c>
      <c r="D337" s="310" t="s">
        <v>1288</v>
      </c>
      <c r="E337" s="308" t="s">
        <v>178</v>
      </c>
      <c r="F337" s="300">
        <v>85.600000000000009</v>
      </c>
      <c r="G337" s="294">
        <f>F337*'Прайс-лист'!I3*(1-'Прайс-лист'!$E$3)</f>
        <v>85.600000000000009</v>
      </c>
    </row>
    <row r="338" spans="2:7">
      <c r="B338" s="308">
        <v>2885</v>
      </c>
      <c r="C338" s="310" t="s">
        <v>585</v>
      </c>
      <c r="D338" s="310" t="s">
        <v>1289</v>
      </c>
      <c r="E338" s="308" t="s">
        <v>1290</v>
      </c>
      <c r="F338" s="300">
        <v>140</v>
      </c>
      <c r="G338" s="294">
        <f>F338*'Прайс-лист'!I3*(1-'Прайс-лист'!$E$3)</f>
        <v>140</v>
      </c>
    </row>
    <row r="339" spans="2:7">
      <c r="B339" s="308">
        <v>2887</v>
      </c>
      <c r="C339" s="310" t="s">
        <v>1860</v>
      </c>
      <c r="D339" s="310" t="s">
        <v>1291</v>
      </c>
      <c r="E339" s="308" t="s">
        <v>1052</v>
      </c>
      <c r="F339" s="300">
        <v>159.20000000000002</v>
      </c>
      <c r="G339" s="294">
        <f>F339*'Прайс-лист'!I3*(1-'Прайс-лист'!$E$3)</f>
        <v>159.20000000000002</v>
      </c>
    </row>
    <row r="340" spans="2:7">
      <c r="B340" s="308">
        <v>288701</v>
      </c>
      <c r="C340" s="310" t="s">
        <v>2113</v>
      </c>
      <c r="D340" s="310" t="s">
        <v>2111</v>
      </c>
      <c r="E340" s="317"/>
      <c r="F340" s="293">
        <v>304</v>
      </c>
      <c r="G340" s="294">
        <f>F340*'Прайс-лист'!I3*(1-'Прайс-лист'!$E$3)</f>
        <v>304</v>
      </c>
    </row>
    <row r="341" spans="2:7">
      <c r="B341" s="317">
        <v>2893</v>
      </c>
      <c r="C341" s="310" t="s">
        <v>1861</v>
      </c>
      <c r="D341" s="310" t="s">
        <v>1292</v>
      </c>
      <c r="E341" s="317" t="s">
        <v>1056</v>
      </c>
      <c r="F341" s="293">
        <v>96.800000000000011</v>
      </c>
      <c r="G341" s="294">
        <f>F341*'Прайс-лист'!I3*(1-'Прайс-лист'!$E$3)</f>
        <v>96.800000000000011</v>
      </c>
    </row>
    <row r="342" spans="2:7">
      <c r="B342" s="317">
        <v>2897</v>
      </c>
      <c r="C342" s="318" t="s">
        <v>2053</v>
      </c>
      <c r="D342" s="318" t="s">
        <v>2045</v>
      </c>
      <c r="E342" s="317" t="s">
        <v>1058</v>
      </c>
      <c r="F342" s="293">
        <v>287.2</v>
      </c>
      <c r="G342" s="294">
        <f>F342*'Прайс-лист'!I3*(1-'Прайс-лист'!$E$3)</f>
        <v>287.2</v>
      </c>
    </row>
    <row r="343" spans="2:7">
      <c r="B343" s="317">
        <v>2899</v>
      </c>
      <c r="C343" s="310" t="s">
        <v>2054</v>
      </c>
      <c r="D343" s="310" t="s">
        <v>2046</v>
      </c>
      <c r="E343" s="317" t="s">
        <v>1058</v>
      </c>
      <c r="F343" s="293">
        <v>391.20000000000005</v>
      </c>
      <c r="G343" s="294">
        <f>F343*'Прайс-лист'!I3*(1-'Прайс-лист'!$E$3)</f>
        <v>391.20000000000005</v>
      </c>
    </row>
    <row r="344" spans="2:7">
      <c r="B344" s="317">
        <v>7001</v>
      </c>
      <c r="C344" s="318" t="s">
        <v>2056</v>
      </c>
      <c r="D344" s="318" t="s">
        <v>2047</v>
      </c>
      <c r="E344" s="317" t="s">
        <v>1974</v>
      </c>
      <c r="F344" s="293">
        <v>140</v>
      </c>
      <c r="G344" s="294">
        <f>F344*'Прайс-лист'!I3*(1-'Прайс-лист'!$E$3)</f>
        <v>140</v>
      </c>
    </row>
    <row r="345" spans="2:7">
      <c r="B345" s="317">
        <v>7002</v>
      </c>
      <c r="C345" s="318" t="s">
        <v>2055</v>
      </c>
      <c r="D345" s="318" t="s">
        <v>2048</v>
      </c>
      <c r="E345" s="317" t="s">
        <v>1974</v>
      </c>
      <c r="F345" s="293">
        <v>232</v>
      </c>
      <c r="G345" s="294">
        <f>F345*'Прайс-лист'!I3*(1-'Прайс-лист'!$E$3)</f>
        <v>232</v>
      </c>
    </row>
    <row r="346" spans="2:7">
      <c r="B346" s="317">
        <v>2848</v>
      </c>
      <c r="C346" s="318" t="s">
        <v>586</v>
      </c>
      <c r="D346" s="318" t="s">
        <v>1293</v>
      </c>
      <c r="E346" s="317" t="s">
        <v>1294</v>
      </c>
      <c r="F346" s="293">
        <v>61.6</v>
      </c>
      <c r="G346" s="294">
        <f>F346*'Прайс-лист'!I3*(1-'Прайс-лист'!$E$3)</f>
        <v>61.6</v>
      </c>
    </row>
    <row r="347" spans="2:7">
      <c r="B347" s="306">
        <v>2849</v>
      </c>
      <c r="C347" s="313" t="s">
        <v>587</v>
      </c>
      <c r="D347" s="313" t="s">
        <v>1295</v>
      </c>
      <c r="E347" s="306" t="s">
        <v>170</v>
      </c>
      <c r="F347" s="299">
        <v>68</v>
      </c>
      <c r="G347" s="294">
        <f>F347*'Прайс-лист'!I3*(1-'Прайс-лист'!$E$3)</f>
        <v>68</v>
      </c>
    </row>
    <row r="348" spans="2:7">
      <c r="B348" s="308">
        <v>2868</v>
      </c>
      <c r="C348" s="310" t="s">
        <v>588</v>
      </c>
      <c r="D348" s="310" t="s">
        <v>1296</v>
      </c>
      <c r="E348" s="308" t="s">
        <v>1297</v>
      </c>
      <c r="F348" s="300">
        <v>90.4</v>
      </c>
      <c r="G348" s="294">
        <f>F348*'Прайс-лист'!I3*(1-'Прайс-лист'!$E$3)</f>
        <v>90.4</v>
      </c>
    </row>
    <row r="349" spans="2:7">
      <c r="B349" s="308">
        <v>2850</v>
      </c>
      <c r="C349" s="318" t="s">
        <v>589</v>
      </c>
      <c r="D349" s="318" t="s">
        <v>1298</v>
      </c>
      <c r="E349" s="317" t="s">
        <v>1299</v>
      </c>
      <c r="F349" s="293">
        <v>72.8</v>
      </c>
      <c r="G349" s="294">
        <f>F349*'Прайс-лист'!I3*(1-'Прайс-лист'!$E$3)</f>
        <v>72.8</v>
      </c>
    </row>
    <row r="350" spans="2:7">
      <c r="B350" s="306">
        <v>2851</v>
      </c>
      <c r="C350" s="313" t="s">
        <v>590</v>
      </c>
      <c r="D350" s="313" t="s">
        <v>1300</v>
      </c>
      <c r="E350" s="306" t="s">
        <v>1301</v>
      </c>
      <c r="F350" s="293">
        <v>72.8</v>
      </c>
      <c r="G350" s="294">
        <f>F350*'Прайс-лист'!I3*(1-'Прайс-лист'!$E$3)</f>
        <v>72.8</v>
      </c>
    </row>
    <row r="351" spans="2:7">
      <c r="B351" s="308">
        <v>2852</v>
      </c>
      <c r="C351" s="310" t="s">
        <v>591</v>
      </c>
      <c r="D351" s="310" t="s">
        <v>1302</v>
      </c>
      <c r="E351" s="308"/>
      <c r="F351" s="293">
        <v>76.800000000000011</v>
      </c>
      <c r="G351" s="294">
        <f>F351*'Прайс-лист'!I3*(1-'Прайс-лист'!$E$3)</f>
        <v>76.800000000000011</v>
      </c>
    </row>
    <row r="352" spans="2:7">
      <c r="B352" s="306">
        <v>2853</v>
      </c>
      <c r="C352" s="313" t="s">
        <v>592</v>
      </c>
      <c r="D352" s="313" t="s">
        <v>1303</v>
      </c>
      <c r="E352" s="306" t="s">
        <v>398</v>
      </c>
      <c r="F352" s="293">
        <v>96</v>
      </c>
      <c r="G352" s="294">
        <f>F352*'Прайс-лист'!I3*(1-'Прайс-лист'!$E$3)</f>
        <v>96</v>
      </c>
    </row>
    <row r="353" spans="2:7">
      <c r="B353" s="308">
        <v>2854</v>
      </c>
      <c r="C353" s="310" t="s">
        <v>593</v>
      </c>
      <c r="D353" s="310" t="s">
        <v>1304</v>
      </c>
      <c r="E353" s="308" t="s">
        <v>1305</v>
      </c>
      <c r="F353" s="293">
        <v>57.6</v>
      </c>
      <c r="G353" s="294">
        <f>F353*'Прайс-лист'!I3*(1-'Прайс-лист'!$E$3)</f>
        <v>57.6</v>
      </c>
    </row>
    <row r="354" spans="2:7">
      <c r="B354" s="308">
        <v>2874</v>
      </c>
      <c r="C354" s="310" t="s">
        <v>594</v>
      </c>
      <c r="D354" s="310" t="s">
        <v>1306</v>
      </c>
      <c r="E354" s="308" t="s">
        <v>493</v>
      </c>
      <c r="F354" s="293">
        <v>72.8</v>
      </c>
      <c r="G354" s="294">
        <f>F354*'Прайс-лист'!I3*(1-'Прайс-лист'!$E$3)</f>
        <v>72.8</v>
      </c>
    </row>
    <row r="355" spans="2:7">
      <c r="B355" s="308">
        <v>2884</v>
      </c>
      <c r="C355" s="310" t="s">
        <v>595</v>
      </c>
      <c r="D355" s="310" t="s">
        <v>1307</v>
      </c>
      <c r="E355" s="308" t="s">
        <v>178</v>
      </c>
      <c r="F355" s="300">
        <v>85.600000000000009</v>
      </c>
      <c r="G355" s="294">
        <f>F355*'Прайс-лист'!I3*(1-'Прайс-лист'!$E$3)</f>
        <v>85.600000000000009</v>
      </c>
    </row>
    <row r="356" spans="2:7">
      <c r="B356" s="308">
        <v>2888</v>
      </c>
      <c r="C356" s="310" t="s">
        <v>1882</v>
      </c>
      <c r="D356" s="310" t="s">
        <v>1308</v>
      </c>
      <c r="E356" s="308" t="s">
        <v>1052</v>
      </c>
      <c r="F356" s="300">
        <v>92.800000000000011</v>
      </c>
      <c r="G356" s="294">
        <f>F356*'Прайс-лист'!I3*(1-'Прайс-лист'!$E$3)</f>
        <v>92.800000000000011</v>
      </c>
    </row>
    <row r="357" spans="2:7">
      <c r="B357" s="308">
        <v>2900</v>
      </c>
      <c r="C357" s="310" t="s">
        <v>2057</v>
      </c>
      <c r="D357" s="310" t="s">
        <v>2049</v>
      </c>
      <c r="E357" s="308" t="s">
        <v>180</v>
      </c>
      <c r="F357" s="300">
        <v>79.2</v>
      </c>
      <c r="G357" s="294">
        <f>F357*'Прайс-лист'!I3*(1-'Прайс-лист'!$E$3)</f>
        <v>79.2</v>
      </c>
    </row>
    <row r="358" spans="2:7">
      <c r="B358" s="308">
        <v>2898</v>
      </c>
      <c r="C358" s="310" t="s">
        <v>2058</v>
      </c>
      <c r="D358" s="310" t="s">
        <v>2050</v>
      </c>
      <c r="E358" s="308" t="s">
        <v>1058</v>
      </c>
      <c r="F358" s="300">
        <v>159.20000000000002</v>
      </c>
      <c r="G358" s="294">
        <f>F358*'Прайс-лист'!I3*(1-'Прайс-лист'!$E$3)</f>
        <v>159.20000000000002</v>
      </c>
    </row>
    <row r="359" spans="2:7">
      <c r="B359" s="308">
        <v>7003</v>
      </c>
      <c r="C359" s="310" t="s">
        <v>2059</v>
      </c>
      <c r="D359" s="310" t="s">
        <v>2051</v>
      </c>
      <c r="E359" s="308" t="s">
        <v>1974</v>
      </c>
      <c r="F359" s="300">
        <v>88</v>
      </c>
      <c r="G359" s="294">
        <f>F359*'Прайс-лист'!I3*(1-'Прайс-лист'!$E$3)</f>
        <v>88</v>
      </c>
    </row>
    <row r="360" spans="2:7">
      <c r="B360" s="306">
        <v>2855</v>
      </c>
      <c r="C360" s="313" t="s">
        <v>1778</v>
      </c>
      <c r="D360" s="313" t="s">
        <v>1309</v>
      </c>
      <c r="E360" s="306" t="s">
        <v>1780</v>
      </c>
      <c r="F360" s="293">
        <v>59.2</v>
      </c>
      <c r="G360" s="294">
        <f>F360*'Прайс-лист'!I3*(1-'Прайс-лист'!$E$3)</f>
        <v>59.2</v>
      </c>
    </row>
    <row r="361" spans="2:7">
      <c r="B361" s="308">
        <v>2856</v>
      </c>
      <c r="C361" s="310" t="s">
        <v>1779</v>
      </c>
      <c r="D361" s="310" t="s">
        <v>1310</v>
      </c>
      <c r="E361" s="308" t="s">
        <v>1781</v>
      </c>
      <c r="F361" s="293">
        <v>59.2</v>
      </c>
      <c r="G361" s="294">
        <f>F361*'Прайс-лист'!I3*(1-'Прайс-лист'!$E$3)</f>
        <v>59.2</v>
      </c>
    </row>
    <row r="362" spans="2:7">
      <c r="B362" s="308">
        <v>2889</v>
      </c>
      <c r="C362" s="310" t="s">
        <v>1585</v>
      </c>
      <c r="D362" s="310" t="s">
        <v>1311</v>
      </c>
      <c r="E362" s="308" t="s">
        <v>1052</v>
      </c>
      <c r="F362" s="293">
        <v>124</v>
      </c>
      <c r="G362" s="294">
        <f>F362*'Прайс-лист'!I3*(1-'Прайс-лист'!$E$3)</f>
        <v>124</v>
      </c>
    </row>
    <row r="363" spans="2:7">
      <c r="B363" s="306">
        <v>2857</v>
      </c>
      <c r="C363" s="313" t="s">
        <v>596</v>
      </c>
      <c r="D363" s="313" t="s">
        <v>1312</v>
      </c>
      <c r="E363" s="306" t="s">
        <v>445</v>
      </c>
      <c r="F363" s="293">
        <v>42.400000000000006</v>
      </c>
      <c r="G363" s="294">
        <f>F363*'Прайс-лист'!I3*(1-'Прайс-лист'!$E$3)</f>
        <v>42.400000000000006</v>
      </c>
    </row>
    <row r="364" spans="2:7">
      <c r="B364" s="308">
        <v>2858</v>
      </c>
      <c r="C364" s="310" t="s">
        <v>597</v>
      </c>
      <c r="D364" s="310" t="s">
        <v>1313</v>
      </c>
      <c r="E364" s="308" t="s">
        <v>406</v>
      </c>
      <c r="F364" s="293">
        <v>42.400000000000006</v>
      </c>
      <c r="G364" s="294">
        <f>F364*'Прайс-лист'!I3*(1-'Прайс-лист'!$E$3)</f>
        <v>42.400000000000006</v>
      </c>
    </row>
    <row r="365" spans="2:7">
      <c r="B365" s="308">
        <v>2861</v>
      </c>
      <c r="C365" s="310" t="s">
        <v>598</v>
      </c>
      <c r="D365" s="310" t="s">
        <v>1314</v>
      </c>
      <c r="E365" s="308" t="s">
        <v>408</v>
      </c>
      <c r="F365" s="300">
        <v>42.400000000000006</v>
      </c>
      <c r="G365" s="294">
        <f>F365*'Прайс-лист'!I3*(1-'Прайс-лист'!$E$3)</f>
        <v>42.400000000000006</v>
      </c>
    </row>
    <row r="366" spans="2:7" s="263" customFormat="1" ht="18.75" thickBot="1">
      <c r="B366" s="265"/>
      <c r="C366" s="266" t="s">
        <v>599</v>
      </c>
      <c r="D366" s="270" t="s">
        <v>1315</v>
      </c>
      <c r="E366" s="267"/>
      <c r="F366" s="271"/>
      <c r="G366" s="272"/>
    </row>
    <row r="367" spans="2:7">
      <c r="B367" s="291">
        <v>2901</v>
      </c>
      <c r="C367" s="292" t="s">
        <v>1812</v>
      </c>
      <c r="D367" s="292" t="s">
        <v>1316</v>
      </c>
      <c r="E367" s="291" t="s">
        <v>19</v>
      </c>
      <c r="F367" s="293">
        <v>68</v>
      </c>
      <c r="G367" s="294">
        <f>F367*'Прайс-лист'!I3*(1-'Прайс-лист'!$E$3)</f>
        <v>68</v>
      </c>
    </row>
    <row r="368" spans="2:7">
      <c r="B368" s="295">
        <v>2902</v>
      </c>
      <c r="C368" s="296" t="s">
        <v>1813</v>
      </c>
      <c r="D368" s="296" t="s">
        <v>1317</v>
      </c>
      <c r="E368" s="295" t="s">
        <v>19</v>
      </c>
      <c r="F368" s="293">
        <v>84</v>
      </c>
      <c r="G368" s="294">
        <f>F368*'Прайс-лист'!I3*(1-'Прайс-лист'!$E$3)</f>
        <v>84</v>
      </c>
    </row>
    <row r="369" spans="2:7">
      <c r="B369" s="297">
        <v>2903</v>
      </c>
      <c r="C369" s="298" t="s">
        <v>1814</v>
      </c>
      <c r="D369" s="298" t="s">
        <v>1318</v>
      </c>
      <c r="E369" s="297" t="s">
        <v>47</v>
      </c>
      <c r="F369" s="293">
        <v>75.2</v>
      </c>
      <c r="G369" s="294">
        <f>F369*'Прайс-лист'!I3*(1-'Прайс-лист'!$E$3)</f>
        <v>75.2</v>
      </c>
    </row>
    <row r="370" spans="2:7">
      <c r="B370" s="295">
        <v>2904</v>
      </c>
      <c r="C370" s="296" t="s">
        <v>1815</v>
      </c>
      <c r="D370" s="296" t="s">
        <v>1319</v>
      </c>
      <c r="E370" s="295" t="s">
        <v>47</v>
      </c>
      <c r="F370" s="293">
        <v>97.600000000000009</v>
      </c>
      <c r="G370" s="294">
        <f>F370*'Прайс-лист'!I3*(1-'Прайс-лист'!$E$3)</f>
        <v>97.600000000000009</v>
      </c>
    </row>
    <row r="371" spans="2:7">
      <c r="B371" s="297">
        <v>2905</v>
      </c>
      <c r="C371" s="298" t="s">
        <v>1816</v>
      </c>
      <c r="D371" s="298" t="s">
        <v>1320</v>
      </c>
      <c r="E371" s="297" t="s">
        <v>56</v>
      </c>
      <c r="F371" s="293">
        <v>84.800000000000011</v>
      </c>
      <c r="G371" s="294">
        <f>F371*'Прайс-лист'!I3*(1-'Прайс-лист'!$E$3)</f>
        <v>84.800000000000011</v>
      </c>
    </row>
    <row r="372" spans="2:7">
      <c r="B372" s="295">
        <v>2906</v>
      </c>
      <c r="C372" s="296" t="s">
        <v>1817</v>
      </c>
      <c r="D372" s="296" t="s">
        <v>1321</v>
      </c>
      <c r="E372" s="295" t="s">
        <v>56</v>
      </c>
      <c r="F372" s="293">
        <v>107.2</v>
      </c>
      <c r="G372" s="294">
        <f>F372*'Прайс-лист'!I3*(1-'Прайс-лист'!$E$3)</f>
        <v>107.2</v>
      </c>
    </row>
    <row r="373" spans="2:7">
      <c r="B373" s="297">
        <v>2907</v>
      </c>
      <c r="C373" s="298" t="s">
        <v>1818</v>
      </c>
      <c r="D373" s="298" t="s">
        <v>1322</v>
      </c>
      <c r="E373" s="297" t="s">
        <v>160</v>
      </c>
      <c r="F373" s="293">
        <v>96</v>
      </c>
      <c r="G373" s="294">
        <f>F373*'Прайс-лист'!I3*(1-'Прайс-лист'!$E$3)</f>
        <v>96</v>
      </c>
    </row>
    <row r="374" spans="2:7">
      <c r="B374" s="295">
        <v>2908</v>
      </c>
      <c r="C374" s="296" t="s">
        <v>1819</v>
      </c>
      <c r="D374" s="296" t="s">
        <v>1323</v>
      </c>
      <c r="E374" s="295" t="s">
        <v>160</v>
      </c>
      <c r="F374" s="293">
        <v>116.80000000000001</v>
      </c>
      <c r="G374" s="294">
        <f>F374*'Прайс-лист'!I3*(1-'Прайс-лист'!$E$3)</f>
        <v>116.80000000000001</v>
      </c>
    </row>
    <row r="375" spans="2:7">
      <c r="B375" s="297">
        <v>2909</v>
      </c>
      <c r="C375" s="298" t="s">
        <v>1820</v>
      </c>
      <c r="D375" s="298" t="s">
        <v>1324</v>
      </c>
      <c r="E375" s="297" t="s">
        <v>430</v>
      </c>
      <c r="F375" s="293">
        <v>111.2</v>
      </c>
      <c r="G375" s="294">
        <f>F375*'Прайс-лист'!I3*(1-'Прайс-лист'!$E$3)</f>
        <v>111.2</v>
      </c>
    </row>
    <row r="376" spans="2:7">
      <c r="B376" s="295">
        <v>2910</v>
      </c>
      <c r="C376" s="296" t="s">
        <v>1821</v>
      </c>
      <c r="D376" s="296" t="s">
        <v>1325</v>
      </c>
      <c r="E376" s="295" t="s">
        <v>430</v>
      </c>
      <c r="F376" s="299">
        <v>137.6</v>
      </c>
      <c r="G376" s="294">
        <f>F376*'Прайс-лист'!I3*(1-'Прайс-лист'!$E$3)</f>
        <v>137.6</v>
      </c>
    </row>
    <row r="377" spans="2:7">
      <c r="B377" s="297">
        <v>2941</v>
      </c>
      <c r="C377" s="298" t="s">
        <v>1822</v>
      </c>
      <c r="D377" s="298" t="s">
        <v>1326</v>
      </c>
      <c r="E377" s="297" t="s">
        <v>1583</v>
      </c>
      <c r="F377" s="300">
        <v>125.60000000000001</v>
      </c>
      <c r="G377" s="294">
        <f>F377*'Прайс-лист'!I3*(1-'Прайс-лист'!$E$3)</f>
        <v>125.60000000000001</v>
      </c>
    </row>
    <row r="378" spans="2:7">
      <c r="B378" s="295">
        <v>2942</v>
      </c>
      <c r="C378" s="296" t="s">
        <v>1823</v>
      </c>
      <c r="D378" s="296" t="s">
        <v>1327</v>
      </c>
      <c r="E378" s="295" t="s">
        <v>1583</v>
      </c>
      <c r="F378" s="299">
        <v>156</v>
      </c>
      <c r="G378" s="294">
        <f>F378*'Прайс-лист'!I3*(1-'Прайс-лист'!$E$3)</f>
        <v>156</v>
      </c>
    </row>
    <row r="379" spans="2:7">
      <c r="B379" s="297">
        <v>2911</v>
      </c>
      <c r="C379" s="298" t="s">
        <v>1824</v>
      </c>
      <c r="D379" s="298" t="s">
        <v>1328</v>
      </c>
      <c r="E379" s="297" t="s">
        <v>165</v>
      </c>
      <c r="F379" s="300">
        <v>141.6</v>
      </c>
      <c r="G379" s="294">
        <f>F379*'Прайс-лист'!I3*(1-'Прайс-лист'!$E$3)</f>
        <v>141.6</v>
      </c>
    </row>
    <row r="380" spans="2:7">
      <c r="B380" s="295">
        <v>2912</v>
      </c>
      <c r="C380" s="296" t="s">
        <v>1825</v>
      </c>
      <c r="D380" s="296" t="s">
        <v>1329</v>
      </c>
      <c r="E380" s="295" t="s">
        <v>165</v>
      </c>
      <c r="F380" s="293">
        <v>180.8</v>
      </c>
      <c r="G380" s="294">
        <f>F380*'Прайс-лист'!I3*(1-'Прайс-лист'!$E$3)</f>
        <v>180.8</v>
      </c>
    </row>
    <row r="381" spans="2:7">
      <c r="B381" s="297">
        <v>2939</v>
      </c>
      <c r="C381" s="298" t="s">
        <v>1826</v>
      </c>
      <c r="D381" s="298" t="s">
        <v>1330</v>
      </c>
      <c r="E381" s="297" t="s">
        <v>164</v>
      </c>
      <c r="F381" s="293">
        <v>155.20000000000002</v>
      </c>
      <c r="G381" s="294">
        <f>F381*'Прайс-лист'!I3*(1-'Прайс-лист'!$E$3)</f>
        <v>155.20000000000002</v>
      </c>
    </row>
    <row r="382" spans="2:7">
      <c r="B382" s="295">
        <v>2940</v>
      </c>
      <c r="C382" s="296" t="s">
        <v>1827</v>
      </c>
      <c r="D382" s="296" t="s">
        <v>1331</v>
      </c>
      <c r="E382" s="295" t="s">
        <v>164</v>
      </c>
      <c r="F382" s="293">
        <v>190.4</v>
      </c>
      <c r="G382" s="294">
        <f>F382*'Прайс-лист'!I3*(1-'Прайс-лист'!$E$3)</f>
        <v>190.4</v>
      </c>
    </row>
    <row r="383" spans="2:7">
      <c r="B383" s="297">
        <v>2913</v>
      </c>
      <c r="C383" s="298" t="s">
        <v>1828</v>
      </c>
      <c r="D383" s="298" t="s">
        <v>1332</v>
      </c>
      <c r="E383" s="297" t="s">
        <v>386</v>
      </c>
      <c r="F383" s="293">
        <v>176</v>
      </c>
      <c r="G383" s="294">
        <f>F383*'Прайс-лист'!I3*(1-'Прайс-лист'!$E$3)</f>
        <v>176</v>
      </c>
    </row>
    <row r="384" spans="2:7">
      <c r="B384" s="295">
        <v>2914</v>
      </c>
      <c r="C384" s="296" t="s">
        <v>1829</v>
      </c>
      <c r="D384" s="296" t="s">
        <v>1333</v>
      </c>
      <c r="E384" s="295" t="s">
        <v>386</v>
      </c>
      <c r="F384" s="293">
        <v>219.20000000000002</v>
      </c>
      <c r="G384" s="294">
        <f>F384*'Прайс-лист'!I3*(1-'Прайс-лист'!$E$3)</f>
        <v>219.20000000000002</v>
      </c>
    </row>
    <row r="385" spans="2:7">
      <c r="B385" s="297">
        <v>2915</v>
      </c>
      <c r="C385" s="298" t="s">
        <v>1830</v>
      </c>
      <c r="D385" s="298" t="s">
        <v>1334</v>
      </c>
      <c r="E385" s="297" t="s">
        <v>398</v>
      </c>
      <c r="F385" s="293">
        <v>211.20000000000002</v>
      </c>
      <c r="G385" s="294">
        <f>F385*'Прайс-лист'!I3*(1-'Прайс-лист'!$E$3)</f>
        <v>211.20000000000002</v>
      </c>
    </row>
    <row r="386" spans="2:7">
      <c r="B386" s="295">
        <v>2916</v>
      </c>
      <c r="C386" s="296" t="s">
        <v>1831</v>
      </c>
      <c r="D386" s="296" t="s">
        <v>1335</v>
      </c>
      <c r="E386" s="295" t="s">
        <v>398</v>
      </c>
      <c r="F386" s="293">
        <v>239.20000000000002</v>
      </c>
      <c r="G386" s="294">
        <f>F386*'Прайс-лист'!I3*(1-'Прайс-лист'!$E$3)</f>
        <v>239.20000000000002</v>
      </c>
    </row>
    <row r="387" spans="2:7">
      <c r="B387" s="297">
        <v>2917</v>
      </c>
      <c r="C387" s="298" t="s">
        <v>1832</v>
      </c>
      <c r="D387" s="298" t="s">
        <v>1336</v>
      </c>
      <c r="E387" s="297" t="s">
        <v>510</v>
      </c>
      <c r="F387" s="293">
        <v>100.80000000000001</v>
      </c>
      <c r="G387" s="294">
        <f>F387*'Прайс-лист'!I3*(1-'Прайс-лист'!$E$3)</f>
        <v>100.80000000000001</v>
      </c>
    </row>
    <row r="388" spans="2:7">
      <c r="B388" s="295">
        <v>2918</v>
      </c>
      <c r="C388" s="296" t="s">
        <v>1833</v>
      </c>
      <c r="D388" s="296" t="s">
        <v>1337</v>
      </c>
      <c r="E388" s="295" t="s">
        <v>510</v>
      </c>
      <c r="F388" s="293">
        <v>122.4</v>
      </c>
      <c r="G388" s="294">
        <f>F388*'Прайс-лист'!I3*(1-'Прайс-лист'!$E$3)</f>
        <v>122.4</v>
      </c>
    </row>
    <row r="389" spans="2:7">
      <c r="B389" s="297">
        <v>2919</v>
      </c>
      <c r="C389" s="298" t="s">
        <v>1834</v>
      </c>
      <c r="D389" s="298" t="s">
        <v>1338</v>
      </c>
      <c r="E389" s="297" t="s">
        <v>511</v>
      </c>
      <c r="F389" s="293">
        <v>111.2</v>
      </c>
      <c r="G389" s="294">
        <f>F389*'Прайс-лист'!I3*(1-'Прайс-лист'!$E$3)</f>
        <v>111.2</v>
      </c>
    </row>
    <row r="390" spans="2:7">
      <c r="B390" s="295">
        <v>2920</v>
      </c>
      <c r="C390" s="296" t="s">
        <v>1835</v>
      </c>
      <c r="D390" s="296" t="s">
        <v>1339</v>
      </c>
      <c r="E390" s="295" t="s">
        <v>511</v>
      </c>
      <c r="F390" s="293">
        <v>137.6</v>
      </c>
      <c r="G390" s="294">
        <f>F390*'Прайс-лист'!I3*(1-'Прайс-лист'!$E$3)</f>
        <v>137.6</v>
      </c>
    </row>
    <row r="391" spans="2:7">
      <c r="B391" s="297">
        <v>2921</v>
      </c>
      <c r="C391" s="298" t="s">
        <v>1836</v>
      </c>
      <c r="D391" s="298" t="s">
        <v>1340</v>
      </c>
      <c r="E391" s="297" t="s">
        <v>496</v>
      </c>
      <c r="F391" s="293">
        <v>148</v>
      </c>
      <c r="G391" s="294">
        <f>F391*'Прайс-лист'!I3*(1-'Прайс-лист'!$E$3)</f>
        <v>148</v>
      </c>
    </row>
    <row r="392" spans="2:7">
      <c r="B392" s="295">
        <v>2922</v>
      </c>
      <c r="C392" s="296" t="s">
        <v>1837</v>
      </c>
      <c r="D392" s="296" t="s">
        <v>1341</v>
      </c>
      <c r="E392" s="295" t="s">
        <v>496</v>
      </c>
      <c r="F392" s="293">
        <v>165.60000000000002</v>
      </c>
      <c r="G392" s="294">
        <f>F392*'Прайс-лист'!I3*(1-'Прайс-лист'!$E$3)</f>
        <v>165.60000000000002</v>
      </c>
    </row>
    <row r="393" spans="2:7">
      <c r="B393" s="297">
        <v>2945</v>
      </c>
      <c r="C393" s="298" t="s">
        <v>1858</v>
      </c>
      <c r="D393" s="298" t="s">
        <v>1361</v>
      </c>
      <c r="E393" s="297" t="s">
        <v>1056</v>
      </c>
      <c r="F393" s="293">
        <v>155.20000000000002</v>
      </c>
      <c r="G393" s="294">
        <f>F393*'Прайс-лист'!I3*(1-'Прайс-лист'!$E$3)</f>
        <v>155.20000000000002</v>
      </c>
    </row>
    <row r="394" spans="2:7">
      <c r="B394" s="297">
        <v>2946</v>
      </c>
      <c r="C394" s="296" t="s">
        <v>1857</v>
      </c>
      <c r="D394" s="298" t="s">
        <v>1362</v>
      </c>
      <c r="E394" s="297" t="s">
        <v>1056</v>
      </c>
      <c r="F394" s="300">
        <v>190.4</v>
      </c>
      <c r="G394" s="294">
        <f>F394*'Прайс-лист'!I3*(1-'Прайс-лист'!$E$3)</f>
        <v>190.4</v>
      </c>
    </row>
    <row r="395" spans="2:7">
      <c r="B395" s="297">
        <v>2962</v>
      </c>
      <c r="C395" s="298" t="s">
        <v>2063</v>
      </c>
      <c r="D395" s="298" t="s">
        <v>2060</v>
      </c>
      <c r="E395" s="297" t="s">
        <v>1974</v>
      </c>
      <c r="F395" s="293">
        <v>180</v>
      </c>
      <c r="G395" s="294">
        <f>F395*'Прайс-лист'!I3*(1-'Прайс-лист'!$E$3)</f>
        <v>180</v>
      </c>
    </row>
    <row r="396" spans="2:7">
      <c r="B396" s="297">
        <v>2963</v>
      </c>
      <c r="C396" s="296" t="s">
        <v>2062</v>
      </c>
      <c r="D396" s="298" t="s">
        <v>2061</v>
      </c>
      <c r="E396" s="297" t="s">
        <v>1974</v>
      </c>
      <c r="F396" s="293">
        <v>220.8</v>
      </c>
      <c r="G396" s="294">
        <f>F396*'Прайс-лист'!I3*(1-'Прайс-лист'!$E$3)</f>
        <v>220.8</v>
      </c>
    </row>
    <row r="397" spans="2:7">
      <c r="B397" s="297">
        <v>2943</v>
      </c>
      <c r="C397" s="298" t="s">
        <v>1854</v>
      </c>
      <c r="D397" s="298" t="s">
        <v>1358</v>
      </c>
      <c r="E397" s="297" t="s">
        <v>1052</v>
      </c>
      <c r="F397" s="293">
        <v>219.20000000000002</v>
      </c>
      <c r="G397" s="294">
        <f>F397*'Прайс-лист'!I3*(1-'Прайс-лист'!$E$3)</f>
        <v>219.20000000000002</v>
      </c>
    </row>
    <row r="398" spans="2:7">
      <c r="B398" s="297">
        <v>2944</v>
      </c>
      <c r="C398" s="296" t="s">
        <v>1855</v>
      </c>
      <c r="D398" s="298" t="s">
        <v>1359</v>
      </c>
      <c r="E398" s="297" t="s">
        <v>1052</v>
      </c>
      <c r="F398" s="300">
        <v>239.20000000000002</v>
      </c>
      <c r="G398" s="294">
        <f>F398*'Прайс-лист'!I3*(1-'Прайс-лист'!$E$3)</f>
        <v>239.20000000000002</v>
      </c>
    </row>
    <row r="399" spans="2:7">
      <c r="B399" s="297">
        <v>2947</v>
      </c>
      <c r="C399" s="298" t="s">
        <v>1856</v>
      </c>
      <c r="D399" s="298" t="s">
        <v>1360</v>
      </c>
      <c r="E399" s="297" t="s">
        <v>1058</v>
      </c>
      <c r="F399" s="293">
        <v>284.8</v>
      </c>
      <c r="G399" s="294">
        <f>F399*'Прайс-лист'!I3*(1-'Прайс-лист'!$E$3)</f>
        <v>284.8</v>
      </c>
    </row>
    <row r="400" spans="2:7">
      <c r="B400" s="297">
        <v>2923</v>
      </c>
      <c r="C400" s="298" t="s">
        <v>1838</v>
      </c>
      <c r="D400" s="298" t="s">
        <v>1342</v>
      </c>
      <c r="E400" s="297" t="s">
        <v>326</v>
      </c>
      <c r="F400" s="293">
        <v>113.60000000000001</v>
      </c>
      <c r="G400" s="294">
        <f>F400*'Прайс-лист'!I3*(1-'Прайс-лист'!$E$3)</f>
        <v>113.60000000000001</v>
      </c>
    </row>
    <row r="401" spans="2:7">
      <c r="B401" s="295">
        <v>2924</v>
      </c>
      <c r="C401" s="296" t="s">
        <v>1839</v>
      </c>
      <c r="D401" s="296" t="s">
        <v>1343</v>
      </c>
      <c r="E401" s="295" t="s">
        <v>326</v>
      </c>
      <c r="F401" s="293">
        <v>135.20000000000002</v>
      </c>
      <c r="G401" s="294">
        <f>F401*'Прайс-лист'!I3*(1-'Прайс-лист'!$E$3)</f>
        <v>135.20000000000002</v>
      </c>
    </row>
    <row r="402" spans="2:7">
      <c r="B402" s="297">
        <v>2925</v>
      </c>
      <c r="C402" s="298" t="s">
        <v>1840</v>
      </c>
      <c r="D402" s="298" t="s">
        <v>1344</v>
      </c>
      <c r="E402" s="297" t="s">
        <v>327</v>
      </c>
      <c r="F402" s="293">
        <v>127.2</v>
      </c>
      <c r="G402" s="294">
        <f>F402*'Прайс-лист'!I3*(1-'Прайс-лист'!$E$3)</f>
        <v>127.2</v>
      </c>
    </row>
    <row r="403" spans="2:7">
      <c r="B403" s="295">
        <v>2926</v>
      </c>
      <c r="C403" s="296" t="s">
        <v>1841</v>
      </c>
      <c r="D403" s="296" t="s">
        <v>1345</v>
      </c>
      <c r="E403" s="295" t="s">
        <v>327</v>
      </c>
      <c r="F403" s="293">
        <v>159.20000000000002</v>
      </c>
      <c r="G403" s="294">
        <f>F403*'Прайс-лист'!I3*(1-'Прайс-лист'!$E$3)</f>
        <v>159.20000000000002</v>
      </c>
    </row>
    <row r="404" spans="2:7">
      <c r="B404" s="297">
        <v>2927</v>
      </c>
      <c r="C404" s="298" t="s">
        <v>1842</v>
      </c>
      <c r="D404" s="298" t="s">
        <v>1346</v>
      </c>
      <c r="E404" s="297" t="s">
        <v>328</v>
      </c>
      <c r="F404" s="293">
        <v>143.20000000000002</v>
      </c>
      <c r="G404" s="294">
        <f>F404*'Прайс-лист'!I3*(1-'Прайс-лист'!$E$3)</f>
        <v>143.20000000000002</v>
      </c>
    </row>
    <row r="405" spans="2:7">
      <c r="B405" s="295">
        <v>2928</v>
      </c>
      <c r="C405" s="296" t="s">
        <v>1843</v>
      </c>
      <c r="D405" s="296" t="s">
        <v>1347</v>
      </c>
      <c r="E405" s="295" t="s">
        <v>328</v>
      </c>
      <c r="F405" s="293">
        <v>180.8</v>
      </c>
      <c r="G405" s="294">
        <f>F405*'Прайс-лист'!I3*(1-'Прайс-лист'!$E$3)</f>
        <v>180.8</v>
      </c>
    </row>
    <row r="406" spans="2:7">
      <c r="B406" s="297">
        <v>2929</v>
      </c>
      <c r="C406" s="298" t="s">
        <v>1844</v>
      </c>
      <c r="D406" s="298" t="s">
        <v>1348</v>
      </c>
      <c r="E406" s="297" t="s">
        <v>297</v>
      </c>
      <c r="F406" s="293">
        <v>72.8</v>
      </c>
      <c r="G406" s="294">
        <f>F406*'Прайс-лист'!I3*(1-'Прайс-лист'!$E$3)</f>
        <v>72.8</v>
      </c>
    </row>
    <row r="407" spans="2:7">
      <c r="B407" s="295">
        <v>2930</v>
      </c>
      <c r="C407" s="296" t="s">
        <v>1845</v>
      </c>
      <c r="D407" s="296" t="s">
        <v>1349</v>
      </c>
      <c r="E407" s="295" t="s">
        <v>297</v>
      </c>
      <c r="F407" s="293">
        <v>92.800000000000011</v>
      </c>
      <c r="G407" s="294">
        <f>F407*'Прайс-лист'!I3*(1-'Прайс-лист'!$E$3)</f>
        <v>92.800000000000011</v>
      </c>
    </row>
    <row r="408" spans="2:7">
      <c r="B408" s="297">
        <v>2931</v>
      </c>
      <c r="C408" s="298" t="s">
        <v>1846</v>
      </c>
      <c r="D408" s="298" t="s">
        <v>1350</v>
      </c>
      <c r="E408" s="297" t="s">
        <v>299</v>
      </c>
      <c r="F408" s="293">
        <v>77.600000000000009</v>
      </c>
      <c r="G408" s="294">
        <f>F408*'Прайс-лист'!I3*(1-'Прайс-лист'!$E$3)</f>
        <v>77.600000000000009</v>
      </c>
    </row>
    <row r="409" spans="2:7">
      <c r="B409" s="295">
        <v>2932</v>
      </c>
      <c r="C409" s="296" t="s">
        <v>1847</v>
      </c>
      <c r="D409" s="296" t="s">
        <v>1351</v>
      </c>
      <c r="E409" s="295" t="s">
        <v>299</v>
      </c>
      <c r="F409" s="293">
        <v>94.4</v>
      </c>
      <c r="G409" s="294">
        <f>F409*'Прайс-лист'!I3*(1-'Прайс-лист'!$E$3)</f>
        <v>94.4</v>
      </c>
    </row>
    <row r="410" spans="2:7">
      <c r="B410" s="297">
        <v>2933</v>
      </c>
      <c r="C410" s="298" t="s">
        <v>1848</v>
      </c>
      <c r="D410" s="298" t="s">
        <v>1352</v>
      </c>
      <c r="E410" s="297" t="s">
        <v>301</v>
      </c>
      <c r="F410" s="293">
        <v>84.800000000000011</v>
      </c>
      <c r="G410" s="294">
        <f>F410*'Прайс-лист'!I3*(1-'Прайс-лист'!$E$3)</f>
        <v>84.800000000000011</v>
      </c>
    </row>
    <row r="411" spans="2:7">
      <c r="B411" s="295">
        <v>2934</v>
      </c>
      <c r="C411" s="296" t="s">
        <v>1849</v>
      </c>
      <c r="D411" s="296" t="s">
        <v>1353</v>
      </c>
      <c r="E411" s="295" t="s">
        <v>301</v>
      </c>
      <c r="F411" s="293">
        <v>107.2</v>
      </c>
      <c r="G411" s="294">
        <f>F411*'Прайс-лист'!I3*(1-'Прайс-лист'!$E$3)</f>
        <v>107.2</v>
      </c>
    </row>
    <row r="412" spans="2:7">
      <c r="B412" s="297">
        <v>2935</v>
      </c>
      <c r="C412" s="298" t="s">
        <v>1850</v>
      </c>
      <c r="D412" s="298" t="s">
        <v>1354</v>
      </c>
      <c r="E412" s="297" t="s">
        <v>303</v>
      </c>
      <c r="F412" s="293">
        <v>98.4</v>
      </c>
      <c r="G412" s="294">
        <f>F412*'Прайс-лист'!I3*(1-'Прайс-лист'!$E$3)</f>
        <v>98.4</v>
      </c>
    </row>
    <row r="413" spans="2:7">
      <c r="B413" s="295">
        <v>2936</v>
      </c>
      <c r="C413" s="296" t="s">
        <v>1851</v>
      </c>
      <c r="D413" s="296" t="s">
        <v>1355</v>
      </c>
      <c r="E413" s="295" t="s">
        <v>303</v>
      </c>
      <c r="F413" s="293">
        <v>118.4</v>
      </c>
      <c r="G413" s="294">
        <f>F413*'Прайс-лист'!I3*(1-'Прайс-лист'!$E$3)</f>
        <v>118.4</v>
      </c>
    </row>
    <row r="414" spans="2:7">
      <c r="B414" s="297">
        <v>2937</v>
      </c>
      <c r="C414" s="298" t="s">
        <v>1852</v>
      </c>
      <c r="D414" s="298" t="s">
        <v>1356</v>
      </c>
      <c r="E414" s="297" t="s">
        <v>305</v>
      </c>
      <c r="F414" s="293">
        <v>108</v>
      </c>
      <c r="G414" s="294">
        <f>F414*'Прайс-лист'!I3*(1-'Прайс-лист'!$E$3)</f>
        <v>108</v>
      </c>
    </row>
    <row r="415" spans="2:7">
      <c r="B415" s="302">
        <v>2938</v>
      </c>
      <c r="C415" s="296" t="s">
        <v>1853</v>
      </c>
      <c r="D415" s="303" t="s">
        <v>1357</v>
      </c>
      <c r="E415" s="302" t="s">
        <v>305</v>
      </c>
      <c r="F415" s="304">
        <v>135.20000000000002</v>
      </c>
      <c r="G415" s="305">
        <f>F415*'Прайс-лист'!I3*(1-'Прайс-лист'!$E$3)</f>
        <v>135.20000000000002</v>
      </c>
    </row>
    <row r="416" spans="2:7" s="263" customFormat="1" ht="18.75" thickBot="1">
      <c r="B416" s="257"/>
      <c r="C416" s="273" t="s">
        <v>1940</v>
      </c>
      <c r="D416" s="273" t="s">
        <v>2064</v>
      </c>
      <c r="E416" s="274"/>
      <c r="F416" s="257"/>
      <c r="G416" s="269"/>
    </row>
    <row r="417" spans="2:7">
      <c r="B417" s="295">
        <v>3500</v>
      </c>
      <c r="C417" s="517" t="s">
        <v>1940</v>
      </c>
      <c r="D417" s="296" t="s">
        <v>2065</v>
      </c>
      <c r="E417" s="295" t="s">
        <v>510</v>
      </c>
      <c r="F417" s="299">
        <v>260</v>
      </c>
      <c r="G417" s="305">
        <f>F417*'Прайс-лист'!I3*(1-'Прайс-лист'!$E$3)</f>
        <v>260</v>
      </c>
    </row>
    <row r="418" spans="2:7">
      <c r="B418" s="297">
        <v>3501</v>
      </c>
      <c r="C418" s="341" t="s">
        <v>1940</v>
      </c>
      <c r="D418" s="298" t="s">
        <v>2066</v>
      </c>
      <c r="E418" s="297" t="s">
        <v>511</v>
      </c>
      <c r="F418" s="300">
        <v>300</v>
      </c>
      <c r="G418" s="343">
        <f>F418*'Прайс-лист'!I3*(1-'Прайс-лист'!$E$3)</f>
        <v>300</v>
      </c>
    </row>
    <row r="419" spans="2:7">
      <c r="B419" s="297">
        <v>3502</v>
      </c>
      <c r="C419" s="341" t="s">
        <v>1940</v>
      </c>
      <c r="D419" s="298" t="s">
        <v>2067</v>
      </c>
      <c r="E419" s="297" t="s">
        <v>496</v>
      </c>
      <c r="F419" s="300">
        <v>360</v>
      </c>
      <c r="G419" s="343">
        <f>F419*'Прайс-лист'!I3*(1-'Прайс-лист'!$E$3)</f>
        <v>360</v>
      </c>
    </row>
    <row r="420" spans="2:7">
      <c r="B420" s="297">
        <v>3503</v>
      </c>
      <c r="C420" s="341" t="s">
        <v>1940</v>
      </c>
      <c r="D420" s="298" t="s">
        <v>2068</v>
      </c>
      <c r="E420" s="297" t="s">
        <v>1056</v>
      </c>
      <c r="F420" s="300">
        <v>560</v>
      </c>
      <c r="G420" s="343">
        <f>F420*'Прайс-лист'!I3*(1-'Прайс-лист'!$E$3)</f>
        <v>560</v>
      </c>
    </row>
    <row r="421" spans="2:7">
      <c r="B421" s="297">
        <v>3504</v>
      </c>
      <c r="C421" s="341" t="s">
        <v>1940</v>
      </c>
      <c r="D421" s="298" t="s">
        <v>2069</v>
      </c>
      <c r="E421" s="297" t="s">
        <v>1974</v>
      </c>
      <c r="F421" s="300">
        <v>840</v>
      </c>
      <c r="G421" s="343">
        <f>F421*'Прайс-лист'!I3*(1-'Прайс-лист'!$E$3)</f>
        <v>840</v>
      </c>
    </row>
    <row r="422" spans="2:7">
      <c r="B422" s="576">
        <v>3505</v>
      </c>
      <c r="C422" s="577" t="s">
        <v>1940</v>
      </c>
      <c r="D422" s="578" t="s">
        <v>2070</v>
      </c>
      <c r="E422" s="576" t="s">
        <v>1052</v>
      </c>
      <c r="F422" s="542">
        <v>1012</v>
      </c>
      <c r="G422" s="579">
        <f>F422*'Прайс-лист'!I3*(1-'Прайс-лист'!$E$3)</f>
        <v>1012</v>
      </c>
    </row>
    <row r="423" spans="2:7">
      <c r="B423" s="576">
        <v>3506</v>
      </c>
      <c r="C423" s="577" t="s">
        <v>1940</v>
      </c>
      <c r="D423" s="578" t="s">
        <v>2071</v>
      </c>
      <c r="E423" s="576" t="s">
        <v>1058</v>
      </c>
      <c r="F423" s="542">
        <v>1408</v>
      </c>
      <c r="G423" s="579">
        <f>F423*'Прайс-лист'!I3*(1-'Прайс-лист'!$E$3)</f>
        <v>1408</v>
      </c>
    </row>
    <row r="424" spans="2:7" s="569" customFormat="1" ht="19.5">
      <c r="B424" s="570"/>
      <c r="C424" s="571" t="s">
        <v>600</v>
      </c>
      <c r="D424" s="572" t="s">
        <v>1363</v>
      </c>
      <c r="E424" s="573"/>
      <c r="F424" s="574"/>
      <c r="G424" s="575"/>
    </row>
    <row r="425" spans="2:7" s="263" customFormat="1" ht="18.75" thickBot="1">
      <c r="B425" s="275"/>
      <c r="C425" s="276" t="s">
        <v>601</v>
      </c>
      <c r="D425" s="277" t="s">
        <v>1364</v>
      </c>
      <c r="E425" s="278"/>
      <c r="F425" s="279"/>
      <c r="G425" s="280"/>
    </row>
    <row r="426" spans="2:7">
      <c r="B426" s="284">
        <v>3116</v>
      </c>
      <c r="C426" s="285" t="s">
        <v>2074</v>
      </c>
      <c r="D426" s="285" t="s">
        <v>2072</v>
      </c>
      <c r="E426" s="284"/>
      <c r="F426" s="286">
        <v>2.8</v>
      </c>
      <c r="G426" s="287">
        <f>F426*'Прайс-лист'!I3*(1-'Прайс-лист'!$E$3)</f>
        <v>2.8</v>
      </c>
    </row>
    <row r="427" spans="2:7">
      <c r="B427" s="288">
        <v>3117</v>
      </c>
      <c r="C427" s="289" t="s">
        <v>2075</v>
      </c>
      <c r="D427" s="289" t="s">
        <v>2073</v>
      </c>
      <c r="E427" s="288"/>
      <c r="F427" s="286">
        <v>0.48</v>
      </c>
      <c r="G427" s="287">
        <f>F427*'Прайс-лист'!I3*(1-'Прайс-лист'!$E$3)</f>
        <v>0.48</v>
      </c>
    </row>
    <row r="428" spans="2:7">
      <c r="B428" s="288">
        <v>3102</v>
      </c>
      <c r="C428" s="289" t="s">
        <v>602</v>
      </c>
      <c r="D428" s="289" t="s">
        <v>1365</v>
      </c>
      <c r="E428" s="288"/>
      <c r="F428" s="286">
        <v>2.4000000000000004</v>
      </c>
      <c r="G428" s="287">
        <f>F428*'Прайс-лист'!I3*(1-'Прайс-лист'!$E$3)</f>
        <v>2.4000000000000004</v>
      </c>
    </row>
    <row r="429" spans="2:7" s="263" customFormat="1" ht="18.75" thickBot="1">
      <c r="B429" s="257"/>
      <c r="C429" s="258" t="s">
        <v>603</v>
      </c>
      <c r="D429" s="273" t="s">
        <v>1366</v>
      </c>
      <c r="E429" s="260"/>
      <c r="F429" s="264"/>
      <c r="G429" s="262"/>
    </row>
    <row r="430" spans="2:7">
      <c r="B430" s="284">
        <v>3201</v>
      </c>
      <c r="C430" s="285" t="s">
        <v>604</v>
      </c>
      <c r="D430" s="285" t="s">
        <v>1367</v>
      </c>
      <c r="E430" s="284"/>
      <c r="F430" s="286">
        <v>75.2</v>
      </c>
      <c r="G430" s="287">
        <f>F430*'Прайс-лист'!I3*(1-'Прайс-лист'!$E$3)</f>
        <v>75.2</v>
      </c>
    </row>
    <row r="431" spans="2:7">
      <c r="B431" s="288">
        <v>3202</v>
      </c>
      <c r="C431" s="289" t="s">
        <v>605</v>
      </c>
      <c r="D431" s="289" t="s">
        <v>1368</v>
      </c>
      <c r="E431" s="288"/>
      <c r="F431" s="290">
        <v>26.400000000000002</v>
      </c>
      <c r="G431" s="287">
        <f>F431*'Прайс-лист'!I3*(1-'Прайс-лист'!$E$3)</f>
        <v>26.400000000000002</v>
      </c>
    </row>
    <row r="432" spans="2:7">
      <c r="B432" s="288">
        <v>3203</v>
      </c>
      <c r="C432" s="289" t="s">
        <v>1859</v>
      </c>
      <c r="D432" s="289" t="s">
        <v>1584</v>
      </c>
      <c r="E432" s="288"/>
      <c r="F432" s="290">
        <v>240</v>
      </c>
      <c r="G432" s="287">
        <f>F432*'Прайс-лист'!I3*(1-'Прайс-лист'!$E$3)</f>
        <v>240</v>
      </c>
    </row>
  </sheetData>
  <sortState ref="B64:H67">
    <sortCondition ref="B64"/>
  </sortState>
  <mergeCells count="2">
    <mergeCell ref="B1:G1"/>
    <mergeCell ref="B2:G2"/>
  </mergeCells>
  <pageMargins left="0.23622047244094491" right="0.23622047244094491" top="0.19685039370078741" bottom="0.19685039370078741" header="0.15748031496062992" footer="0.15748031496062992"/>
  <pageSetup paperSize="9" scale="55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B050"/>
  </sheetPr>
  <dimension ref="B1:G346"/>
  <sheetViews>
    <sheetView showGridLines="0" zoomScaleNormal="100" workbookViewId="0">
      <pane ySplit="4" topLeftCell="A5" activePane="bottomLeft" state="frozen"/>
      <selection pane="bottomLeft" activeCell="M198" sqref="M198"/>
    </sheetView>
  </sheetViews>
  <sheetFormatPr defaultRowHeight="15.75" customHeight="1"/>
  <cols>
    <col min="1" max="1" width="3.7109375" style="281" customWidth="1"/>
    <col min="2" max="2" width="12.7109375" style="281" customWidth="1"/>
    <col min="3" max="3" width="100.7109375" style="281" customWidth="1"/>
    <col min="4" max="4" width="62.85546875" style="281" hidden="1" customWidth="1"/>
    <col min="5" max="5" width="50.7109375" style="281" customWidth="1"/>
    <col min="6" max="6" width="9.28515625" style="281" hidden="1" customWidth="1"/>
    <col min="7" max="7" width="12.7109375" style="281" customWidth="1"/>
    <col min="8" max="16384" width="9.140625" style="281"/>
  </cols>
  <sheetData>
    <row r="1" spans="2:7" ht="19.5">
      <c r="B1" s="678" t="s">
        <v>606</v>
      </c>
      <c r="C1" s="678"/>
      <c r="D1" s="678"/>
      <c r="E1" s="678"/>
      <c r="F1" s="678"/>
      <c r="G1" s="678"/>
    </row>
    <row r="2" spans="2:7" ht="19.5" hidden="1">
      <c r="B2" s="679" t="s">
        <v>1777</v>
      </c>
      <c r="C2" s="679"/>
      <c r="D2" s="679"/>
      <c r="E2" s="679"/>
      <c r="F2" s="679"/>
      <c r="G2" s="679"/>
    </row>
    <row r="3" spans="2:7" ht="15.75" customHeight="1">
      <c r="B3" s="351"/>
      <c r="C3" s="358"/>
      <c r="D3" s="358"/>
      <c r="E3" s="350"/>
      <c r="F3" s="582"/>
      <c r="G3" s="364"/>
    </row>
    <row r="4" spans="2:7" ht="15.75" customHeight="1">
      <c r="B4" s="560" t="s">
        <v>359</v>
      </c>
      <c r="C4" s="606" t="s">
        <v>1774</v>
      </c>
      <c r="D4" s="606" t="s">
        <v>1775</v>
      </c>
      <c r="E4" s="561" t="s">
        <v>360</v>
      </c>
      <c r="F4" s="607" t="s">
        <v>361</v>
      </c>
      <c r="G4" s="562" t="s">
        <v>2</v>
      </c>
    </row>
    <row r="5" spans="2:7" s="263" customFormat="1" ht="18.75" thickBot="1">
      <c r="B5" s="257"/>
      <c r="C5" s="260" t="s">
        <v>607</v>
      </c>
      <c r="D5" s="273" t="s">
        <v>1587</v>
      </c>
      <c r="E5" s="260"/>
      <c r="F5" s="282"/>
      <c r="G5" s="261"/>
    </row>
    <row r="6" spans="2:7" ht="15.75" customHeight="1">
      <c r="B6" s="352">
        <v>4101</v>
      </c>
      <c r="C6" s="354" t="s">
        <v>608</v>
      </c>
      <c r="D6" s="355" t="s">
        <v>1588</v>
      </c>
      <c r="E6" s="352" t="s">
        <v>609</v>
      </c>
      <c r="F6" s="356">
        <v>16</v>
      </c>
      <c r="G6" s="357">
        <f>F6*'Прайс-лист'!I3*(1-'Прайс-лист'!$E$3)</f>
        <v>16</v>
      </c>
    </row>
    <row r="7" spans="2:7" ht="15.75" customHeight="1">
      <c r="B7" s="350">
        <v>4102</v>
      </c>
      <c r="C7" s="358" t="s">
        <v>610</v>
      </c>
      <c r="D7" s="359" t="s">
        <v>1589</v>
      </c>
      <c r="E7" s="350" t="s">
        <v>611</v>
      </c>
      <c r="F7" s="356">
        <v>18.400000000000002</v>
      </c>
      <c r="G7" s="357">
        <f>F7*'Прайс-лист'!I3*(1-'Прайс-лист'!$E$3)</f>
        <v>18.400000000000002</v>
      </c>
    </row>
    <row r="8" spans="2:7" ht="15.75" customHeight="1">
      <c r="B8" s="348">
        <v>4103</v>
      </c>
      <c r="C8" s="360" t="s">
        <v>612</v>
      </c>
      <c r="D8" s="361" t="s">
        <v>1590</v>
      </c>
      <c r="E8" s="348" t="s">
        <v>613</v>
      </c>
      <c r="F8" s="356">
        <v>19.200000000000003</v>
      </c>
      <c r="G8" s="357">
        <f>F8*'Прайс-лист'!I3*(1-'Прайс-лист'!$E$3)</f>
        <v>19.200000000000003</v>
      </c>
    </row>
    <row r="9" spans="2:7" ht="15.75" customHeight="1">
      <c r="B9" s="350">
        <v>4104</v>
      </c>
      <c r="C9" s="358" t="s">
        <v>614</v>
      </c>
      <c r="D9" s="359" t="s">
        <v>1591</v>
      </c>
      <c r="E9" s="350" t="s">
        <v>615</v>
      </c>
      <c r="F9" s="356">
        <v>13.600000000000001</v>
      </c>
      <c r="G9" s="357">
        <f>F9*'Прайс-лист'!I3*(1-'Прайс-лист'!$E$3)</f>
        <v>13.600000000000001</v>
      </c>
    </row>
    <row r="10" spans="2:7" ht="15.75" customHeight="1">
      <c r="B10" s="348">
        <v>4105</v>
      </c>
      <c r="C10" s="360" t="s">
        <v>616</v>
      </c>
      <c r="D10" s="361" t="s">
        <v>1592</v>
      </c>
      <c r="E10" s="348" t="s">
        <v>426</v>
      </c>
      <c r="F10" s="356">
        <v>16</v>
      </c>
      <c r="G10" s="357">
        <f>F10*'Прайс-лист'!I3*(1-'Прайс-лист'!$E$3)</f>
        <v>16</v>
      </c>
    </row>
    <row r="11" spans="2:7" ht="15.75" customHeight="1">
      <c r="B11" s="350">
        <v>410601</v>
      </c>
      <c r="C11" s="351" t="s">
        <v>617</v>
      </c>
      <c r="D11" s="362" t="s">
        <v>1593</v>
      </c>
      <c r="E11" s="350" t="s">
        <v>618</v>
      </c>
      <c r="F11" s="356">
        <v>21.6</v>
      </c>
      <c r="G11" s="357">
        <f>F11*'Прайс-лист'!I3*(1-'Прайс-лист'!$E$3)</f>
        <v>21.6</v>
      </c>
    </row>
    <row r="12" spans="2:7" ht="15.75" customHeight="1">
      <c r="B12" s="348">
        <v>4107</v>
      </c>
      <c r="C12" s="349" t="s">
        <v>619</v>
      </c>
      <c r="D12" s="363" t="s">
        <v>1594</v>
      </c>
      <c r="E12" s="348" t="s">
        <v>426</v>
      </c>
      <c r="F12" s="356">
        <v>25.6</v>
      </c>
      <c r="G12" s="357">
        <f>F12*'Прайс-лист'!I3*(1-'Прайс-лист'!$E$3)</f>
        <v>25.6</v>
      </c>
    </row>
    <row r="13" spans="2:7" ht="15.75" customHeight="1">
      <c r="B13" s="350">
        <v>4108</v>
      </c>
      <c r="C13" s="351" t="s">
        <v>620</v>
      </c>
      <c r="D13" s="362" t="s">
        <v>1595</v>
      </c>
      <c r="E13" s="350" t="s">
        <v>621</v>
      </c>
      <c r="F13" s="356">
        <v>36</v>
      </c>
      <c r="G13" s="357">
        <f>F13*'Прайс-лист'!I3*(1-'Прайс-лист'!$E$3)</f>
        <v>36</v>
      </c>
    </row>
    <row r="14" spans="2:7" ht="15.75" customHeight="1">
      <c r="B14" s="348">
        <v>4109</v>
      </c>
      <c r="C14" s="349" t="s">
        <v>622</v>
      </c>
      <c r="D14" s="363" t="s">
        <v>1596</v>
      </c>
      <c r="E14" s="348"/>
      <c r="F14" s="356">
        <v>3.2</v>
      </c>
      <c r="G14" s="357">
        <f>F14*'Прайс-лист'!I3*(1-'Прайс-лист'!$E$3)</f>
        <v>3.2</v>
      </c>
    </row>
    <row r="15" spans="2:7" ht="15.75" customHeight="1">
      <c r="B15" s="346">
        <v>4139</v>
      </c>
      <c r="C15" s="351" t="s">
        <v>623</v>
      </c>
      <c r="D15" s="362" t="s">
        <v>1597</v>
      </c>
      <c r="E15" s="350" t="s">
        <v>624</v>
      </c>
      <c r="F15" s="356">
        <v>4.8000000000000007</v>
      </c>
      <c r="G15" s="357">
        <f>F15*'Прайс-лист'!I3*(1-'Прайс-лист'!$E$3)</f>
        <v>4.8000000000000007</v>
      </c>
    </row>
    <row r="16" spans="2:7" ht="15.75" customHeight="1">
      <c r="B16" s="348">
        <v>4141</v>
      </c>
      <c r="C16" s="349" t="s">
        <v>625</v>
      </c>
      <c r="D16" s="363" t="s">
        <v>1598</v>
      </c>
      <c r="E16" s="348" t="s">
        <v>626</v>
      </c>
      <c r="F16" s="356">
        <v>15.200000000000001</v>
      </c>
      <c r="G16" s="357">
        <f>F16*'Прайс-лист'!I3*(1-'Прайс-лист'!$E$3)</f>
        <v>15.200000000000001</v>
      </c>
    </row>
    <row r="17" spans="2:7" ht="15.75" customHeight="1">
      <c r="B17" s="350">
        <v>4142</v>
      </c>
      <c r="C17" s="351" t="s">
        <v>627</v>
      </c>
      <c r="D17" s="362" t="s">
        <v>1599</v>
      </c>
      <c r="E17" s="350"/>
      <c r="F17" s="356">
        <v>4</v>
      </c>
      <c r="G17" s="357">
        <f>F17*'Прайс-лист'!I3*(1-'Прайс-лист'!$E$3)</f>
        <v>4</v>
      </c>
    </row>
    <row r="18" spans="2:7" ht="15.75" customHeight="1">
      <c r="B18" s="348">
        <v>4143</v>
      </c>
      <c r="C18" s="349" t="s">
        <v>628</v>
      </c>
      <c r="D18" s="363" t="s">
        <v>1600</v>
      </c>
      <c r="E18" s="348"/>
      <c r="F18" s="356">
        <v>8</v>
      </c>
      <c r="G18" s="357">
        <f>F18*'Прайс-лист'!I3*(1-'Прайс-лист'!$E$3)</f>
        <v>8</v>
      </c>
    </row>
    <row r="19" spans="2:7" ht="15.75" customHeight="1">
      <c r="B19" s="583">
        <v>4146</v>
      </c>
      <c r="C19" s="580" t="s">
        <v>2229</v>
      </c>
      <c r="D19" s="584" t="s">
        <v>2224</v>
      </c>
      <c r="E19" s="583" t="s">
        <v>2225</v>
      </c>
      <c r="F19" s="585">
        <v>40</v>
      </c>
      <c r="G19" s="581">
        <f>F19*'Прайс-лист'!I3*(1-'Прайс-лист'!$E$3)</f>
        <v>40</v>
      </c>
    </row>
    <row r="20" spans="2:7" ht="15.75" customHeight="1">
      <c r="B20" s="583">
        <v>414601</v>
      </c>
      <c r="C20" s="580" t="s">
        <v>2230</v>
      </c>
      <c r="D20" s="584" t="s">
        <v>2226</v>
      </c>
      <c r="E20" s="583" t="s">
        <v>2227</v>
      </c>
      <c r="F20" s="585">
        <v>80</v>
      </c>
      <c r="G20" s="581">
        <f>F20*'Прайс-лист'!I3*(1-'Прайс-лист'!$E$3)</f>
        <v>80</v>
      </c>
    </row>
    <row r="21" spans="2:7" ht="15.75" customHeight="1">
      <c r="B21" s="350">
        <v>4144</v>
      </c>
      <c r="C21" s="351" t="s">
        <v>2228</v>
      </c>
      <c r="D21" s="362" t="s">
        <v>1601</v>
      </c>
      <c r="E21" s="350"/>
      <c r="F21" s="356">
        <v>20.8</v>
      </c>
      <c r="G21" s="364">
        <f>F21*'Прайс-лист'!I3*(1-'Прайс-лист'!$E$3)</f>
        <v>20.8</v>
      </c>
    </row>
    <row r="22" spans="2:7" s="263" customFormat="1" ht="18.75" thickBot="1">
      <c r="B22" s="257"/>
      <c r="C22" s="260" t="s">
        <v>629</v>
      </c>
      <c r="D22" s="273" t="s">
        <v>1602</v>
      </c>
      <c r="E22" s="260"/>
      <c r="F22" s="282"/>
      <c r="G22" s="283"/>
    </row>
    <row r="23" spans="2:7" ht="15.75" customHeight="1">
      <c r="B23" s="365">
        <v>4201</v>
      </c>
      <c r="C23" s="351" t="s">
        <v>630</v>
      </c>
      <c r="D23" s="362" t="s">
        <v>1603</v>
      </c>
      <c r="E23" s="350"/>
      <c r="F23" s="356">
        <v>600</v>
      </c>
      <c r="G23" s="357">
        <f>F23*'Прайс-лист'!I3*(1-'Прайс-лист'!$E$3)</f>
        <v>600</v>
      </c>
    </row>
    <row r="24" spans="2:7" ht="15.75" customHeight="1">
      <c r="B24" s="366">
        <v>4202</v>
      </c>
      <c r="C24" s="349" t="s">
        <v>631</v>
      </c>
      <c r="D24" s="363" t="s">
        <v>1604</v>
      </c>
      <c r="E24" s="348"/>
      <c r="F24" s="356">
        <v>1365.6000000000001</v>
      </c>
      <c r="G24" s="357">
        <f>F24*'Прайс-лист'!I3*(1-'Прайс-лист'!$E$3)</f>
        <v>1365.6000000000001</v>
      </c>
    </row>
    <row r="25" spans="2:7" ht="15.75" customHeight="1">
      <c r="B25" s="365">
        <v>4203</v>
      </c>
      <c r="C25" s="351" t="s">
        <v>1434</v>
      </c>
      <c r="D25" s="362" t="s">
        <v>1369</v>
      </c>
      <c r="E25" s="365"/>
      <c r="F25" s="356">
        <v>696</v>
      </c>
      <c r="G25" s="357">
        <f>F25*'Прайс-лист'!I3*(1-'Прайс-лист'!$E$3)</f>
        <v>696</v>
      </c>
    </row>
    <row r="26" spans="2:7" ht="15.75" customHeight="1">
      <c r="B26" s="366">
        <v>4204</v>
      </c>
      <c r="C26" s="349" t="s">
        <v>1435</v>
      </c>
      <c r="D26" s="363" t="s">
        <v>1370</v>
      </c>
      <c r="E26" s="366"/>
      <c r="F26" s="356">
        <v>1547.2</v>
      </c>
      <c r="G26" s="357">
        <f>F26*'Прайс-лист'!I3*(1-'Прайс-лист'!$E$3)</f>
        <v>1547.2</v>
      </c>
    </row>
    <row r="27" spans="2:7" ht="15.75" customHeight="1">
      <c r="B27" s="365">
        <v>4205</v>
      </c>
      <c r="C27" s="351" t="s">
        <v>1436</v>
      </c>
      <c r="D27" s="362" t="s">
        <v>1371</v>
      </c>
      <c r="E27" s="365"/>
      <c r="F27" s="356">
        <v>768</v>
      </c>
      <c r="G27" s="357">
        <f>F27*'Прайс-лист'!I3*(1-'Прайс-лист'!$E$3)</f>
        <v>768</v>
      </c>
    </row>
    <row r="28" spans="2:7" ht="15.75" customHeight="1">
      <c r="B28" s="366">
        <v>4206</v>
      </c>
      <c r="C28" s="349" t="s">
        <v>1437</v>
      </c>
      <c r="D28" s="363" t="s">
        <v>1372</v>
      </c>
      <c r="E28" s="366"/>
      <c r="F28" s="356">
        <v>1756.8000000000002</v>
      </c>
      <c r="G28" s="357">
        <f>F28*'Прайс-лист'!I3*(1-'Прайс-лист'!$E$3)</f>
        <v>1756.8000000000002</v>
      </c>
    </row>
    <row r="29" spans="2:7" ht="15.75" customHeight="1">
      <c r="B29" s="365">
        <v>4207</v>
      </c>
      <c r="C29" s="351" t="s">
        <v>1438</v>
      </c>
      <c r="D29" s="362" t="s">
        <v>1373</v>
      </c>
      <c r="E29" s="365"/>
      <c r="F29" s="356">
        <v>814.40000000000009</v>
      </c>
      <c r="G29" s="357">
        <f>F29*'Прайс-лист'!I3*(1-'Прайс-лист'!$E$3)</f>
        <v>814.40000000000009</v>
      </c>
    </row>
    <row r="30" spans="2:7" ht="15.75" customHeight="1">
      <c r="B30" s="366">
        <v>4208</v>
      </c>
      <c r="C30" s="349" t="s">
        <v>1439</v>
      </c>
      <c r="D30" s="363" t="s">
        <v>1374</v>
      </c>
      <c r="E30" s="366"/>
      <c r="F30" s="356">
        <v>1952.8000000000002</v>
      </c>
      <c r="G30" s="357">
        <f>F30*'Прайс-лист'!I3*(1-'Прайс-лист'!$E$3)</f>
        <v>1952.8000000000002</v>
      </c>
    </row>
    <row r="31" spans="2:7" ht="15.75" customHeight="1">
      <c r="B31" s="367">
        <v>4231</v>
      </c>
      <c r="C31" s="368" t="s">
        <v>1440</v>
      </c>
      <c r="D31" s="369" t="s">
        <v>1375</v>
      </c>
      <c r="E31" s="367"/>
      <c r="F31" s="370">
        <v>897.6</v>
      </c>
      <c r="G31" s="357">
        <f>F31*'Прайс-лист'!I3*(1-'Прайс-лист'!$E$3)</f>
        <v>897.6</v>
      </c>
    </row>
    <row r="32" spans="2:7" ht="15.75" customHeight="1">
      <c r="B32" s="366">
        <v>4232</v>
      </c>
      <c r="C32" s="360" t="s">
        <v>1441</v>
      </c>
      <c r="D32" s="371" t="s">
        <v>1376</v>
      </c>
      <c r="E32" s="366"/>
      <c r="F32" s="372">
        <v>2175.2000000000003</v>
      </c>
      <c r="G32" s="357">
        <f>F32*'Прайс-лист'!I3*(1-'Прайс-лист'!$E$3)</f>
        <v>2175.2000000000003</v>
      </c>
    </row>
    <row r="33" spans="2:7" ht="15.75" customHeight="1">
      <c r="B33" s="366">
        <v>4233</v>
      </c>
      <c r="C33" s="360" t="s">
        <v>1442</v>
      </c>
      <c r="D33" s="371" t="s">
        <v>1377</v>
      </c>
      <c r="E33" s="366"/>
      <c r="F33" s="370">
        <v>1018.4000000000001</v>
      </c>
      <c r="G33" s="357">
        <f>F33*'Прайс-лист'!I3*(1-'Прайс-лист'!$E$3)</f>
        <v>1018.4000000000001</v>
      </c>
    </row>
    <row r="34" spans="2:7" ht="15.75" customHeight="1">
      <c r="B34" s="366">
        <v>4234</v>
      </c>
      <c r="C34" s="360" t="s">
        <v>1443</v>
      </c>
      <c r="D34" s="371" t="s">
        <v>1378</v>
      </c>
      <c r="E34" s="366"/>
      <c r="F34" s="370">
        <v>2468.8000000000002</v>
      </c>
      <c r="G34" s="357">
        <f>F34*'Прайс-лист'!I3*(1-'Прайс-лист'!$E$3)</f>
        <v>2468.8000000000002</v>
      </c>
    </row>
    <row r="35" spans="2:7" ht="15.75" customHeight="1">
      <c r="B35" s="365">
        <v>423501</v>
      </c>
      <c r="C35" s="351" t="s">
        <v>1444</v>
      </c>
      <c r="D35" s="362" t="s">
        <v>1379</v>
      </c>
      <c r="E35" s="365"/>
      <c r="F35" s="356">
        <v>1221.6000000000001</v>
      </c>
      <c r="G35" s="357">
        <f>F35*'Прайс-лист'!I3*(1-'Прайс-лист'!$E$3)</f>
        <v>1221.6000000000001</v>
      </c>
    </row>
    <row r="36" spans="2:7" ht="15.75" customHeight="1">
      <c r="B36" s="366">
        <v>423601</v>
      </c>
      <c r="C36" s="349" t="s">
        <v>1445</v>
      </c>
      <c r="D36" s="363" t="s">
        <v>1380</v>
      </c>
      <c r="E36" s="366"/>
      <c r="F36" s="356">
        <v>3307.2000000000003</v>
      </c>
      <c r="G36" s="357">
        <f>F36*'Прайс-лист'!I3*(1-'Прайс-лист'!$E$3)</f>
        <v>3307.2000000000003</v>
      </c>
    </row>
    <row r="37" spans="2:7" ht="15.75" customHeight="1">
      <c r="B37" s="365">
        <v>4226</v>
      </c>
      <c r="C37" s="351" t="s">
        <v>1446</v>
      </c>
      <c r="D37" s="362" t="s">
        <v>1381</v>
      </c>
      <c r="E37" s="365"/>
      <c r="F37" s="356">
        <v>1429.6000000000001</v>
      </c>
      <c r="G37" s="357">
        <f>F37*'Прайс-лист'!I3*(1-'Прайс-лист'!$E$3)</f>
        <v>1429.6000000000001</v>
      </c>
    </row>
    <row r="38" spans="2:7" ht="15.75" customHeight="1">
      <c r="B38" s="366">
        <v>4227</v>
      </c>
      <c r="C38" s="349" t="s">
        <v>1447</v>
      </c>
      <c r="D38" s="363" t="s">
        <v>1382</v>
      </c>
      <c r="E38" s="366"/>
      <c r="F38" s="356">
        <v>3869.6000000000004</v>
      </c>
      <c r="G38" s="357">
        <f>F38*'Прайс-лист'!I3*(1-'Прайс-лист'!$E$3)</f>
        <v>3869.6000000000004</v>
      </c>
    </row>
    <row r="39" spans="2:7" ht="15.75" customHeight="1">
      <c r="B39" s="366">
        <v>4213</v>
      </c>
      <c r="C39" s="351" t="s">
        <v>1448</v>
      </c>
      <c r="D39" s="363" t="s">
        <v>1383</v>
      </c>
      <c r="E39" s="366"/>
      <c r="F39" s="370">
        <v>1928</v>
      </c>
      <c r="G39" s="357">
        <f>F39*'Прайс-лист'!I3*(1-'Прайс-лист'!$E$3)</f>
        <v>1928</v>
      </c>
    </row>
    <row r="40" spans="2:7" ht="15.75" customHeight="1">
      <c r="B40" s="365">
        <v>421301</v>
      </c>
      <c r="C40" s="349" t="s">
        <v>1580</v>
      </c>
      <c r="D40" s="362" t="s">
        <v>1384</v>
      </c>
      <c r="E40" s="365"/>
      <c r="F40" s="356">
        <v>2425.6</v>
      </c>
      <c r="G40" s="357">
        <f>F40*'Прайс-лист'!I3*(1-'Прайс-лист'!$E$3)</f>
        <v>2425.6</v>
      </c>
    </row>
    <row r="41" spans="2:7" ht="15.75" customHeight="1">
      <c r="B41" s="366">
        <v>4214</v>
      </c>
      <c r="C41" s="349" t="s">
        <v>1449</v>
      </c>
      <c r="D41" s="363" t="s">
        <v>1385</v>
      </c>
      <c r="E41" s="366"/>
      <c r="F41" s="356">
        <v>5776</v>
      </c>
      <c r="G41" s="357">
        <f>F41*'Прайс-лист'!I3*(1-'Прайс-лист'!$E$3)</f>
        <v>5776</v>
      </c>
    </row>
    <row r="42" spans="2:7" ht="15.75" customHeight="1">
      <c r="B42" s="366">
        <v>421401</v>
      </c>
      <c r="C42" s="298" t="s">
        <v>1581</v>
      </c>
      <c r="D42" s="363" t="s">
        <v>1386</v>
      </c>
      <c r="E42" s="366"/>
      <c r="F42" s="356">
        <v>6160.8</v>
      </c>
      <c r="G42" s="357">
        <f>F42*'Прайс-лист'!I3*(1-'Прайс-лист'!$E$3)</f>
        <v>6160.8</v>
      </c>
    </row>
    <row r="43" spans="2:7" ht="15.75" customHeight="1">
      <c r="B43" s="366">
        <v>421302</v>
      </c>
      <c r="C43" s="351" t="s">
        <v>1450</v>
      </c>
      <c r="D43" s="362" t="s">
        <v>1387</v>
      </c>
      <c r="E43" s="366"/>
      <c r="F43" s="356">
        <v>2498.4</v>
      </c>
      <c r="G43" s="357">
        <f>F43*'Прайс-лист'!I3*(1-'Прайс-лист'!$E$3)</f>
        <v>2498.4</v>
      </c>
    </row>
    <row r="44" spans="2:7" ht="15.75" customHeight="1">
      <c r="B44" s="366">
        <v>421402</v>
      </c>
      <c r="C44" s="349" t="s">
        <v>1451</v>
      </c>
      <c r="D44" s="363" t="s">
        <v>1388</v>
      </c>
      <c r="E44" s="366"/>
      <c r="F44" s="356">
        <v>6345.6</v>
      </c>
      <c r="G44" s="357">
        <f>F44*'Прайс-лист'!I3*(1-'Прайс-лист'!$E$3)</f>
        <v>6345.6</v>
      </c>
    </row>
    <row r="45" spans="2:7" ht="15.75" customHeight="1">
      <c r="B45" s="365">
        <v>421501</v>
      </c>
      <c r="C45" s="351" t="s">
        <v>1452</v>
      </c>
      <c r="D45" s="362" t="s">
        <v>1389</v>
      </c>
      <c r="E45" s="365"/>
      <c r="F45" s="356">
        <v>2855.2000000000003</v>
      </c>
      <c r="G45" s="357">
        <f>F45*'Прайс-лист'!I3*(1-'Прайс-лист'!$E$3)</f>
        <v>2855.2000000000003</v>
      </c>
    </row>
    <row r="46" spans="2:7" ht="15.75" customHeight="1">
      <c r="B46" s="366">
        <v>421601</v>
      </c>
      <c r="C46" s="349" t="s">
        <v>1453</v>
      </c>
      <c r="D46" s="363" t="s">
        <v>1390</v>
      </c>
      <c r="E46" s="366"/>
      <c r="F46" s="356">
        <v>7016.8</v>
      </c>
      <c r="G46" s="357">
        <f>F46*'Прайс-лист'!I3*(1-'Прайс-лист'!$E$3)</f>
        <v>7016.8</v>
      </c>
    </row>
    <row r="47" spans="2:7" ht="15.75" customHeight="1">
      <c r="B47" s="365">
        <v>4219</v>
      </c>
      <c r="C47" s="351" t="s">
        <v>1454</v>
      </c>
      <c r="D47" s="362" t="s">
        <v>1391</v>
      </c>
      <c r="E47" s="365"/>
      <c r="F47" s="356">
        <v>1264.8000000000002</v>
      </c>
      <c r="G47" s="357">
        <f>F47*'Прайс-лист'!I3*(1-'Прайс-лист'!$E$3)</f>
        <v>1264.8000000000002</v>
      </c>
    </row>
    <row r="48" spans="2:7" ht="15.75" customHeight="1">
      <c r="B48" s="366">
        <v>4228</v>
      </c>
      <c r="C48" s="349" t="s">
        <v>1455</v>
      </c>
      <c r="D48" s="363" t="s">
        <v>1392</v>
      </c>
      <c r="E48" s="366"/>
      <c r="F48" s="356">
        <v>2553.6000000000004</v>
      </c>
      <c r="G48" s="357">
        <f>F48*'Прайс-лист'!I3*(1-'Прайс-лист'!$E$3)</f>
        <v>2553.6000000000004</v>
      </c>
    </row>
    <row r="49" spans="2:7" ht="15.75" customHeight="1">
      <c r="B49" s="366">
        <v>4222</v>
      </c>
      <c r="C49" s="349" t="s">
        <v>1456</v>
      </c>
      <c r="D49" s="363" t="s">
        <v>1393</v>
      </c>
      <c r="E49" s="366"/>
      <c r="F49" s="356">
        <v>1412.8000000000002</v>
      </c>
      <c r="G49" s="357">
        <f>F49*'Прайс-лист'!I3*(1-'Прайс-лист'!$E$3)</f>
        <v>1412.8000000000002</v>
      </c>
    </row>
    <row r="50" spans="2:7" ht="15.75" customHeight="1">
      <c r="B50" s="366">
        <v>4229</v>
      </c>
      <c r="C50" s="349" t="s">
        <v>1457</v>
      </c>
      <c r="D50" s="363" t="s">
        <v>1394</v>
      </c>
      <c r="E50" s="366"/>
      <c r="F50" s="356">
        <v>2877.6000000000004</v>
      </c>
      <c r="G50" s="357">
        <f>F50*'Прайс-лист'!I3*(1-'Прайс-лист'!$E$3)</f>
        <v>2877.6000000000004</v>
      </c>
    </row>
    <row r="51" spans="2:7" ht="15.75" customHeight="1">
      <c r="B51" s="365">
        <v>4225</v>
      </c>
      <c r="C51" s="351" t="s">
        <v>1458</v>
      </c>
      <c r="D51" s="362" t="s">
        <v>1395</v>
      </c>
      <c r="E51" s="365"/>
      <c r="F51" s="356">
        <v>2109.6</v>
      </c>
      <c r="G51" s="357">
        <f>F51*'Прайс-лист'!I3*(1-'Прайс-лист'!$E$3)</f>
        <v>2109.6</v>
      </c>
    </row>
    <row r="52" spans="2:7" ht="15.75" customHeight="1">
      <c r="B52" s="366">
        <v>4230</v>
      </c>
      <c r="C52" s="349" t="s">
        <v>1459</v>
      </c>
      <c r="D52" s="363" t="s">
        <v>1396</v>
      </c>
      <c r="E52" s="366"/>
      <c r="F52" s="356">
        <v>4375.2</v>
      </c>
      <c r="G52" s="357">
        <f>F52*'Прайс-лист'!I3*(1-'Прайс-лист'!$E$3)</f>
        <v>4375.2</v>
      </c>
    </row>
    <row r="53" spans="2:7" ht="15.75" customHeight="1">
      <c r="B53" s="425">
        <v>4235</v>
      </c>
      <c r="C53" s="426" t="s">
        <v>2118</v>
      </c>
      <c r="D53" s="426" t="s">
        <v>2114</v>
      </c>
      <c r="E53" s="366"/>
      <c r="F53" s="356">
        <v>2997.6</v>
      </c>
      <c r="G53" s="357">
        <f>F53*'Прайс-лист'!I3*(1-'Прайс-лист'!$E$3)</f>
        <v>2997.6</v>
      </c>
    </row>
    <row r="54" spans="2:7" ht="15.75" customHeight="1">
      <c r="B54" s="425">
        <v>4236</v>
      </c>
      <c r="C54" s="426" t="s">
        <v>2119</v>
      </c>
      <c r="D54" s="426" t="s">
        <v>2115</v>
      </c>
      <c r="E54" s="366"/>
      <c r="F54" s="356">
        <v>7368</v>
      </c>
      <c r="G54" s="357">
        <f>F54*'Прайс-лист'!I3*(1-'Прайс-лист'!$E$3)</f>
        <v>7368</v>
      </c>
    </row>
    <row r="55" spans="2:7" ht="15.75" customHeight="1">
      <c r="B55" s="425">
        <v>4237</v>
      </c>
      <c r="C55" s="426" t="s">
        <v>2120</v>
      </c>
      <c r="D55" s="426" t="s">
        <v>2116</v>
      </c>
      <c r="E55" s="366"/>
      <c r="F55" s="356">
        <v>2212.8000000000002</v>
      </c>
      <c r="G55" s="357">
        <f>F55*'Прайс-лист'!I3*(1-'Прайс-лист'!$E$3)</f>
        <v>2212.8000000000002</v>
      </c>
    </row>
    <row r="56" spans="2:7" ht="15.75" customHeight="1">
      <c r="B56" s="425">
        <v>423701</v>
      </c>
      <c r="C56" s="426" t="s">
        <v>2121</v>
      </c>
      <c r="D56" s="426" t="s">
        <v>2117</v>
      </c>
      <c r="E56" s="366"/>
      <c r="F56" s="356">
        <v>4500.8</v>
      </c>
      <c r="G56" s="357">
        <f>F56*'Прайс-лист'!I3*(1-'Прайс-лист'!$E$3)</f>
        <v>4500.8</v>
      </c>
    </row>
    <row r="57" spans="2:7" ht="15.75" customHeight="1">
      <c r="B57" s="366">
        <v>4250</v>
      </c>
      <c r="C57" s="360" t="s">
        <v>1460</v>
      </c>
      <c r="D57" s="361" t="s">
        <v>1397</v>
      </c>
      <c r="E57" s="366"/>
      <c r="F57" s="356">
        <v>8.8000000000000007</v>
      </c>
      <c r="G57" s="357">
        <f>F57*'Прайс-лист'!I3*(1-'Прайс-лист'!$E$3)</f>
        <v>8.8000000000000007</v>
      </c>
    </row>
    <row r="58" spans="2:7" ht="15.75" customHeight="1">
      <c r="B58" s="365">
        <v>4251</v>
      </c>
      <c r="C58" s="358" t="s">
        <v>1461</v>
      </c>
      <c r="D58" s="359" t="s">
        <v>1398</v>
      </c>
      <c r="E58" s="365"/>
      <c r="F58" s="372">
        <v>8.8000000000000007</v>
      </c>
      <c r="G58" s="357">
        <f>F58*'Прайс-лист'!I3*(1-'Прайс-лист'!$E$3)</f>
        <v>8.8000000000000007</v>
      </c>
    </row>
    <row r="59" spans="2:7" ht="15.75" customHeight="1">
      <c r="B59" s="366">
        <v>425001</v>
      </c>
      <c r="C59" s="360" t="s">
        <v>1579</v>
      </c>
      <c r="D59" s="361" t="s">
        <v>1399</v>
      </c>
      <c r="E59" s="366"/>
      <c r="F59" s="370">
        <v>8.8000000000000007</v>
      </c>
      <c r="G59" s="357">
        <f>F59*'Прайс-лист'!I3*(1-'Прайс-лист'!$E$3)</f>
        <v>8.8000000000000007</v>
      </c>
    </row>
    <row r="60" spans="2:7" ht="15.75" customHeight="1">
      <c r="B60" s="366">
        <v>425002</v>
      </c>
      <c r="C60" s="360" t="s">
        <v>1462</v>
      </c>
      <c r="D60" s="361" t="s">
        <v>1400</v>
      </c>
      <c r="E60" s="366"/>
      <c r="F60" s="370">
        <v>8.8000000000000007</v>
      </c>
      <c r="G60" s="357">
        <f>F60*'Прайс-лист'!I3*(1-'Прайс-лист'!$E$3)</f>
        <v>8.8000000000000007</v>
      </c>
    </row>
    <row r="61" spans="2:7" ht="15.75" customHeight="1">
      <c r="B61" s="366">
        <v>4252</v>
      </c>
      <c r="C61" s="360" t="s">
        <v>1463</v>
      </c>
      <c r="D61" s="361" t="s">
        <v>1401</v>
      </c>
      <c r="E61" s="366"/>
      <c r="F61" s="356">
        <v>20</v>
      </c>
      <c r="G61" s="357">
        <f>F61*'Прайс-лист'!I3*(1-'Прайс-лист'!$E$3)</f>
        <v>20</v>
      </c>
    </row>
    <row r="62" spans="2:7" ht="15.75" customHeight="1">
      <c r="B62" s="365">
        <v>4253</v>
      </c>
      <c r="C62" s="358" t="s">
        <v>1464</v>
      </c>
      <c r="D62" s="359" t="s">
        <v>1402</v>
      </c>
      <c r="E62" s="365"/>
      <c r="F62" s="372">
        <v>20</v>
      </c>
      <c r="G62" s="357">
        <f>F62*'Прайс-лист'!I3*(1-'Прайс-лист'!$E$3)</f>
        <v>20</v>
      </c>
    </row>
    <row r="63" spans="2:7" ht="15.75" customHeight="1">
      <c r="B63" s="366">
        <v>4254</v>
      </c>
      <c r="C63" s="360" t="s">
        <v>1465</v>
      </c>
      <c r="D63" s="361" t="s">
        <v>1403</v>
      </c>
      <c r="E63" s="366" t="s">
        <v>632</v>
      </c>
      <c r="F63" s="370">
        <v>8</v>
      </c>
      <c r="G63" s="357">
        <f>F63*'Прайс-лист'!I3*(1-'Прайс-лист'!$E$3)</f>
        <v>8</v>
      </c>
    </row>
    <row r="64" spans="2:7" ht="15.75" customHeight="1">
      <c r="B64" s="365">
        <v>4255</v>
      </c>
      <c r="C64" s="358" t="s">
        <v>1466</v>
      </c>
      <c r="D64" s="359" t="s">
        <v>1404</v>
      </c>
      <c r="E64" s="365" t="s">
        <v>613</v>
      </c>
      <c r="F64" s="356">
        <v>8.8000000000000007</v>
      </c>
      <c r="G64" s="357">
        <f>F64*'Прайс-лист'!I3*(1-'Прайс-лист'!$E$3)</f>
        <v>8.8000000000000007</v>
      </c>
    </row>
    <row r="65" spans="2:7" ht="15.75" customHeight="1">
      <c r="B65" s="366">
        <v>425401</v>
      </c>
      <c r="C65" s="360" t="s">
        <v>1467</v>
      </c>
      <c r="D65" s="361" t="s">
        <v>1405</v>
      </c>
      <c r="E65" s="366" t="s">
        <v>632</v>
      </c>
      <c r="F65" s="356">
        <v>14.4</v>
      </c>
      <c r="G65" s="357">
        <f>F65*'Прайс-лист'!I3*(1-'Прайс-лист'!$E$3)</f>
        <v>14.4</v>
      </c>
    </row>
    <row r="66" spans="2:7" ht="15.75" customHeight="1">
      <c r="B66" s="365">
        <v>425501</v>
      </c>
      <c r="C66" s="358" t="s">
        <v>1468</v>
      </c>
      <c r="D66" s="359" t="s">
        <v>1406</v>
      </c>
      <c r="E66" s="365" t="s">
        <v>613</v>
      </c>
      <c r="F66" s="356">
        <v>16.8</v>
      </c>
      <c r="G66" s="357">
        <f>F66*'Прайс-лист'!I3*(1-'Прайс-лист'!$E$3)</f>
        <v>16.8</v>
      </c>
    </row>
    <row r="67" spans="2:7" ht="15.75" customHeight="1">
      <c r="B67" s="366">
        <v>4256</v>
      </c>
      <c r="C67" s="349" t="s">
        <v>1469</v>
      </c>
      <c r="D67" s="363" t="s">
        <v>1407</v>
      </c>
      <c r="E67" s="366"/>
      <c r="F67" s="356">
        <v>4</v>
      </c>
      <c r="G67" s="357">
        <f>F67*'Прайс-лист'!I3*(1-'Прайс-лист'!$E$3)</f>
        <v>4</v>
      </c>
    </row>
    <row r="68" spans="2:7" ht="15.75" customHeight="1">
      <c r="B68" s="365">
        <v>4257</v>
      </c>
      <c r="C68" s="358" t="s">
        <v>1470</v>
      </c>
      <c r="D68" s="359" t="s">
        <v>1408</v>
      </c>
      <c r="E68" s="365"/>
      <c r="F68" s="356">
        <v>4</v>
      </c>
      <c r="G68" s="357">
        <f>F68*'Прайс-лист'!I3*(1-'Прайс-лист'!$E$3)</f>
        <v>4</v>
      </c>
    </row>
    <row r="69" spans="2:7" ht="15.75" customHeight="1">
      <c r="B69" s="366">
        <v>4258</v>
      </c>
      <c r="C69" s="349" t="s">
        <v>1471</v>
      </c>
      <c r="D69" s="363" t="s">
        <v>1409</v>
      </c>
      <c r="E69" s="366"/>
      <c r="F69" s="356">
        <v>4</v>
      </c>
      <c r="G69" s="357">
        <f>F69*'Прайс-лист'!I3*(1-'Прайс-лист'!$E$3)</f>
        <v>4</v>
      </c>
    </row>
    <row r="70" spans="2:7" ht="15.75" customHeight="1">
      <c r="B70" s="365">
        <v>4259</v>
      </c>
      <c r="C70" s="351" t="s">
        <v>1472</v>
      </c>
      <c r="D70" s="362" t="s">
        <v>1410</v>
      </c>
      <c r="E70" s="365"/>
      <c r="F70" s="356">
        <v>13.600000000000001</v>
      </c>
      <c r="G70" s="357">
        <f>F70*'Прайс-лист'!I3*(1-'Прайс-лист'!$E$3)</f>
        <v>13.600000000000001</v>
      </c>
    </row>
    <row r="71" spans="2:7" ht="15.75" customHeight="1">
      <c r="B71" s="366">
        <v>4260</v>
      </c>
      <c r="C71" s="349" t="s">
        <v>1473</v>
      </c>
      <c r="D71" s="363" t="s">
        <v>1411</v>
      </c>
      <c r="E71" s="366"/>
      <c r="F71" s="356">
        <v>20</v>
      </c>
      <c r="G71" s="357">
        <f>F71*'Прайс-лист'!I3*(1-'Прайс-лист'!$E$3)</f>
        <v>20</v>
      </c>
    </row>
    <row r="72" spans="2:7" ht="15.75" customHeight="1">
      <c r="B72" s="365">
        <v>4261</v>
      </c>
      <c r="C72" s="351" t="s">
        <v>1474</v>
      </c>
      <c r="D72" s="362" t="s">
        <v>1412</v>
      </c>
      <c r="E72" s="365"/>
      <c r="F72" s="356">
        <v>8.8000000000000007</v>
      </c>
      <c r="G72" s="357">
        <f>F72*'Прайс-лист'!I3*(1-'Прайс-лист'!$E$3)</f>
        <v>8.8000000000000007</v>
      </c>
    </row>
    <row r="73" spans="2:7" ht="15.75" customHeight="1">
      <c r="B73" s="366">
        <v>4262</v>
      </c>
      <c r="C73" s="349" t="s">
        <v>1475</v>
      </c>
      <c r="D73" s="363" t="s">
        <v>1413</v>
      </c>
      <c r="E73" s="366"/>
      <c r="F73" s="356">
        <v>12</v>
      </c>
      <c r="G73" s="357">
        <f>F73*'Прайс-лист'!I3*(1-'Прайс-лист'!$E$3)</f>
        <v>12</v>
      </c>
    </row>
    <row r="74" spans="2:7" ht="15.75" customHeight="1">
      <c r="B74" s="365">
        <v>4263</v>
      </c>
      <c r="C74" s="351" t="s">
        <v>1476</v>
      </c>
      <c r="D74" s="362" t="s">
        <v>1414</v>
      </c>
      <c r="E74" s="365" t="s">
        <v>633</v>
      </c>
      <c r="F74" s="356">
        <v>8.8000000000000007</v>
      </c>
      <c r="G74" s="357">
        <f>F74*'Прайс-лист'!I3*(1-'Прайс-лист'!$E$3)</f>
        <v>8.8000000000000007</v>
      </c>
    </row>
    <row r="75" spans="2:7" ht="15.75" customHeight="1">
      <c r="B75" s="366">
        <v>4264</v>
      </c>
      <c r="C75" s="349" t="s">
        <v>1477</v>
      </c>
      <c r="D75" s="363" t="s">
        <v>1415</v>
      </c>
      <c r="E75" s="366" t="s">
        <v>634</v>
      </c>
      <c r="F75" s="356">
        <v>12.8</v>
      </c>
      <c r="G75" s="357">
        <f>F75*'Прайс-лист'!I3*(1-'Прайс-лист'!$E$3)</f>
        <v>12.8</v>
      </c>
    </row>
    <row r="76" spans="2:7" ht="15.75" customHeight="1">
      <c r="B76" s="365">
        <v>4265</v>
      </c>
      <c r="C76" s="351" t="s">
        <v>1478</v>
      </c>
      <c r="D76" s="362" t="s">
        <v>1416</v>
      </c>
      <c r="E76" s="365"/>
      <c r="F76" s="356">
        <v>15.200000000000001</v>
      </c>
      <c r="G76" s="357">
        <f>F76*'Прайс-лист'!I3*(1-'Прайс-лист'!$E$3)</f>
        <v>15.200000000000001</v>
      </c>
    </row>
    <row r="77" spans="2:7" ht="15.75" customHeight="1">
      <c r="B77" s="366">
        <v>4266</v>
      </c>
      <c r="C77" s="349" t="s">
        <v>1479</v>
      </c>
      <c r="D77" s="363" t="s">
        <v>1417</v>
      </c>
      <c r="E77" s="366" t="s">
        <v>635</v>
      </c>
      <c r="F77" s="356">
        <v>3.2</v>
      </c>
      <c r="G77" s="357">
        <f>F77*'Прайс-лист'!I3*(1-'Прайс-лист'!$E$3)</f>
        <v>3.2</v>
      </c>
    </row>
    <row r="78" spans="2:7" ht="15.75" customHeight="1">
      <c r="B78" s="365">
        <v>4267</v>
      </c>
      <c r="C78" s="351" t="s">
        <v>1480</v>
      </c>
      <c r="D78" s="362" t="s">
        <v>1418</v>
      </c>
      <c r="E78" s="365"/>
      <c r="F78" s="356">
        <v>28.8</v>
      </c>
      <c r="G78" s="357">
        <f>F78*'Прайс-лист'!I3*(1-'Прайс-лист'!$E$3)</f>
        <v>28.8</v>
      </c>
    </row>
    <row r="79" spans="2:7" ht="15.75" customHeight="1">
      <c r="B79" s="366">
        <v>4268</v>
      </c>
      <c r="C79" s="349" t="s">
        <v>1481</v>
      </c>
      <c r="D79" s="363" t="s">
        <v>1419</v>
      </c>
      <c r="E79" s="366" t="s">
        <v>635</v>
      </c>
      <c r="F79" s="356">
        <v>11.200000000000001</v>
      </c>
      <c r="G79" s="357">
        <f>F79*'Прайс-лист'!I3*(1-'Прайс-лист'!$E$3)</f>
        <v>11.200000000000001</v>
      </c>
    </row>
    <row r="80" spans="2:7" ht="15.75" customHeight="1">
      <c r="B80" s="365">
        <v>4269</v>
      </c>
      <c r="C80" s="351" t="s">
        <v>1482</v>
      </c>
      <c r="D80" s="362" t="s">
        <v>1420</v>
      </c>
      <c r="E80" s="365" t="s">
        <v>635</v>
      </c>
      <c r="F80" s="356">
        <v>16.8</v>
      </c>
      <c r="G80" s="357">
        <f>F80*'Прайс-лист'!I3*(1-'Прайс-лист'!$E$3)</f>
        <v>16.8</v>
      </c>
    </row>
    <row r="81" spans="2:7" ht="15.75" customHeight="1">
      <c r="B81" s="366">
        <v>4270</v>
      </c>
      <c r="C81" s="349" t="s">
        <v>1483</v>
      </c>
      <c r="D81" s="363" t="s">
        <v>1421</v>
      </c>
      <c r="E81" s="366" t="s">
        <v>635</v>
      </c>
      <c r="F81" s="356">
        <v>18.400000000000002</v>
      </c>
      <c r="G81" s="357">
        <f>F81*'Прайс-лист'!I3*(1-'Прайс-лист'!$E$3)</f>
        <v>18.400000000000002</v>
      </c>
    </row>
    <row r="82" spans="2:7" ht="15.75" customHeight="1">
      <c r="B82" s="365">
        <v>4271</v>
      </c>
      <c r="C82" s="351" t="s">
        <v>1484</v>
      </c>
      <c r="D82" s="362" t="s">
        <v>1422</v>
      </c>
      <c r="E82" s="365" t="s">
        <v>635</v>
      </c>
      <c r="F82" s="356">
        <v>36</v>
      </c>
      <c r="G82" s="357">
        <f>F82*'Прайс-лист'!I3*(1-'Прайс-лист'!$E$3)</f>
        <v>36</v>
      </c>
    </row>
    <row r="83" spans="2:7" ht="15.75" customHeight="1">
      <c r="B83" s="366">
        <v>4272</v>
      </c>
      <c r="C83" s="349" t="s">
        <v>1485</v>
      </c>
      <c r="D83" s="363" t="s">
        <v>1423</v>
      </c>
      <c r="E83" s="366" t="s">
        <v>635</v>
      </c>
      <c r="F83" s="356">
        <v>120.80000000000001</v>
      </c>
      <c r="G83" s="357">
        <f>F83*'Прайс-лист'!I3*(1-'Прайс-лист'!$E$3)</f>
        <v>120.80000000000001</v>
      </c>
    </row>
    <row r="84" spans="2:7" ht="15.75" customHeight="1">
      <c r="B84" s="365">
        <v>427401</v>
      </c>
      <c r="C84" s="347" t="s">
        <v>1486</v>
      </c>
      <c r="D84" s="373" t="s">
        <v>1424</v>
      </c>
      <c r="E84" s="365"/>
      <c r="F84" s="356">
        <v>93.600000000000009</v>
      </c>
      <c r="G84" s="357">
        <f>F84*'Прайс-лист'!I3*(1-'Прайс-лист'!$E$3)</f>
        <v>93.600000000000009</v>
      </c>
    </row>
    <row r="85" spans="2:7" ht="15.75" customHeight="1">
      <c r="B85" s="366">
        <v>427202</v>
      </c>
      <c r="C85" s="349" t="s">
        <v>1487</v>
      </c>
      <c r="D85" s="363" t="s">
        <v>1425</v>
      </c>
      <c r="E85" s="366"/>
      <c r="F85" s="356">
        <v>76.800000000000011</v>
      </c>
      <c r="G85" s="357">
        <f>F85*'Прайс-лист'!I3*(1-'Прайс-лист'!$E$3)</f>
        <v>76.800000000000011</v>
      </c>
    </row>
    <row r="86" spans="2:7" ht="15.75" customHeight="1">
      <c r="B86" s="366">
        <v>427203</v>
      </c>
      <c r="C86" s="349" t="s">
        <v>1488</v>
      </c>
      <c r="D86" s="363" t="s">
        <v>1426</v>
      </c>
      <c r="E86" s="366"/>
      <c r="F86" s="356">
        <v>51.2</v>
      </c>
      <c r="G86" s="357">
        <f>F86*'Прайс-лист'!I3*(1-'Прайс-лист'!$E$3)</f>
        <v>51.2</v>
      </c>
    </row>
    <row r="87" spans="2:7" ht="15.75" customHeight="1">
      <c r="B87" s="365">
        <v>4273</v>
      </c>
      <c r="C87" s="351" t="s">
        <v>1489</v>
      </c>
      <c r="D87" s="362" t="s">
        <v>1427</v>
      </c>
      <c r="E87" s="374"/>
      <c r="F87" s="356">
        <v>16.8</v>
      </c>
      <c r="G87" s="357">
        <f>F87*'Прайс-лист'!I3*(1-'Прайс-лист'!$E$3)</f>
        <v>16.8</v>
      </c>
    </row>
    <row r="88" spans="2:7" ht="15.75" customHeight="1">
      <c r="B88" s="366">
        <v>4274</v>
      </c>
      <c r="C88" s="349" t="s">
        <v>1490</v>
      </c>
      <c r="D88" s="363" t="s">
        <v>1428</v>
      </c>
      <c r="E88" s="366"/>
      <c r="F88" s="356">
        <v>33.6</v>
      </c>
      <c r="G88" s="357">
        <f>F88*'Прайс-лист'!I3*(1-'Прайс-лист'!$E$3)</f>
        <v>33.6</v>
      </c>
    </row>
    <row r="89" spans="2:7" ht="14.25">
      <c r="B89" s="366">
        <v>4275</v>
      </c>
      <c r="C89" s="349" t="s">
        <v>1491</v>
      </c>
      <c r="D89" s="363" t="s">
        <v>1429</v>
      </c>
      <c r="E89" s="366"/>
      <c r="F89" s="356">
        <v>5.6000000000000005</v>
      </c>
      <c r="G89" s="357">
        <f>F89*'Прайс-лист'!I3*(1-'Прайс-лист'!$E$3)</f>
        <v>5.6000000000000005</v>
      </c>
    </row>
    <row r="90" spans="2:7" ht="15.75" customHeight="1">
      <c r="B90" s="366">
        <v>4276</v>
      </c>
      <c r="C90" s="360" t="s">
        <v>1492</v>
      </c>
      <c r="D90" s="371" t="s">
        <v>1430</v>
      </c>
      <c r="E90" s="366"/>
      <c r="F90" s="356">
        <v>16</v>
      </c>
      <c r="G90" s="357">
        <f>F90*'Прайс-лист'!I3*(1-'Прайс-лист'!$E$3)</f>
        <v>16</v>
      </c>
    </row>
    <row r="91" spans="2:7" ht="15.75" customHeight="1">
      <c r="B91" s="367">
        <v>4277</v>
      </c>
      <c r="C91" s="375" t="s">
        <v>1493</v>
      </c>
      <c r="D91" s="301" t="s">
        <v>1431</v>
      </c>
      <c r="E91" s="367"/>
      <c r="F91" s="372">
        <v>4</v>
      </c>
      <c r="G91" s="364">
        <f>F91*'Прайс-лист'!I3*(1-'Прайс-лист'!$E$3)</f>
        <v>4</v>
      </c>
    </row>
    <row r="92" spans="2:7" ht="15.75" customHeight="1">
      <c r="B92" s="366">
        <v>4286</v>
      </c>
      <c r="C92" s="360" t="s">
        <v>2144</v>
      </c>
      <c r="D92" s="371"/>
      <c r="E92" s="366"/>
      <c r="F92" s="370">
        <v>6.4</v>
      </c>
      <c r="G92" s="440">
        <f>F92*'Прайс-лист'!I3*(1-'Прайс-лист'!$E$3)</f>
        <v>6.4</v>
      </c>
    </row>
    <row r="93" spans="2:7" ht="15.75" customHeight="1">
      <c r="B93" s="366">
        <v>4281</v>
      </c>
      <c r="C93" s="360" t="s">
        <v>151</v>
      </c>
      <c r="D93" s="371" t="s">
        <v>1432</v>
      </c>
      <c r="E93" s="366"/>
      <c r="F93" s="370">
        <v>64</v>
      </c>
      <c r="G93" s="357">
        <f>F93*'Прайс-лист'!I3*(1-'Прайс-лист'!$E$3)</f>
        <v>64</v>
      </c>
    </row>
    <row r="94" spans="2:7" s="263" customFormat="1" ht="15.75" customHeight="1" thickBot="1">
      <c r="B94" s="257"/>
      <c r="C94" s="260" t="s">
        <v>636</v>
      </c>
      <c r="D94" s="273" t="s">
        <v>1605</v>
      </c>
      <c r="E94" s="260"/>
      <c r="F94" s="282"/>
      <c r="G94" s="283"/>
    </row>
    <row r="95" spans="2:7" ht="15.75" customHeight="1">
      <c r="B95" s="352">
        <v>4301</v>
      </c>
      <c r="C95" s="353" t="s">
        <v>637</v>
      </c>
      <c r="D95" s="376" t="s">
        <v>1494</v>
      </c>
      <c r="E95" s="352"/>
      <c r="F95" s="356">
        <v>644</v>
      </c>
      <c r="G95" s="357">
        <f>F95*'Прайс-лист'!I3*(1-'Прайс-лист'!$E$3)</f>
        <v>644</v>
      </c>
    </row>
    <row r="96" spans="2:7" ht="15.75" customHeight="1">
      <c r="B96" s="350">
        <v>4302</v>
      </c>
      <c r="C96" s="351" t="s">
        <v>638</v>
      </c>
      <c r="D96" s="362" t="s">
        <v>1495</v>
      </c>
      <c r="E96" s="350"/>
      <c r="F96" s="356">
        <v>739.2</v>
      </c>
      <c r="G96" s="357">
        <f>F96*'Прайс-лист'!I3*(1-'Прайс-лист'!$E$3)</f>
        <v>739.2</v>
      </c>
    </row>
    <row r="97" spans="2:7" ht="15.75" customHeight="1">
      <c r="B97" s="348">
        <v>4303</v>
      </c>
      <c r="C97" s="349" t="s">
        <v>639</v>
      </c>
      <c r="D97" s="363" t="s">
        <v>1496</v>
      </c>
      <c r="E97" s="348"/>
      <c r="F97" s="356">
        <v>898.40000000000009</v>
      </c>
      <c r="G97" s="357">
        <f>F97*'Прайс-лист'!I3*(1-'Прайс-лист'!$E$3)</f>
        <v>898.40000000000009</v>
      </c>
    </row>
    <row r="98" spans="2:7" ht="15.75" customHeight="1">
      <c r="B98" s="350">
        <v>4304</v>
      </c>
      <c r="C98" s="351" t="s">
        <v>640</v>
      </c>
      <c r="D98" s="362" t="s">
        <v>1497</v>
      </c>
      <c r="E98" s="350"/>
      <c r="F98" s="356">
        <v>1001.6</v>
      </c>
      <c r="G98" s="357">
        <f>F98*'Прайс-лист'!I3*(1-'Прайс-лист'!$E$3)</f>
        <v>1001.6</v>
      </c>
    </row>
    <row r="99" spans="2:7" ht="15.75" customHeight="1">
      <c r="B99" s="348">
        <v>4305</v>
      </c>
      <c r="C99" s="349" t="s">
        <v>641</v>
      </c>
      <c r="D99" s="363" t="s">
        <v>1498</v>
      </c>
      <c r="E99" s="348"/>
      <c r="F99" s="356">
        <v>947.2</v>
      </c>
      <c r="G99" s="357">
        <f>F99*'Прайс-лист'!I3*(1-'Прайс-лист'!$E$3)</f>
        <v>947.2</v>
      </c>
    </row>
    <row r="100" spans="2:7" ht="15.75" customHeight="1">
      <c r="B100" s="350">
        <v>4306</v>
      </c>
      <c r="C100" s="351" t="s">
        <v>642</v>
      </c>
      <c r="D100" s="362" t="s">
        <v>1499</v>
      </c>
      <c r="E100" s="350"/>
      <c r="F100" s="356">
        <v>1067.2</v>
      </c>
      <c r="G100" s="357">
        <f>F100*'Прайс-лист'!I3*(1-'Прайс-лист'!$E$3)</f>
        <v>1067.2</v>
      </c>
    </row>
    <row r="101" spans="2:7" ht="15.75" customHeight="1">
      <c r="B101" s="348">
        <v>4326</v>
      </c>
      <c r="C101" s="360" t="s">
        <v>643</v>
      </c>
      <c r="D101" s="371" t="s">
        <v>1500</v>
      </c>
      <c r="E101" s="348"/>
      <c r="F101" s="370">
        <v>1868</v>
      </c>
      <c r="G101" s="357">
        <f>F101*'Прайс-лист'!I3*(1-'Прайс-лист'!$E$3)</f>
        <v>1868</v>
      </c>
    </row>
    <row r="102" spans="2:7" ht="15.75" customHeight="1">
      <c r="B102" s="348">
        <v>4327</v>
      </c>
      <c r="C102" s="360" t="s">
        <v>644</v>
      </c>
      <c r="D102" s="371" t="s">
        <v>1501</v>
      </c>
      <c r="E102" s="348"/>
      <c r="F102" s="356">
        <v>1932</v>
      </c>
      <c r="G102" s="357">
        <f>F102*'Прайс-лист'!I3*(1-'Прайс-лист'!$E$3)</f>
        <v>1932</v>
      </c>
    </row>
    <row r="103" spans="2:7" ht="15.75" customHeight="1">
      <c r="B103" s="350">
        <v>4328</v>
      </c>
      <c r="C103" s="358" t="s">
        <v>645</v>
      </c>
      <c r="D103" s="377" t="s">
        <v>1502</v>
      </c>
      <c r="E103" s="350"/>
      <c r="F103" s="356">
        <v>1969.6000000000001</v>
      </c>
      <c r="G103" s="357">
        <f>F103*'Прайс-лист'!I3*(1-'Прайс-лист'!$E$3)</f>
        <v>1969.6000000000001</v>
      </c>
    </row>
    <row r="104" spans="2:7" ht="15.75" customHeight="1">
      <c r="B104" s="348">
        <v>4329</v>
      </c>
      <c r="C104" s="360" t="s">
        <v>646</v>
      </c>
      <c r="D104" s="371" t="s">
        <v>1503</v>
      </c>
      <c r="E104" s="348"/>
      <c r="F104" s="370">
        <v>2244</v>
      </c>
      <c r="G104" s="357">
        <f>F104*'Прайс-лист'!I3*(1-'Прайс-лист'!$E$3)</f>
        <v>2244</v>
      </c>
    </row>
    <row r="105" spans="2:7" ht="15.75" customHeight="1">
      <c r="B105" s="350">
        <v>4330</v>
      </c>
      <c r="C105" s="358" t="s">
        <v>647</v>
      </c>
      <c r="D105" s="377" t="s">
        <v>1504</v>
      </c>
      <c r="E105" s="350"/>
      <c r="F105" s="356">
        <v>2320.8000000000002</v>
      </c>
      <c r="G105" s="357">
        <f>F105*'Прайс-лист'!I3*(1-'Прайс-лист'!$E$3)</f>
        <v>2320.8000000000002</v>
      </c>
    </row>
    <row r="106" spans="2:7" ht="15.75" customHeight="1">
      <c r="B106" s="348">
        <v>4331</v>
      </c>
      <c r="C106" s="360" t="s">
        <v>648</v>
      </c>
      <c r="D106" s="371" t="s">
        <v>1505</v>
      </c>
      <c r="E106" s="348"/>
      <c r="F106" s="356">
        <v>2366.4</v>
      </c>
      <c r="G106" s="357">
        <f>F106*'Прайс-лист'!I3*(1-'Прайс-лист'!$E$3)</f>
        <v>2366.4</v>
      </c>
    </row>
    <row r="107" spans="2:7" ht="15.75" customHeight="1">
      <c r="B107" s="350">
        <v>4332</v>
      </c>
      <c r="C107" s="351" t="s">
        <v>649</v>
      </c>
      <c r="D107" s="362" t="s">
        <v>1506</v>
      </c>
      <c r="E107" s="350"/>
      <c r="F107" s="356">
        <v>2720</v>
      </c>
      <c r="G107" s="357">
        <f>F107*'Прайс-лист'!I3*(1-'Прайс-лист'!$E$3)</f>
        <v>2720</v>
      </c>
    </row>
    <row r="108" spans="2:7" ht="15.75" customHeight="1">
      <c r="B108" s="348">
        <v>4333</v>
      </c>
      <c r="C108" s="349" t="s">
        <v>650</v>
      </c>
      <c r="D108" s="363" t="s">
        <v>1507</v>
      </c>
      <c r="E108" s="348"/>
      <c r="F108" s="356">
        <v>2846.4</v>
      </c>
      <c r="G108" s="357">
        <f>F108*'Прайс-лист'!I3*(1-'Прайс-лист'!$E$3)</f>
        <v>2846.4</v>
      </c>
    </row>
    <row r="109" spans="2:7" ht="15.75" customHeight="1">
      <c r="B109" s="348">
        <v>4334</v>
      </c>
      <c r="C109" s="349" t="s">
        <v>651</v>
      </c>
      <c r="D109" s="363" t="s">
        <v>1508</v>
      </c>
      <c r="E109" s="348"/>
      <c r="F109" s="370">
        <v>2802.4</v>
      </c>
      <c r="G109" s="357">
        <f>F109*'Прайс-лист'!I3*(1-'Прайс-лист'!$E$3)</f>
        <v>2802.4</v>
      </c>
    </row>
    <row r="110" spans="2:7" ht="15.75" customHeight="1">
      <c r="B110" s="350">
        <v>4322</v>
      </c>
      <c r="C110" s="351" t="s">
        <v>652</v>
      </c>
      <c r="D110" s="362" t="s">
        <v>1509</v>
      </c>
      <c r="E110" s="350"/>
      <c r="F110" s="370">
        <v>3345.6000000000004</v>
      </c>
      <c r="G110" s="357">
        <f>F110*'Прайс-лист'!I3*(1-'Прайс-лист'!$E$3)</f>
        <v>3345.6000000000004</v>
      </c>
    </row>
    <row r="111" spans="2:7" ht="15.75" customHeight="1">
      <c r="B111" s="348">
        <v>4323</v>
      </c>
      <c r="C111" s="349" t="s">
        <v>653</v>
      </c>
      <c r="D111" s="363" t="s">
        <v>1510</v>
      </c>
      <c r="E111" s="348"/>
      <c r="F111" s="370">
        <v>3427.2000000000003</v>
      </c>
      <c r="G111" s="357">
        <f>F111*'Прайс-лист'!I3*(1-'Прайс-лист'!$E$3)</f>
        <v>3427.2000000000003</v>
      </c>
    </row>
    <row r="112" spans="2:7" ht="15.75" customHeight="1">
      <c r="B112" s="350">
        <v>4324</v>
      </c>
      <c r="C112" s="351" t="s">
        <v>654</v>
      </c>
      <c r="D112" s="362" t="s">
        <v>1511</v>
      </c>
      <c r="E112" s="350"/>
      <c r="F112" s="370">
        <v>3471.2000000000003</v>
      </c>
      <c r="G112" s="357">
        <f>F112*'Прайс-лист'!I3*(1-'Прайс-лист'!$E$3)</f>
        <v>3471.2000000000003</v>
      </c>
    </row>
    <row r="113" spans="2:7" ht="15.75" customHeight="1">
      <c r="B113" s="348">
        <v>4313</v>
      </c>
      <c r="C113" s="349" t="s">
        <v>655</v>
      </c>
      <c r="D113" s="363" t="s">
        <v>1512</v>
      </c>
      <c r="E113" s="348"/>
      <c r="F113" s="370">
        <v>5871.2000000000007</v>
      </c>
      <c r="G113" s="357">
        <f>F113*'Прайс-лист'!I3*(1-'Прайс-лист'!$E$3)</f>
        <v>5871.2000000000007</v>
      </c>
    </row>
    <row r="114" spans="2:7" ht="15.75" customHeight="1">
      <c r="B114" s="350">
        <v>4314</v>
      </c>
      <c r="C114" s="351" t="s">
        <v>656</v>
      </c>
      <c r="D114" s="362" t="s">
        <v>1513</v>
      </c>
      <c r="E114" s="350"/>
      <c r="F114" s="356">
        <v>5846.4000000000005</v>
      </c>
      <c r="G114" s="357">
        <f>F114*'Прайс-лист'!I3*(1-'Прайс-лист'!$E$3)</f>
        <v>5846.4000000000005</v>
      </c>
    </row>
    <row r="115" spans="2:7" ht="15.75" customHeight="1">
      <c r="B115" s="348">
        <v>4315</v>
      </c>
      <c r="C115" s="349" t="s">
        <v>657</v>
      </c>
      <c r="D115" s="363" t="s">
        <v>1514</v>
      </c>
      <c r="E115" s="348"/>
      <c r="F115" s="356">
        <v>6236</v>
      </c>
      <c r="G115" s="357">
        <f>F115*'Прайс-лист'!I3*(1-'Прайс-лист'!$E$3)</f>
        <v>6236</v>
      </c>
    </row>
    <row r="116" spans="2:7" ht="15.75" customHeight="1">
      <c r="B116" s="350">
        <v>4316</v>
      </c>
      <c r="C116" s="351" t="s">
        <v>658</v>
      </c>
      <c r="D116" s="362" t="s">
        <v>1515</v>
      </c>
      <c r="E116" s="350"/>
      <c r="F116" s="356">
        <v>1868.8000000000002</v>
      </c>
      <c r="G116" s="357">
        <f>F116*'Прайс-лист'!I3*(1-'Прайс-лист'!$E$3)</f>
        <v>1868.8000000000002</v>
      </c>
    </row>
    <row r="117" spans="2:7" ht="15.75" customHeight="1">
      <c r="B117" s="348">
        <v>4317</v>
      </c>
      <c r="C117" s="349" t="s">
        <v>659</v>
      </c>
      <c r="D117" s="363" t="s">
        <v>1516</v>
      </c>
      <c r="E117" s="348"/>
      <c r="F117" s="356">
        <v>8616.8000000000011</v>
      </c>
      <c r="G117" s="357">
        <f>F117*'Прайс-лист'!I3*(1-'Прайс-лист'!$E$3)</f>
        <v>8616.8000000000011</v>
      </c>
    </row>
    <row r="118" spans="2:7" ht="15.75" customHeight="1">
      <c r="B118" s="350">
        <v>4318</v>
      </c>
      <c r="C118" s="351" t="s">
        <v>660</v>
      </c>
      <c r="D118" s="362" t="s">
        <v>1517</v>
      </c>
      <c r="E118" s="350"/>
      <c r="F118" s="356">
        <v>2088</v>
      </c>
      <c r="G118" s="357">
        <f>F118*'Прайс-лист'!I3*(1-'Прайс-лист'!$E$3)</f>
        <v>2088</v>
      </c>
    </row>
    <row r="119" spans="2:7" ht="15.75" customHeight="1">
      <c r="B119" s="348">
        <v>4319</v>
      </c>
      <c r="C119" s="349" t="s">
        <v>661</v>
      </c>
      <c r="D119" s="363" t="s">
        <v>1518</v>
      </c>
      <c r="E119" s="348"/>
      <c r="F119" s="356">
        <v>2193.6</v>
      </c>
      <c r="G119" s="357">
        <f>F119*'Прайс-лист'!I3*(1-'Прайс-лист'!$E$3)</f>
        <v>2193.6</v>
      </c>
    </row>
    <row r="120" spans="2:7" ht="15.75" customHeight="1">
      <c r="B120" s="350">
        <v>4320</v>
      </c>
      <c r="C120" s="351" t="s">
        <v>662</v>
      </c>
      <c r="D120" s="362" t="s">
        <v>1519</v>
      </c>
      <c r="E120" s="350"/>
      <c r="F120" s="356">
        <v>2644</v>
      </c>
      <c r="G120" s="357">
        <f>F120*'Прайс-лист'!I3*(1-'Прайс-лист'!$E$3)</f>
        <v>2644</v>
      </c>
    </row>
    <row r="121" spans="2:7" ht="15.75" customHeight="1">
      <c r="B121" s="348">
        <v>4321</v>
      </c>
      <c r="C121" s="349" t="s">
        <v>663</v>
      </c>
      <c r="D121" s="363" t="s">
        <v>1520</v>
      </c>
      <c r="E121" s="348"/>
      <c r="F121" s="356">
        <v>4801.6000000000004</v>
      </c>
      <c r="G121" s="357">
        <f>F121*'Прайс-лист'!I3*(1-'Прайс-лист'!$E$3)</f>
        <v>4801.6000000000004</v>
      </c>
    </row>
    <row r="122" spans="2:7" ht="15.75" customHeight="1">
      <c r="B122" s="350">
        <v>4341</v>
      </c>
      <c r="C122" s="351" t="s">
        <v>664</v>
      </c>
      <c r="D122" s="362" t="s">
        <v>1521</v>
      </c>
      <c r="E122" s="350"/>
      <c r="F122" s="356">
        <v>4</v>
      </c>
      <c r="G122" s="357">
        <f>F122*'Прайс-лист'!I3*(1-'Прайс-лист'!$E$3)</f>
        <v>4</v>
      </c>
    </row>
    <row r="123" spans="2:7" ht="15.75" customHeight="1">
      <c r="B123" s="348">
        <v>4342</v>
      </c>
      <c r="C123" s="349" t="s">
        <v>665</v>
      </c>
      <c r="D123" s="363" t="s">
        <v>1522</v>
      </c>
      <c r="E123" s="378"/>
      <c r="F123" s="356">
        <v>21.6</v>
      </c>
      <c r="G123" s="357">
        <f>F123*'Прайс-лист'!I3*(1-'Прайс-лист'!$E$3)</f>
        <v>21.6</v>
      </c>
    </row>
    <row r="124" spans="2:7" ht="15.75" customHeight="1">
      <c r="B124" s="350">
        <v>4343</v>
      </c>
      <c r="C124" s="351" t="s">
        <v>666</v>
      </c>
      <c r="D124" s="362" t="s">
        <v>1523</v>
      </c>
      <c r="E124" s="379"/>
      <c r="F124" s="356">
        <v>25.6</v>
      </c>
      <c r="G124" s="357">
        <f>F124*'Прайс-лист'!I3*(1-'Прайс-лист'!$E$3)</f>
        <v>25.6</v>
      </c>
    </row>
    <row r="125" spans="2:7" ht="15.75" customHeight="1">
      <c r="B125" s="348">
        <v>4344</v>
      </c>
      <c r="C125" s="349" t="s">
        <v>667</v>
      </c>
      <c r="D125" s="363" t="s">
        <v>1524</v>
      </c>
      <c r="E125" s="378"/>
      <c r="F125" s="356">
        <v>12</v>
      </c>
      <c r="G125" s="357">
        <f>F125*'Прайс-лист'!I3*(1-'Прайс-лист'!$E$3)</f>
        <v>12</v>
      </c>
    </row>
    <row r="126" spans="2:7" ht="15.75" customHeight="1">
      <c r="B126" s="350">
        <v>4345</v>
      </c>
      <c r="C126" s="351" t="s">
        <v>668</v>
      </c>
      <c r="D126" s="362" t="s">
        <v>1525</v>
      </c>
      <c r="E126" s="379"/>
      <c r="F126" s="356">
        <v>23.200000000000003</v>
      </c>
      <c r="G126" s="357">
        <f>F126*'Прайс-лист'!I3*(1-'Прайс-лист'!$E$3)</f>
        <v>23.200000000000003</v>
      </c>
    </row>
    <row r="127" spans="2:7" ht="15.75" customHeight="1">
      <c r="B127" s="348">
        <v>4346</v>
      </c>
      <c r="C127" s="349" t="s">
        <v>669</v>
      </c>
      <c r="D127" s="363" t="s">
        <v>1526</v>
      </c>
      <c r="E127" s="378"/>
      <c r="F127" s="356">
        <v>12</v>
      </c>
      <c r="G127" s="357">
        <f>F127*'Прайс-лист'!I3*(1-'Прайс-лист'!$E$3)</f>
        <v>12</v>
      </c>
    </row>
    <row r="128" spans="2:7" ht="14.25">
      <c r="B128" s="350">
        <v>4347</v>
      </c>
      <c r="C128" s="351" t="s">
        <v>670</v>
      </c>
      <c r="D128" s="362" t="s">
        <v>1527</v>
      </c>
      <c r="E128" s="379"/>
      <c r="F128" s="356">
        <v>11.200000000000001</v>
      </c>
      <c r="G128" s="357">
        <f>F128*'Прайс-лист'!I3*(1-'Прайс-лист'!$E$3)</f>
        <v>11.200000000000001</v>
      </c>
    </row>
    <row r="129" spans="2:7" ht="15.75" customHeight="1">
      <c r="B129" s="321">
        <v>4350</v>
      </c>
      <c r="C129" s="322" t="s">
        <v>671</v>
      </c>
      <c r="D129" s="298" t="s">
        <v>1528</v>
      </c>
      <c r="E129" s="380"/>
      <c r="F129" s="381">
        <v>90.4</v>
      </c>
      <c r="G129" s="382">
        <f>F129*'Прайс-лист'!I3*(1-'Прайс-лист'!$E$3)</f>
        <v>90.4</v>
      </c>
    </row>
    <row r="130" spans="2:7" ht="15.75" customHeight="1">
      <c r="B130" s="319">
        <v>4351</v>
      </c>
      <c r="C130" s="320" t="s">
        <v>672</v>
      </c>
      <c r="D130" s="296" t="s">
        <v>1529</v>
      </c>
      <c r="E130" s="383"/>
      <c r="F130" s="384">
        <v>126.4</v>
      </c>
      <c r="G130" s="382">
        <f>F130*'Прайс-лист'!I3*(1-'Прайс-лист'!$E$3)</f>
        <v>126.4</v>
      </c>
    </row>
    <row r="131" spans="2:7" ht="15.75" customHeight="1">
      <c r="B131" s="321">
        <v>4352</v>
      </c>
      <c r="C131" s="322" t="s">
        <v>673</v>
      </c>
      <c r="D131" s="298" t="s">
        <v>1530</v>
      </c>
      <c r="E131" s="380"/>
      <c r="F131" s="385">
        <v>120</v>
      </c>
      <c r="G131" s="382">
        <f>F131*'Прайс-лист'!I3*(1-'Прайс-лист'!$E$3)</f>
        <v>120</v>
      </c>
    </row>
    <row r="132" spans="2:7" s="263" customFormat="1" ht="15.75" customHeight="1" thickBot="1">
      <c r="B132" s="257"/>
      <c r="C132" s="260" t="s">
        <v>674</v>
      </c>
      <c r="D132" s="273" t="s">
        <v>1606</v>
      </c>
      <c r="E132" s="260"/>
      <c r="F132" s="282"/>
      <c r="G132" s="283"/>
    </row>
    <row r="133" spans="2:7" ht="15.75" customHeight="1">
      <c r="B133" s="350">
        <v>4401</v>
      </c>
      <c r="C133" s="358" t="s">
        <v>675</v>
      </c>
      <c r="D133" s="359" t="s">
        <v>1531</v>
      </c>
      <c r="E133" s="350" t="s">
        <v>676</v>
      </c>
      <c r="F133" s="356">
        <v>9.6000000000000014</v>
      </c>
      <c r="G133" s="357">
        <f>F133*'Прайс-лист'!I3*(1-'Прайс-лист'!$E$3)</f>
        <v>9.6000000000000014</v>
      </c>
    </row>
    <row r="134" spans="2:7" ht="15.75" customHeight="1">
      <c r="B134" s="348">
        <v>4402</v>
      </c>
      <c r="C134" s="360" t="s">
        <v>677</v>
      </c>
      <c r="D134" s="361" t="s">
        <v>1532</v>
      </c>
      <c r="E134" s="348" t="s">
        <v>398</v>
      </c>
      <c r="F134" s="356">
        <v>8</v>
      </c>
      <c r="G134" s="357">
        <f>F134*'Прайс-лист'!I3*(1-'Прайс-лист'!$E$3)</f>
        <v>8</v>
      </c>
    </row>
    <row r="135" spans="2:7" ht="15.75" customHeight="1">
      <c r="B135" s="348">
        <v>4403</v>
      </c>
      <c r="C135" s="360" t="s">
        <v>678</v>
      </c>
      <c r="D135" s="361" t="s">
        <v>1533</v>
      </c>
      <c r="E135" s="348" t="s">
        <v>679</v>
      </c>
      <c r="F135" s="370">
        <v>9.6000000000000014</v>
      </c>
      <c r="G135" s="357">
        <f>F135*'Прайс-лист'!I3*(1-'Прайс-лист'!$E$3)</f>
        <v>9.6000000000000014</v>
      </c>
    </row>
    <row r="136" spans="2:7" ht="15.75" customHeight="1">
      <c r="B136" s="350">
        <v>4404</v>
      </c>
      <c r="C136" s="358" t="s">
        <v>680</v>
      </c>
      <c r="D136" s="359" t="s">
        <v>1534</v>
      </c>
      <c r="E136" s="350" t="s">
        <v>681</v>
      </c>
      <c r="F136" s="356">
        <v>40</v>
      </c>
      <c r="G136" s="357">
        <f>F136*'Прайс-лист'!I3*(1-'Прайс-лист'!$E$3)</f>
        <v>40</v>
      </c>
    </row>
    <row r="137" spans="2:7" ht="15.75" customHeight="1">
      <c r="B137" s="348">
        <v>4410</v>
      </c>
      <c r="C137" s="360" t="s">
        <v>682</v>
      </c>
      <c r="D137" s="361" t="s">
        <v>1535</v>
      </c>
      <c r="E137" s="348" t="s">
        <v>683</v>
      </c>
      <c r="F137" s="356">
        <v>4</v>
      </c>
      <c r="G137" s="357">
        <f>F137*'Прайс-лист'!I3*(1-'Прайс-лист'!$E$3)</f>
        <v>4</v>
      </c>
    </row>
    <row r="138" spans="2:7" ht="15.75" customHeight="1">
      <c r="B138" s="350">
        <v>4411</v>
      </c>
      <c r="C138" s="358" t="s">
        <v>684</v>
      </c>
      <c r="D138" s="359" t="s">
        <v>1536</v>
      </c>
      <c r="E138" s="350" t="s">
        <v>685</v>
      </c>
      <c r="F138" s="356">
        <v>5.6000000000000005</v>
      </c>
      <c r="G138" s="357">
        <f>F138*'Прайс-лист'!I3*(1-'Прайс-лист'!$E$3)</f>
        <v>5.6000000000000005</v>
      </c>
    </row>
    <row r="139" spans="2:7" ht="15.75" customHeight="1">
      <c r="B139" s="348">
        <v>4420</v>
      </c>
      <c r="C139" s="360" t="s">
        <v>686</v>
      </c>
      <c r="D139" s="361" t="s">
        <v>1537</v>
      </c>
      <c r="E139" s="348" t="s">
        <v>687</v>
      </c>
      <c r="F139" s="356">
        <v>10.4</v>
      </c>
      <c r="G139" s="357">
        <f>F139*'Прайс-лист'!I3*(1-'Прайс-лист'!$E$3)</f>
        <v>10.4</v>
      </c>
    </row>
    <row r="140" spans="2:7" ht="15.75" customHeight="1">
      <c r="B140" s="350">
        <v>4421</v>
      </c>
      <c r="C140" s="358" t="s">
        <v>688</v>
      </c>
      <c r="D140" s="359" t="s">
        <v>1538</v>
      </c>
      <c r="E140" s="350" t="s">
        <v>510</v>
      </c>
      <c r="F140" s="356">
        <v>12.8</v>
      </c>
      <c r="G140" s="357">
        <f>F140*'Прайс-лист'!I3*(1-'Прайс-лист'!$E$3)</f>
        <v>12.8</v>
      </c>
    </row>
    <row r="141" spans="2:7" ht="15.75" customHeight="1">
      <c r="B141" s="348">
        <v>4422</v>
      </c>
      <c r="C141" s="360" t="s">
        <v>689</v>
      </c>
      <c r="D141" s="361" t="s">
        <v>1539</v>
      </c>
      <c r="E141" s="348" t="s">
        <v>690</v>
      </c>
      <c r="F141" s="356">
        <v>11.200000000000001</v>
      </c>
      <c r="G141" s="357">
        <f>F141*'Прайс-лист'!I3*(1-'Прайс-лист'!$E$3)</f>
        <v>11.200000000000001</v>
      </c>
    </row>
    <row r="142" spans="2:7" ht="15.75" customHeight="1">
      <c r="B142" s="350">
        <v>4423</v>
      </c>
      <c r="C142" s="358" t="s">
        <v>691</v>
      </c>
      <c r="D142" s="359" t="s">
        <v>1540</v>
      </c>
      <c r="E142" s="350" t="s">
        <v>430</v>
      </c>
      <c r="F142" s="356">
        <v>13.600000000000001</v>
      </c>
      <c r="G142" s="357">
        <f>F142*'Прайс-лист'!I3*(1-'Прайс-лист'!$E$3)</f>
        <v>13.600000000000001</v>
      </c>
    </row>
    <row r="143" spans="2:7" ht="15.75" customHeight="1">
      <c r="B143" s="348">
        <v>4424</v>
      </c>
      <c r="C143" s="360" t="s">
        <v>692</v>
      </c>
      <c r="D143" s="361" t="s">
        <v>1541</v>
      </c>
      <c r="E143" s="348" t="s">
        <v>165</v>
      </c>
      <c r="F143" s="356">
        <v>16.8</v>
      </c>
      <c r="G143" s="357">
        <f>F143*'Прайс-лист'!I3*(1-'Прайс-лист'!$E$3)</f>
        <v>16.8</v>
      </c>
    </row>
    <row r="144" spans="2:7" ht="15.75" customHeight="1">
      <c r="B144" s="350">
        <v>4425</v>
      </c>
      <c r="C144" s="358" t="s">
        <v>693</v>
      </c>
      <c r="D144" s="359" t="s">
        <v>1542</v>
      </c>
      <c r="E144" s="350" t="s">
        <v>511</v>
      </c>
      <c r="F144" s="356">
        <v>15.200000000000001</v>
      </c>
      <c r="G144" s="357">
        <f>F144*'Прайс-лист'!I3*(1-'Прайс-лист'!$E$3)</f>
        <v>15.200000000000001</v>
      </c>
    </row>
    <row r="145" spans="2:7" ht="15.75" customHeight="1">
      <c r="B145" s="348">
        <v>4426</v>
      </c>
      <c r="C145" s="360" t="s">
        <v>694</v>
      </c>
      <c r="D145" s="361" t="s">
        <v>1543</v>
      </c>
      <c r="E145" s="348" t="s">
        <v>496</v>
      </c>
      <c r="F145" s="356">
        <v>19.200000000000003</v>
      </c>
      <c r="G145" s="357">
        <f>F145*'Прайс-лист'!I3*(1-'Прайс-лист'!$E$3)</f>
        <v>19.200000000000003</v>
      </c>
    </row>
    <row r="146" spans="2:7" ht="15.75" customHeight="1">
      <c r="B146" s="350">
        <v>4427</v>
      </c>
      <c r="C146" s="358" t="s">
        <v>695</v>
      </c>
      <c r="D146" s="359" t="s">
        <v>1544</v>
      </c>
      <c r="E146" s="350" t="s">
        <v>696</v>
      </c>
      <c r="F146" s="356">
        <v>20</v>
      </c>
      <c r="G146" s="357">
        <f>F146*'Прайс-лист'!I3*(1-'Прайс-лист'!$E$3)</f>
        <v>20</v>
      </c>
    </row>
    <row r="147" spans="2:7" ht="15.75" customHeight="1">
      <c r="B147" s="348">
        <v>4428</v>
      </c>
      <c r="C147" s="360" t="s">
        <v>697</v>
      </c>
      <c r="D147" s="361" t="s">
        <v>1545</v>
      </c>
      <c r="E147" s="348" t="s">
        <v>398</v>
      </c>
      <c r="F147" s="356">
        <v>26.400000000000002</v>
      </c>
      <c r="G147" s="357">
        <f>F147*'Прайс-лист'!I3*(1-'Прайс-лист'!$E$3)</f>
        <v>26.400000000000002</v>
      </c>
    </row>
    <row r="148" spans="2:7" ht="15.75" customHeight="1">
      <c r="B148" s="350">
        <v>4429</v>
      </c>
      <c r="C148" s="358" t="s">
        <v>698</v>
      </c>
      <c r="D148" s="359" t="s">
        <v>1546</v>
      </c>
      <c r="E148" s="350" t="s">
        <v>386</v>
      </c>
      <c r="F148" s="356">
        <v>26.400000000000002</v>
      </c>
      <c r="G148" s="357">
        <f>F148*'Прайс-лист'!I3*(1-'Прайс-лист'!$E$3)</f>
        <v>26.400000000000002</v>
      </c>
    </row>
    <row r="149" spans="2:7" ht="15.75" customHeight="1">
      <c r="B149" s="348">
        <v>4430</v>
      </c>
      <c r="C149" s="360" t="s">
        <v>699</v>
      </c>
      <c r="D149" s="361" t="s">
        <v>1547</v>
      </c>
      <c r="E149" s="348"/>
      <c r="F149" s="356">
        <v>1.6</v>
      </c>
      <c r="G149" s="357">
        <f>F149*'Прайс-лист'!I3*(1-'Прайс-лист'!$E$3)</f>
        <v>1.6</v>
      </c>
    </row>
    <row r="150" spans="2:7" ht="15.75" customHeight="1">
      <c r="B150" s="350">
        <v>4431</v>
      </c>
      <c r="C150" s="358" t="s">
        <v>700</v>
      </c>
      <c r="D150" s="359" t="s">
        <v>1548</v>
      </c>
      <c r="E150" s="350"/>
      <c r="F150" s="356">
        <v>0.8</v>
      </c>
      <c r="G150" s="357">
        <f>F150*'Прайс-лист'!I3*(1-'Прайс-лист'!$E$3)</f>
        <v>0.8</v>
      </c>
    </row>
    <row r="151" spans="2:7" ht="15.75" customHeight="1">
      <c r="B151" s="348">
        <v>4440</v>
      </c>
      <c r="C151" s="360" t="s">
        <v>701</v>
      </c>
      <c r="D151" s="361" t="s">
        <v>1549</v>
      </c>
      <c r="E151" s="348" t="s">
        <v>702</v>
      </c>
      <c r="F151" s="356">
        <v>4</v>
      </c>
      <c r="G151" s="357">
        <f>F151*'Прайс-лист'!I3*(1-'Прайс-лист'!$E$3)</f>
        <v>4</v>
      </c>
    </row>
    <row r="152" spans="2:7" ht="15.75" customHeight="1">
      <c r="B152" s="350">
        <v>4441</v>
      </c>
      <c r="C152" s="358" t="s">
        <v>703</v>
      </c>
      <c r="D152" s="359" t="s">
        <v>1550</v>
      </c>
      <c r="E152" s="350" t="s">
        <v>704</v>
      </c>
      <c r="F152" s="356">
        <v>13.600000000000001</v>
      </c>
      <c r="G152" s="357">
        <f>F152*'Прайс-лист'!I3*(1-'Прайс-лист'!$E$3)</f>
        <v>13.600000000000001</v>
      </c>
    </row>
    <row r="153" spans="2:7" ht="15.75" customHeight="1">
      <c r="B153" s="348">
        <v>4442</v>
      </c>
      <c r="C153" s="360" t="s">
        <v>705</v>
      </c>
      <c r="D153" s="361" t="s">
        <v>1551</v>
      </c>
      <c r="E153" s="348" t="s">
        <v>706</v>
      </c>
      <c r="F153" s="356">
        <v>3.2</v>
      </c>
      <c r="G153" s="357">
        <f>F153*'Прайс-лист'!I3*(1-'Прайс-лист'!$E$3)</f>
        <v>3.2</v>
      </c>
    </row>
    <row r="154" spans="2:7" ht="15.75" customHeight="1">
      <c r="B154" s="350">
        <v>4443</v>
      </c>
      <c r="C154" s="358" t="s">
        <v>707</v>
      </c>
      <c r="D154" s="359" t="s">
        <v>1552</v>
      </c>
      <c r="E154" s="350" t="s">
        <v>702</v>
      </c>
      <c r="F154" s="356">
        <v>22.400000000000002</v>
      </c>
      <c r="G154" s="357">
        <f>F154*'Прайс-лист'!I3*(1-'Прайс-лист'!$E$3)</f>
        <v>22.400000000000002</v>
      </c>
    </row>
    <row r="155" spans="2:7" ht="15.75" customHeight="1">
      <c r="B155" s="348">
        <v>4444</v>
      </c>
      <c r="C155" s="360" t="s">
        <v>708</v>
      </c>
      <c r="D155" s="361" t="s">
        <v>1553</v>
      </c>
      <c r="E155" s="348" t="s">
        <v>704</v>
      </c>
      <c r="F155" s="356">
        <v>12</v>
      </c>
      <c r="G155" s="357">
        <f>F155*'Прайс-лист'!I3*(1-'Прайс-лист'!$E$3)</f>
        <v>12</v>
      </c>
    </row>
    <row r="156" spans="2:7" ht="15.75" customHeight="1">
      <c r="B156" s="350">
        <v>4445</v>
      </c>
      <c r="C156" s="358" t="s">
        <v>709</v>
      </c>
      <c r="D156" s="359" t="s">
        <v>1554</v>
      </c>
      <c r="E156" s="350" t="s">
        <v>538</v>
      </c>
      <c r="F156" s="356">
        <v>20.8</v>
      </c>
      <c r="G156" s="357">
        <f>F156*'Прайс-лист'!I3*(1-'Прайс-лист'!$E$3)</f>
        <v>20.8</v>
      </c>
    </row>
    <row r="157" spans="2:7" ht="15.75" customHeight="1">
      <c r="B157" s="348">
        <v>4446</v>
      </c>
      <c r="C157" s="360" t="s">
        <v>710</v>
      </c>
      <c r="D157" s="361" t="s">
        <v>1555</v>
      </c>
      <c r="E157" s="348" t="s">
        <v>711</v>
      </c>
      <c r="F157" s="356">
        <v>5.6000000000000005</v>
      </c>
      <c r="G157" s="357">
        <f>F157*'Прайс-лист'!I3*(1-'Прайс-лист'!$E$3)</f>
        <v>5.6000000000000005</v>
      </c>
    </row>
    <row r="158" spans="2:7" ht="15.75" customHeight="1">
      <c r="B158" s="350">
        <v>4447</v>
      </c>
      <c r="C158" s="358" t="s">
        <v>712</v>
      </c>
      <c r="D158" s="359" t="s">
        <v>1556</v>
      </c>
      <c r="E158" s="350" t="s">
        <v>713</v>
      </c>
      <c r="F158" s="372">
        <v>17.600000000000001</v>
      </c>
      <c r="G158" s="357">
        <f>F158*'Прайс-лист'!I3*(1-'Прайс-лист'!$E$3)</f>
        <v>17.600000000000001</v>
      </c>
    </row>
    <row r="159" spans="2:7" ht="15.75" customHeight="1">
      <c r="B159" s="348">
        <v>4448</v>
      </c>
      <c r="C159" s="360" t="s">
        <v>714</v>
      </c>
      <c r="D159" s="361" t="s">
        <v>1557</v>
      </c>
      <c r="E159" s="348"/>
      <c r="F159" s="370">
        <v>4.8000000000000007</v>
      </c>
      <c r="G159" s="357">
        <f>F159*'Прайс-лист'!I3*(1-'Прайс-лист'!$E$3)</f>
        <v>4.8000000000000007</v>
      </c>
    </row>
    <row r="160" spans="2:7" ht="15.75" customHeight="1">
      <c r="B160" s="348">
        <v>4450</v>
      </c>
      <c r="C160" s="360" t="s">
        <v>715</v>
      </c>
      <c r="D160" s="361" t="s">
        <v>1558</v>
      </c>
      <c r="E160" s="348" t="s">
        <v>716</v>
      </c>
      <c r="F160" s="356">
        <v>4</v>
      </c>
      <c r="G160" s="357">
        <f>F160*'Прайс-лист'!I3*(1-'Прайс-лист'!$E$3)</f>
        <v>4</v>
      </c>
    </row>
    <row r="161" spans="2:7" ht="15.75" customHeight="1">
      <c r="B161" s="350">
        <v>4451</v>
      </c>
      <c r="C161" s="358" t="s">
        <v>717</v>
      </c>
      <c r="D161" s="359" t="s">
        <v>1559</v>
      </c>
      <c r="E161" s="350" t="s">
        <v>398</v>
      </c>
      <c r="F161" s="356">
        <v>6.4</v>
      </c>
      <c r="G161" s="357">
        <f>F161*'Прайс-лист'!I3*(1-'Прайс-лист'!$E$3)</f>
        <v>6.4</v>
      </c>
    </row>
    <row r="162" spans="2:7" ht="15.75" customHeight="1">
      <c r="B162" s="348">
        <v>4461</v>
      </c>
      <c r="C162" s="360" t="s">
        <v>718</v>
      </c>
      <c r="D162" s="361" t="s">
        <v>1560</v>
      </c>
      <c r="E162" s="348" t="s">
        <v>719</v>
      </c>
      <c r="F162" s="356">
        <v>19.200000000000003</v>
      </c>
      <c r="G162" s="357">
        <f>F162*'Прайс-лист'!I3*(1-'Прайс-лист'!$E$3)</f>
        <v>19.200000000000003</v>
      </c>
    </row>
    <row r="163" spans="2:7" ht="15.75" customHeight="1">
      <c r="B163" s="350">
        <v>4462</v>
      </c>
      <c r="C163" s="358" t="s">
        <v>720</v>
      </c>
      <c r="D163" s="359" t="s">
        <v>1561</v>
      </c>
      <c r="E163" s="350" t="s">
        <v>721</v>
      </c>
      <c r="F163" s="356">
        <v>68</v>
      </c>
      <c r="G163" s="357">
        <f>F163*'Прайс-лист'!I3*(1-'Прайс-лист'!$E$3)</f>
        <v>68</v>
      </c>
    </row>
    <row r="164" spans="2:7" ht="15.75" customHeight="1">
      <c r="B164" s="348">
        <v>4463</v>
      </c>
      <c r="C164" s="360" t="s">
        <v>722</v>
      </c>
      <c r="D164" s="361" t="s">
        <v>1562</v>
      </c>
      <c r="E164" s="348" t="s">
        <v>496</v>
      </c>
      <c r="F164" s="356">
        <v>65.600000000000009</v>
      </c>
      <c r="G164" s="357">
        <f>F164*'Прайс-лист'!I3*(1-'Прайс-лист'!$E$3)</f>
        <v>65.600000000000009</v>
      </c>
    </row>
    <row r="165" spans="2:7" ht="15.75" customHeight="1">
      <c r="B165" s="350">
        <v>4464</v>
      </c>
      <c r="C165" s="358" t="s">
        <v>723</v>
      </c>
      <c r="D165" s="359" t="s">
        <v>1563</v>
      </c>
      <c r="E165" s="350" t="s">
        <v>398</v>
      </c>
      <c r="F165" s="356">
        <v>91.2</v>
      </c>
      <c r="G165" s="357">
        <f>F165*'Прайс-лист'!I3*(1-'Прайс-лист'!$E$3)</f>
        <v>91.2</v>
      </c>
    </row>
    <row r="166" spans="2:7" ht="15.75" customHeight="1">
      <c r="B166" s="348">
        <v>4465</v>
      </c>
      <c r="C166" s="360" t="s">
        <v>724</v>
      </c>
      <c r="D166" s="361" t="s">
        <v>1564</v>
      </c>
      <c r="E166" s="348"/>
      <c r="F166" s="356">
        <v>20</v>
      </c>
      <c r="G166" s="357">
        <f>F166*'Прайс-лист'!I3*(1-'Прайс-лист'!$E$3)</f>
        <v>20</v>
      </c>
    </row>
    <row r="167" spans="2:7" ht="15.75" customHeight="1">
      <c r="B167" s="350">
        <v>4466</v>
      </c>
      <c r="C167" s="358" t="s">
        <v>725</v>
      </c>
      <c r="D167" s="359" t="s">
        <v>1565</v>
      </c>
      <c r="E167" s="350"/>
      <c r="F167" s="356">
        <v>7.2</v>
      </c>
      <c r="G167" s="357">
        <f>F167*'Прайс-лист'!I3*(1-'Прайс-лист'!$E$3)</f>
        <v>7.2</v>
      </c>
    </row>
    <row r="168" spans="2:7" ht="15.75" customHeight="1">
      <c r="B168" s="348">
        <v>4467</v>
      </c>
      <c r="C168" s="360" t="s">
        <v>726</v>
      </c>
      <c r="D168" s="361" t="s">
        <v>1566</v>
      </c>
      <c r="E168" s="348"/>
      <c r="F168" s="356">
        <v>6.4</v>
      </c>
      <c r="G168" s="357">
        <f>F168*'Прайс-лист'!I3*(1-'Прайс-лист'!$E$3)</f>
        <v>6.4</v>
      </c>
    </row>
    <row r="169" spans="2:7" ht="15.75" customHeight="1">
      <c r="B169" s="348">
        <v>4468</v>
      </c>
      <c r="C169" s="360" t="s">
        <v>727</v>
      </c>
      <c r="D169" s="371" t="s">
        <v>1567</v>
      </c>
      <c r="E169" s="348"/>
      <c r="F169" s="356">
        <v>3.2</v>
      </c>
      <c r="G169" s="357">
        <f>F169*'Прайс-лист'!I3*(1-'Прайс-лист'!$E$3)</f>
        <v>3.2</v>
      </c>
    </row>
    <row r="170" spans="2:7" ht="15.75" customHeight="1">
      <c r="B170" s="350">
        <v>4480</v>
      </c>
      <c r="C170" s="358" t="s">
        <v>728</v>
      </c>
      <c r="D170" s="359" t="s">
        <v>1568</v>
      </c>
      <c r="E170" s="350"/>
      <c r="F170" s="356">
        <v>78.400000000000006</v>
      </c>
      <c r="G170" s="357">
        <f>F170*'Прайс-лист'!I3*(1-'Прайс-лист'!$E$3)</f>
        <v>78.400000000000006</v>
      </c>
    </row>
    <row r="171" spans="2:7" ht="15.75" customHeight="1">
      <c r="B171" s="348">
        <v>4481</v>
      </c>
      <c r="C171" s="360" t="s">
        <v>729</v>
      </c>
      <c r="D171" s="361" t="s">
        <v>1569</v>
      </c>
      <c r="E171" s="348"/>
      <c r="F171" s="356">
        <v>109.60000000000001</v>
      </c>
      <c r="G171" s="357">
        <f>F171*'Прайс-лист'!I3*(1-'Прайс-лист'!$E$3)</f>
        <v>109.60000000000001</v>
      </c>
    </row>
    <row r="172" spans="2:7" ht="15.75" customHeight="1">
      <c r="B172" s="350">
        <v>4482</v>
      </c>
      <c r="C172" s="358" t="s">
        <v>730</v>
      </c>
      <c r="D172" s="359" t="s">
        <v>1570</v>
      </c>
      <c r="E172" s="350"/>
      <c r="F172" s="356">
        <v>336</v>
      </c>
      <c r="G172" s="357">
        <f>F172*'Прайс-лист'!I3*(1-'Прайс-лист'!$E$3)</f>
        <v>336</v>
      </c>
    </row>
    <row r="173" spans="2:7" ht="15.75" customHeight="1">
      <c r="B173" s="346">
        <v>4483</v>
      </c>
      <c r="C173" s="368" t="s">
        <v>731</v>
      </c>
      <c r="D173" s="386" t="s">
        <v>1571</v>
      </c>
      <c r="E173" s="346"/>
      <c r="F173" s="372">
        <v>311.20000000000005</v>
      </c>
      <c r="G173" s="357">
        <f>F173*'Прайс-лист'!I3*(1-'Прайс-лист'!$E$3)</f>
        <v>311.20000000000005</v>
      </c>
    </row>
    <row r="174" spans="2:7" ht="15.75" customHeight="1">
      <c r="B174" s="348">
        <v>4484</v>
      </c>
      <c r="C174" s="360" t="s">
        <v>732</v>
      </c>
      <c r="D174" s="361" t="s">
        <v>1572</v>
      </c>
      <c r="E174" s="348"/>
      <c r="F174" s="370">
        <v>78.400000000000006</v>
      </c>
      <c r="G174" s="357">
        <f>F174*'Прайс-лист'!I3*(1-'Прайс-лист'!$E$3)</f>
        <v>78.400000000000006</v>
      </c>
    </row>
    <row r="175" spans="2:7" ht="15.75" customHeight="1">
      <c r="B175" s="350">
        <v>4490</v>
      </c>
      <c r="C175" s="358" t="s">
        <v>733</v>
      </c>
      <c r="D175" s="377" t="s">
        <v>1573</v>
      </c>
      <c r="E175" s="350"/>
      <c r="F175" s="370">
        <v>277.60000000000002</v>
      </c>
      <c r="G175" s="357">
        <f>F175*'Прайс-лист'!I3*(1-'Прайс-лист'!$E$3)</f>
        <v>277.60000000000002</v>
      </c>
    </row>
    <row r="176" spans="2:7" ht="15.75" customHeight="1">
      <c r="B176" s="348">
        <v>4491</v>
      </c>
      <c r="C176" s="360" t="s">
        <v>734</v>
      </c>
      <c r="D176" s="371" t="s">
        <v>1574</v>
      </c>
      <c r="E176" s="348"/>
      <c r="F176" s="370">
        <v>84.800000000000011</v>
      </c>
      <c r="G176" s="357">
        <f>F176*'Прайс-лист'!I3*(1-'Прайс-лист'!$E$3)</f>
        <v>84.800000000000011</v>
      </c>
    </row>
    <row r="177" spans="2:7" ht="14.25">
      <c r="B177" s="350">
        <v>4492</v>
      </c>
      <c r="C177" s="358" t="s">
        <v>735</v>
      </c>
      <c r="D177" s="377" t="s">
        <v>1575</v>
      </c>
      <c r="E177" s="350"/>
      <c r="F177" s="370">
        <v>121.60000000000001</v>
      </c>
      <c r="G177" s="357">
        <f>F177*'Прайс-лист'!I3*(1-'Прайс-лист'!$E$3)</f>
        <v>121.60000000000001</v>
      </c>
    </row>
    <row r="178" spans="2:7" ht="15.75" customHeight="1">
      <c r="B178" s="348">
        <v>4485</v>
      </c>
      <c r="C178" s="360" t="s">
        <v>736</v>
      </c>
      <c r="D178" s="361" t="s">
        <v>1576</v>
      </c>
      <c r="E178" s="348"/>
      <c r="F178" s="370">
        <v>8</v>
      </c>
      <c r="G178" s="357">
        <f>F178*'Прайс-лист'!I3*(1-'Прайс-лист'!$E$3)</f>
        <v>8</v>
      </c>
    </row>
    <row r="179" spans="2:7" ht="15.75" customHeight="1">
      <c r="B179" s="348">
        <v>4486</v>
      </c>
      <c r="C179" s="360" t="s">
        <v>737</v>
      </c>
      <c r="D179" s="361" t="s">
        <v>1577</v>
      </c>
      <c r="E179" s="348"/>
      <c r="F179" s="370">
        <v>124.80000000000001</v>
      </c>
      <c r="G179" s="357">
        <f>F179*'Прайс-лист'!I3*(1-'Прайс-лист'!$E$3)</f>
        <v>124.80000000000001</v>
      </c>
    </row>
    <row r="180" spans="2:7" ht="15.75" customHeight="1">
      <c r="B180" s="350">
        <v>4487</v>
      </c>
      <c r="C180" s="358" t="s">
        <v>738</v>
      </c>
      <c r="D180" s="359" t="s">
        <v>1578</v>
      </c>
      <c r="E180" s="350" t="s">
        <v>739</v>
      </c>
      <c r="F180" s="356">
        <v>33.6</v>
      </c>
      <c r="G180" s="364">
        <f>F180*'Прайс-лист'!I3*(1-'Прайс-лист'!$E$3)</f>
        <v>33.6</v>
      </c>
    </row>
    <row r="181" spans="2:7" s="263" customFormat="1" ht="15.75" customHeight="1" thickBot="1">
      <c r="B181" s="257"/>
      <c r="C181" s="260" t="s">
        <v>740</v>
      </c>
      <c r="D181" s="273" t="s">
        <v>1607</v>
      </c>
      <c r="E181" s="260"/>
      <c r="F181" s="282"/>
      <c r="G181" s="283"/>
    </row>
    <row r="182" spans="2:7" ht="15.75" customHeight="1">
      <c r="B182" s="352">
        <v>4501</v>
      </c>
      <c r="C182" s="353" t="s">
        <v>741</v>
      </c>
      <c r="D182" s="376" t="s">
        <v>1608</v>
      </c>
      <c r="E182" s="352" t="s">
        <v>742</v>
      </c>
      <c r="F182" s="356">
        <v>42.400000000000006</v>
      </c>
      <c r="G182" s="357">
        <f>F182*'Прайс-лист'!I3*(1-'Прайс-лист'!$E$3)</f>
        <v>42.400000000000006</v>
      </c>
    </row>
    <row r="183" spans="2:7" ht="15.75" customHeight="1">
      <c r="B183" s="350">
        <v>4502</v>
      </c>
      <c r="C183" s="351" t="s">
        <v>743</v>
      </c>
      <c r="D183" s="362" t="s">
        <v>1609</v>
      </c>
      <c r="E183" s="350" t="s">
        <v>744</v>
      </c>
      <c r="F183" s="356">
        <v>42.400000000000006</v>
      </c>
      <c r="G183" s="357">
        <f>F183*'Прайс-лист'!I3*(1-'Прайс-лист'!$E$3)</f>
        <v>42.400000000000006</v>
      </c>
    </row>
    <row r="184" spans="2:7" ht="15.75" customHeight="1">
      <c r="B184" s="348">
        <v>4503</v>
      </c>
      <c r="C184" s="349" t="s">
        <v>745</v>
      </c>
      <c r="D184" s="363" t="s">
        <v>1610</v>
      </c>
      <c r="E184" s="348" t="s">
        <v>746</v>
      </c>
      <c r="F184" s="356">
        <v>44.800000000000004</v>
      </c>
      <c r="G184" s="357">
        <f>F184*'Прайс-лист'!I3*(1-'Прайс-лист'!$E$3)</f>
        <v>44.800000000000004</v>
      </c>
    </row>
    <row r="185" spans="2:7" ht="15.75" customHeight="1">
      <c r="B185" s="350">
        <v>4504</v>
      </c>
      <c r="C185" s="351" t="s">
        <v>747</v>
      </c>
      <c r="D185" s="362" t="s">
        <v>1611</v>
      </c>
      <c r="E185" s="350" t="s">
        <v>748</v>
      </c>
      <c r="F185" s="356">
        <v>44.800000000000004</v>
      </c>
      <c r="G185" s="357">
        <f>F185*'Прайс-лист'!I3*(1-'Прайс-лист'!$E$3)</f>
        <v>44.800000000000004</v>
      </c>
    </row>
    <row r="186" spans="2:7" ht="15.75" customHeight="1">
      <c r="B186" s="348">
        <v>4505</v>
      </c>
      <c r="C186" s="349" t="s">
        <v>749</v>
      </c>
      <c r="D186" s="363" t="s">
        <v>1612</v>
      </c>
      <c r="E186" s="348" t="s">
        <v>750</v>
      </c>
      <c r="F186" s="356">
        <v>38.400000000000006</v>
      </c>
      <c r="G186" s="357">
        <f>F186*'Прайс-лист'!I3*(1-'Прайс-лист'!$E$3)</f>
        <v>38.400000000000006</v>
      </c>
    </row>
    <row r="187" spans="2:7" ht="15.75" customHeight="1">
      <c r="B187" s="350">
        <v>4506</v>
      </c>
      <c r="C187" s="351" t="s">
        <v>751</v>
      </c>
      <c r="D187" s="362" t="s">
        <v>1613</v>
      </c>
      <c r="E187" s="350" t="s">
        <v>752</v>
      </c>
      <c r="F187" s="356">
        <v>41.6</v>
      </c>
      <c r="G187" s="357">
        <f>F187*'Прайс-лист'!I3*(1-'Прайс-лист'!$E$3)</f>
        <v>41.6</v>
      </c>
    </row>
    <row r="188" spans="2:7" ht="15.75" customHeight="1">
      <c r="B188" s="348">
        <v>4507</v>
      </c>
      <c r="C188" s="349" t="s">
        <v>753</v>
      </c>
      <c r="D188" s="363" t="s">
        <v>1614</v>
      </c>
      <c r="E188" s="348" t="s">
        <v>269</v>
      </c>
      <c r="F188" s="356">
        <v>44</v>
      </c>
      <c r="G188" s="357">
        <f>F188*'Прайс-лист'!I3*(1-'Прайс-лист'!$E$3)</f>
        <v>44</v>
      </c>
    </row>
    <row r="189" spans="2:7" ht="15.75" customHeight="1">
      <c r="B189" s="350">
        <v>4508</v>
      </c>
      <c r="C189" s="351" t="s">
        <v>754</v>
      </c>
      <c r="D189" s="362" t="s">
        <v>1615</v>
      </c>
      <c r="E189" s="350" t="s">
        <v>755</v>
      </c>
      <c r="F189" s="356">
        <v>38.400000000000006</v>
      </c>
      <c r="G189" s="357">
        <f>F189*'Прайс-лист'!I3*(1-'Прайс-лист'!$E$3)</f>
        <v>38.400000000000006</v>
      </c>
    </row>
    <row r="190" spans="2:7" ht="15.75" customHeight="1">
      <c r="B190" s="348">
        <v>4509</v>
      </c>
      <c r="C190" s="349" t="s">
        <v>756</v>
      </c>
      <c r="D190" s="363" t="s">
        <v>1616</v>
      </c>
      <c r="E190" s="348" t="s">
        <v>268</v>
      </c>
      <c r="F190" s="356">
        <v>39.200000000000003</v>
      </c>
      <c r="G190" s="357">
        <f>F190*'Прайс-лист'!I3*(1-'Прайс-лист'!$E$3)</f>
        <v>39.200000000000003</v>
      </c>
    </row>
    <row r="191" spans="2:7" ht="15.75" customHeight="1">
      <c r="B191" s="350">
        <v>4510</v>
      </c>
      <c r="C191" s="351" t="s">
        <v>757</v>
      </c>
      <c r="D191" s="362" t="s">
        <v>1617</v>
      </c>
      <c r="E191" s="350" t="s">
        <v>758</v>
      </c>
      <c r="F191" s="356">
        <v>57.6</v>
      </c>
      <c r="G191" s="357">
        <f>F191*'Прайс-лист'!I3*(1-'Прайс-лист'!$E$3)</f>
        <v>57.6</v>
      </c>
    </row>
    <row r="192" spans="2:7" ht="15.75" customHeight="1">
      <c r="B192" s="348">
        <v>4511</v>
      </c>
      <c r="C192" s="349" t="s">
        <v>759</v>
      </c>
      <c r="D192" s="363" t="s">
        <v>1618</v>
      </c>
      <c r="E192" s="348" t="s">
        <v>760</v>
      </c>
      <c r="F192" s="356">
        <v>57.6</v>
      </c>
      <c r="G192" s="357">
        <f>F192*'Прайс-лист'!I3*(1-'Прайс-лист'!$E$3)</f>
        <v>57.6</v>
      </c>
    </row>
    <row r="193" spans="2:7" ht="15.75" customHeight="1">
      <c r="B193" s="350">
        <v>4512</v>
      </c>
      <c r="C193" s="351" t="s">
        <v>761</v>
      </c>
      <c r="D193" s="362" t="s">
        <v>1619</v>
      </c>
      <c r="E193" s="350" t="s">
        <v>762</v>
      </c>
      <c r="F193" s="356">
        <v>58.400000000000006</v>
      </c>
      <c r="G193" s="357">
        <f>F193*'Прайс-лист'!I3*(1-'Прайс-лист'!$E$3)</f>
        <v>58.400000000000006</v>
      </c>
    </row>
    <row r="194" spans="2:7" ht="15.75" customHeight="1">
      <c r="B194" s="348">
        <v>4513</v>
      </c>
      <c r="C194" s="349" t="s">
        <v>763</v>
      </c>
      <c r="D194" s="363" t="s">
        <v>1620</v>
      </c>
      <c r="E194" s="348" t="s">
        <v>764</v>
      </c>
      <c r="F194" s="356">
        <v>58.400000000000006</v>
      </c>
      <c r="G194" s="357">
        <f>F194*'Прайс-лист'!I3*(1-'Прайс-лист'!$E$3)</f>
        <v>58.400000000000006</v>
      </c>
    </row>
    <row r="195" spans="2:7" ht="15.75" customHeight="1">
      <c r="B195" s="350">
        <v>4514</v>
      </c>
      <c r="C195" s="351" t="s">
        <v>765</v>
      </c>
      <c r="D195" s="362" t="s">
        <v>1621</v>
      </c>
      <c r="E195" s="350" t="s">
        <v>766</v>
      </c>
      <c r="F195" s="356">
        <v>36.800000000000004</v>
      </c>
      <c r="G195" s="357">
        <f>F195*'Прайс-лист'!I3*(1-'Прайс-лист'!$E$3)</f>
        <v>36.800000000000004</v>
      </c>
    </row>
    <row r="196" spans="2:7" ht="15.75" customHeight="1">
      <c r="B196" s="348">
        <v>4515</v>
      </c>
      <c r="C196" s="349" t="s">
        <v>767</v>
      </c>
      <c r="D196" s="363" t="s">
        <v>1622</v>
      </c>
      <c r="E196" s="348" t="s">
        <v>768</v>
      </c>
      <c r="F196" s="356">
        <v>39.200000000000003</v>
      </c>
      <c r="G196" s="357">
        <f>F196*'Прайс-лист'!I3*(1-'Прайс-лист'!$E$3)</f>
        <v>39.200000000000003</v>
      </c>
    </row>
    <row r="197" spans="2:7" ht="15.75" customHeight="1">
      <c r="B197" s="350">
        <v>4516</v>
      </c>
      <c r="C197" s="351" t="s">
        <v>769</v>
      </c>
      <c r="D197" s="362" t="s">
        <v>1623</v>
      </c>
      <c r="E197" s="350" t="s">
        <v>770</v>
      </c>
      <c r="F197" s="356">
        <v>39.200000000000003</v>
      </c>
      <c r="G197" s="357">
        <f>F197*'Прайс-лист'!I3*(1-'Прайс-лист'!$E$3)</f>
        <v>39.200000000000003</v>
      </c>
    </row>
    <row r="198" spans="2:7" ht="15.75" customHeight="1">
      <c r="B198" s="348">
        <v>4517</v>
      </c>
      <c r="C198" s="349" t="s">
        <v>771</v>
      </c>
      <c r="D198" s="363" t="s">
        <v>1624</v>
      </c>
      <c r="E198" s="348" t="s">
        <v>772</v>
      </c>
      <c r="F198" s="356">
        <v>56.800000000000004</v>
      </c>
      <c r="G198" s="357">
        <f>F198*'Прайс-лист'!I3*(1-'Прайс-лист'!$E$3)</f>
        <v>56.800000000000004</v>
      </c>
    </row>
    <row r="199" spans="2:7" ht="15.75" customHeight="1">
      <c r="B199" s="350">
        <v>4518</v>
      </c>
      <c r="C199" s="351" t="s">
        <v>773</v>
      </c>
      <c r="D199" s="362" t="s">
        <v>1625</v>
      </c>
      <c r="E199" s="350" t="s">
        <v>774</v>
      </c>
      <c r="F199" s="356">
        <v>60.800000000000004</v>
      </c>
      <c r="G199" s="357">
        <f>F199*'Прайс-лист'!I3*(1-'Прайс-лист'!$E$3)</f>
        <v>60.800000000000004</v>
      </c>
    </row>
    <row r="200" spans="2:7" ht="15.75" customHeight="1">
      <c r="B200" s="348">
        <v>4519</v>
      </c>
      <c r="C200" s="349" t="s">
        <v>775</v>
      </c>
      <c r="D200" s="363" t="s">
        <v>1626</v>
      </c>
      <c r="E200" s="348" t="s">
        <v>776</v>
      </c>
      <c r="F200" s="356">
        <v>57.6</v>
      </c>
      <c r="G200" s="357">
        <f>F200*'Прайс-лист'!I3*(1-'Прайс-лист'!$E$3)</f>
        <v>57.6</v>
      </c>
    </row>
    <row r="201" spans="2:7" ht="15.75" customHeight="1">
      <c r="B201" s="350">
        <v>4520</v>
      </c>
      <c r="C201" s="351" t="s">
        <v>777</v>
      </c>
      <c r="D201" s="362" t="s">
        <v>1627</v>
      </c>
      <c r="E201" s="350" t="s">
        <v>778</v>
      </c>
      <c r="F201" s="356">
        <v>63.2</v>
      </c>
      <c r="G201" s="357">
        <f>F201*'Прайс-лист'!I3*(1-'Прайс-лист'!$E$3)</f>
        <v>63.2</v>
      </c>
    </row>
    <row r="202" spans="2:7" ht="15.75" customHeight="1">
      <c r="B202" s="348">
        <v>4521</v>
      </c>
      <c r="C202" s="349" t="s">
        <v>779</v>
      </c>
      <c r="D202" s="363" t="s">
        <v>1628</v>
      </c>
      <c r="E202" s="348" t="s">
        <v>19</v>
      </c>
      <c r="F202" s="356">
        <v>35.200000000000003</v>
      </c>
      <c r="G202" s="357">
        <f>F202*'Прайс-лист'!I3*(1-'Прайс-лист'!$E$3)</f>
        <v>35.200000000000003</v>
      </c>
    </row>
    <row r="203" spans="2:7" ht="15.75" customHeight="1">
      <c r="B203" s="350">
        <v>4522</v>
      </c>
      <c r="C203" s="351" t="s">
        <v>780</v>
      </c>
      <c r="D203" s="362" t="s">
        <v>1629</v>
      </c>
      <c r="E203" s="350" t="s">
        <v>781</v>
      </c>
      <c r="F203" s="356">
        <v>38.400000000000006</v>
      </c>
      <c r="G203" s="357">
        <f>F203*'Прайс-лист'!I3*(1-'Прайс-лист'!$E$3)</f>
        <v>38.400000000000006</v>
      </c>
    </row>
    <row r="204" spans="2:7" ht="15.75" customHeight="1">
      <c r="B204" s="346">
        <v>4523</v>
      </c>
      <c r="C204" s="347" t="s">
        <v>782</v>
      </c>
      <c r="D204" s="373" t="s">
        <v>1630</v>
      </c>
      <c r="E204" s="346" t="s">
        <v>783</v>
      </c>
      <c r="F204" s="387">
        <v>40.800000000000004</v>
      </c>
      <c r="G204" s="357">
        <f>F204*'Прайс-лист'!I3*(1-'Прайс-лист'!$E$3)</f>
        <v>40.800000000000004</v>
      </c>
    </row>
    <row r="205" spans="2:7" ht="15.75" customHeight="1">
      <c r="B205" s="348">
        <v>4525</v>
      </c>
      <c r="C205" s="360" t="s">
        <v>784</v>
      </c>
      <c r="D205" s="371" t="s">
        <v>1631</v>
      </c>
      <c r="E205" s="348" t="s">
        <v>785</v>
      </c>
      <c r="F205" s="370">
        <v>57.6</v>
      </c>
      <c r="G205" s="357">
        <f>F205*'Прайс-лист'!I3*(1-'Прайс-лист'!$E$3)</f>
        <v>57.6</v>
      </c>
    </row>
    <row r="206" spans="2:7" ht="15.75" customHeight="1">
      <c r="B206" s="348">
        <v>4526</v>
      </c>
      <c r="C206" s="360" t="s">
        <v>786</v>
      </c>
      <c r="D206" s="371" t="s">
        <v>1632</v>
      </c>
      <c r="E206" s="348" t="s">
        <v>787</v>
      </c>
      <c r="F206" s="372">
        <v>58.400000000000006</v>
      </c>
      <c r="G206" s="357">
        <f>F206*'Прайс-лист'!I3*(1-'Прайс-лист'!$E$3)</f>
        <v>58.400000000000006</v>
      </c>
    </row>
    <row r="207" spans="2:7" ht="15.75" customHeight="1">
      <c r="B207" s="350">
        <v>4527</v>
      </c>
      <c r="C207" s="351" t="s">
        <v>788</v>
      </c>
      <c r="D207" s="362" t="s">
        <v>1633</v>
      </c>
      <c r="E207" s="350" t="s">
        <v>252</v>
      </c>
      <c r="F207" s="387">
        <v>26.400000000000002</v>
      </c>
      <c r="G207" s="357">
        <f>F207*'Прайс-лист'!I3*(1-'Прайс-лист'!$E$3)</f>
        <v>26.400000000000002</v>
      </c>
    </row>
    <row r="208" spans="2:7" ht="15.75" customHeight="1">
      <c r="B208" s="348">
        <v>4530</v>
      </c>
      <c r="C208" s="349" t="s">
        <v>789</v>
      </c>
      <c r="D208" s="363" t="s">
        <v>1634</v>
      </c>
      <c r="E208" s="348"/>
      <c r="F208" s="370">
        <v>3.2</v>
      </c>
      <c r="G208" s="357">
        <f>F208*'Прайс-лист'!I3*(1-'Прайс-лист'!$E$3)</f>
        <v>3.2</v>
      </c>
    </row>
    <row r="209" spans="2:7" ht="15.75" customHeight="1">
      <c r="B209" s="348">
        <v>4540</v>
      </c>
      <c r="C209" s="349" t="s">
        <v>790</v>
      </c>
      <c r="D209" s="363" t="s">
        <v>1635</v>
      </c>
      <c r="E209" s="348"/>
      <c r="F209" s="356">
        <v>57.6</v>
      </c>
      <c r="G209" s="357">
        <f>F209*'Прайс-лист'!I3*(1-'Прайс-лист'!$E$3)</f>
        <v>57.6</v>
      </c>
    </row>
    <row r="210" spans="2:7" ht="15.75" customHeight="1">
      <c r="B210" s="350">
        <v>4541</v>
      </c>
      <c r="C210" s="351" t="s">
        <v>791</v>
      </c>
      <c r="D210" s="362" t="s">
        <v>1636</v>
      </c>
      <c r="E210" s="350"/>
      <c r="F210" s="356">
        <v>64.8</v>
      </c>
      <c r="G210" s="357">
        <f>F210*'Прайс-лист'!I3*(1-'Прайс-лист'!$E$3)</f>
        <v>64.8</v>
      </c>
    </row>
    <row r="211" spans="2:7" ht="15.75" customHeight="1">
      <c r="B211" s="348">
        <v>4542</v>
      </c>
      <c r="C211" s="349" t="s">
        <v>792</v>
      </c>
      <c r="D211" s="363" t="s">
        <v>1637</v>
      </c>
      <c r="E211" s="348"/>
      <c r="F211" s="356">
        <v>78.400000000000006</v>
      </c>
      <c r="G211" s="357">
        <f>F211*'Прайс-лист'!I3*(1-'Прайс-лист'!$E$3)</f>
        <v>78.400000000000006</v>
      </c>
    </row>
    <row r="212" spans="2:7" ht="15.75" customHeight="1">
      <c r="B212" s="350">
        <v>4543</v>
      </c>
      <c r="C212" s="351" t="s">
        <v>793</v>
      </c>
      <c r="D212" s="362" t="s">
        <v>1638</v>
      </c>
      <c r="E212" s="350"/>
      <c r="F212" s="356">
        <v>102.4</v>
      </c>
      <c r="G212" s="357">
        <f>F212*'Прайс-лист'!I3*(1-'Прайс-лист'!$E$3)</f>
        <v>102.4</v>
      </c>
    </row>
    <row r="213" spans="2:7" ht="15.75" customHeight="1">
      <c r="B213" s="348">
        <v>4550</v>
      </c>
      <c r="C213" s="349" t="s">
        <v>794</v>
      </c>
      <c r="D213" s="363" t="s">
        <v>1639</v>
      </c>
      <c r="E213" s="348"/>
      <c r="F213" s="356">
        <v>20</v>
      </c>
      <c r="G213" s="357">
        <f>F213*'Прайс-лист'!I3*(1-'Прайс-лист'!$E$3)</f>
        <v>20</v>
      </c>
    </row>
    <row r="214" spans="2:7" ht="15.75" customHeight="1">
      <c r="B214" s="350">
        <v>4551</v>
      </c>
      <c r="C214" s="351" t="s">
        <v>795</v>
      </c>
      <c r="D214" s="362" t="s">
        <v>1640</v>
      </c>
      <c r="E214" s="350"/>
      <c r="F214" s="356">
        <v>48</v>
      </c>
      <c r="G214" s="357">
        <f>F214*'Прайс-лист'!I3*(1-'Прайс-лист'!$E$3)</f>
        <v>48</v>
      </c>
    </row>
    <row r="215" spans="2:7" ht="15.75" customHeight="1">
      <c r="B215" s="348">
        <v>4552</v>
      </c>
      <c r="C215" s="349" t="s">
        <v>796</v>
      </c>
      <c r="D215" s="363" t="s">
        <v>1641</v>
      </c>
      <c r="E215" s="348"/>
      <c r="F215" s="356">
        <v>64</v>
      </c>
      <c r="G215" s="357">
        <f>F215*'Прайс-лист'!I3*(1-'Прайс-лист'!$E$3)</f>
        <v>64</v>
      </c>
    </row>
    <row r="216" spans="2:7" ht="15.75" customHeight="1">
      <c r="B216" s="350">
        <v>4553</v>
      </c>
      <c r="C216" s="351" t="s">
        <v>797</v>
      </c>
      <c r="D216" s="362" t="s">
        <v>1642</v>
      </c>
      <c r="E216" s="350"/>
      <c r="F216" s="356">
        <v>72</v>
      </c>
      <c r="G216" s="357">
        <f>F216*'Прайс-лист'!I3*(1-'Прайс-лист'!$E$3)</f>
        <v>72</v>
      </c>
    </row>
    <row r="217" spans="2:7" ht="15.75" customHeight="1">
      <c r="B217" s="348">
        <v>4554</v>
      </c>
      <c r="C217" s="349" t="s">
        <v>798</v>
      </c>
      <c r="D217" s="363" t="s">
        <v>1643</v>
      </c>
      <c r="E217" s="348"/>
      <c r="F217" s="356">
        <v>140.80000000000001</v>
      </c>
      <c r="G217" s="357">
        <f>F217*'Прайс-лист'!I3*(1-'Прайс-лист'!$E$3)</f>
        <v>140.80000000000001</v>
      </c>
    </row>
    <row r="218" spans="2:7" ht="15.75" customHeight="1">
      <c r="B218" s="350">
        <v>4560</v>
      </c>
      <c r="C218" s="351" t="s">
        <v>799</v>
      </c>
      <c r="D218" s="362" t="s">
        <v>1644</v>
      </c>
      <c r="E218" s="350"/>
      <c r="F218" s="356">
        <v>152.80000000000001</v>
      </c>
      <c r="G218" s="357">
        <f>F218*'Прайс-лист'!I3*(1-'Прайс-лист'!$E$3)</f>
        <v>152.80000000000001</v>
      </c>
    </row>
    <row r="219" spans="2:7" ht="15.75" customHeight="1">
      <c r="B219" s="348">
        <v>4561</v>
      </c>
      <c r="C219" s="349" t="s">
        <v>800</v>
      </c>
      <c r="D219" s="363" t="s">
        <v>1645</v>
      </c>
      <c r="E219" s="348"/>
      <c r="F219" s="356">
        <v>189.60000000000002</v>
      </c>
      <c r="G219" s="357">
        <f>F219*'Прайс-лист'!I3*(1-'Прайс-лист'!$E$3)</f>
        <v>189.60000000000002</v>
      </c>
    </row>
    <row r="220" spans="2:7" ht="15.75" customHeight="1">
      <c r="B220" s="350">
        <v>4562</v>
      </c>
      <c r="C220" s="351" t="s">
        <v>801</v>
      </c>
      <c r="D220" s="362" t="s">
        <v>1646</v>
      </c>
      <c r="E220" s="350"/>
      <c r="F220" s="356">
        <v>213.60000000000002</v>
      </c>
      <c r="G220" s="382">
        <f>F220*'Прайс-лист'!I3*(1-'Прайс-лист'!$E$3)</f>
        <v>213.60000000000002</v>
      </c>
    </row>
    <row r="221" spans="2:7" ht="15.75" customHeight="1">
      <c r="B221" s="348">
        <v>4563</v>
      </c>
      <c r="C221" s="349" t="s">
        <v>802</v>
      </c>
      <c r="D221" s="363" t="s">
        <v>1647</v>
      </c>
      <c r="E221" s="348"/>
      <c r="F221" s="356">
        <v>238.4</v>
      </c>
      <c r="G221" s="382">
        <f>F221*'Прайс-лист'!I3*(1-'Прайс-лист'!$E$3)</f>
        <v>238.4</v>
      </c>
    </row>
    <row r="222" spans="2:7" ht="15.75" customHeight="1">
      <c r="B222" s="350">
        <v>4564</v>
      </c>
      <c r="C222" s="351" t="s">
        <v>803</v>
      </c>
      <c r="D222" s="362" t="s">
        <v>1648</v>
      </c>
      <c r="E222" s="350"/>
      <c r="F222" s="356">
        <v>286.40000000000003</v>
      </c>
      <c r="G222" s="382">
        <f>F222*'Прайс-лист'!I3*(1-'Прайс-лист'!$E$3)</f>
        <v>286.40000000000003</v>
      </c>
    </row>
    <row r="223" spans="2:7" ht="15.75" customHeight="1">
      <c r="B223" s="348">
        <v>4565</v>
      </c>
      <c r="C223" s="349" t="s">
        <v>804</v>
      </c>
      <c r="D223" s="363" t="s">
        <v>1649</v>
      </c>
      <c r="E223" s="348"/>
      <c r="F223" s="356">
        <v>318.40000000000003</v>
      </c>
      <c r="G223" s="382">
        <f>F223*'Прайс-лист'!I3*(1-'Прайс-лист'!$E$3)</f>
        <v>318.40000000000003</v>
      </c>
    </row>
    <row r="224" spans="2:7" ht="15.75" customHeight="1">
      <c r="B224" s="350">
        <v>4566</v>
      </c>
      <c r="C224" s="351" t="s">
        <v>805</v>
      </c>
      <c r="D224" s="362" t="s">
        <v>1650</v>
      </c>
      <c r="E224" s="350"/>
      <c r="F224" s="356">
        <v>333.6</v>
      </c>
      <c r="G224" s="382">
        <f>F224*'Прайс-лист'!I3*(1-'Прайс-лист'!$E$3)</f>
        <v>333.6</v>
      </c>
    </row>
    <row r="225" spans="2:7" ht="15.75" customHeight="1">
      <c r="B225" s="348">
        <v>4567</v>
      </c>
      <c r="C225" s="349" t="s">
        <v>806</v>
      </c>
      <c r="D225" s="363" t="s">
        <v>1651</v>
      </c>
      <c r="E225" s="348"/>
      <c r="F225" s="356">
        <v>496</v>
      </c>
      <c r="G225" s="382">
        <f>F225*'Прайс-лист'!I3*(1-'Прайс-лист'!$E$3)</f>
        <v>496</v>
      </c>
    </row>
    <row r="226" spans="2:7" ht="15.75" customHeight="1">
      <c r="B226" s="350">
        <v>4570</v>
      </c>
      <c r="C226" s="351" t="s">
        <v>807</v>
      </c>
      <c r="D226" s="362" t="s">
        <v>1652</v>
      </c>
      <c r="E226" s="350"/>
      <c r="F226" s="356">
        <v>77.600000000000009</v>
      </c>
      <c r="G226" s="382">
        <f>F226*'Прайс-лист'!I3*(1-'Прайс-лист'!$E$3)</f>
        <v>77.600000000000009</v>
      </c>
    </row>
    <row r="227" spans="2:7" ht="15.75" customHeight="1">
      <c r="B227" s="348">
        <v>4571</v>
      </c>
      <c r="C227" s="349" t="s">
        <v>808</v>
      </c>
      <c r="D227" s="363" t="s">
        <v>1653</v>
      </c>
      <c r="E227" s="348"/>
      <c r="F227" s="356">
        <v>78.400000000000006</v>
      </c>
      <c r="G227" s="382">
        <f>F227*'Прайс-лист'!I3*(1-'Прайс-лист'!$E$3)</f>
        <v>78.400000000000006</v>
      </c>
    </row>
    <row r="228" spans="2:7" ht="15.75" customHeight="1">
      <c r="B228" s="350">
        <v>4572</v>
      </c>
      <c r="C228" s="351" t="s">
        <v>809</v>
      </c>
      <c r="D228" s="362" t="s">
        <v>1654</v>
      </c>
      <c r="E228" s="350"/>
      <c r="F228" s="356">
        <v>88</v>
      </c>
      <c r="G228" s="382">
        <f>F228*'Прайс-лист'!I3*(1-'Прайс-лист'!$E$3)</f>
        <v>88</v>
      </c>
    </row>
    <row r="229" spans="2:7" ht="15.75" customHeight="1">
      <c r="B229" s="348">
        <v>4573</v>
      </c>
      <c r="C229" s="349" t="s">
        <v>810</v>
      </c>
      <c r="D229" s="363" t="s">
        <v>1655</v>
      </c>
      <c r="E229" s="348"/>
      <c r="F229" s="356">
        <v>96.800000000000011</v>
      </c>
      <c r="G229" s="382">
        <f>F229*'Прайс-лист'!I3*(1-'Прайс-лист'!$E$3)</f>
        <v>96.800000000000011</v>
      </c>
    </row>
    <row r="230" spans="2:7" ht="15.75" customHeight="1">
      <c r="B230" s="350">
        <v>4574</v>
      </c>
      <c r="C230" s="351" t="s">
        <v>811</v>
      </c>
      <c r="D230" s="362" t="s">
        <v>1656</v>
      </c>
      <c r="E230" s="350"/>
      <c r="F230" s="356">
        <v>112</v>
      </c>
      <c r="G230" s="382">
        <f>F230*'Прайс-лист'!I3*(1-'Прайс-лист'!$E$3)</f>
        <v>112</v>
      </c>
    </row>
    <row r="231" spans="2:7" ht="15.75" customHeight="1">
      <c r="B231" s="348">
        <v>4575</v>
      </c>
      <c r="C231" s="349" t="s">
        <v>812</v>
      </c>
      <c r="D231" s="363" t="s">
        <v>1657</v>
      </c>
      <c r="E231" s="348"/>
      <c r="F231" s="356">
        <v>115.2</v>
      </c>
      <c r="G231" s="382">
        <f>F231*'Прайс-лист'!I3*(1-'Прайс-лист'!$E$3)</f>
        <v>115.2</v>
      </c>
    </row>
    <row r="232" spans="2:7" ht="15.75" customHeight="1">
      <c r="B232" s="350">
        <v>4576</v>
      </c>
      <c r="C232" s="351" t="s">
        <v>813</v>
      </c>
      <c r="D232" s="362" t="s">
        <v>1658</v>
      </c>
      <c r="E232" s="350"/>
      <c r="F232" s="356">
        <v>129.6</v>
      </c>
      <c r="G232" s="357">
        <f>F232*'Прайс-лист'!I3*(1-'Прайс-лист'!$E$3)</f>
        <v>129.6</v>
      </c>
    </row>
    <row r="233" spans="2:7" ht="15.75" customHeight="1">
      <c r="B233" s="348">
        <v>4577</v>
      </c>
      <c r="C233" s="349" t="s">
        <v>814</v>
      </c>
      <c r="D233" s="363" t="s">
        <v>1659</v>
      </c>
      <c r="E233" s="348"/>
      <c r="F233" s="356">
        <v>140</v>
      </c>
      <c r="G233" s="357">
        <f>F233*'Прайс-лист'!I3*(1-'Прайс-лист'!$E$3)</f>
        <v>140</v>
      </c>
    </row>
    <row r="234" spans="2:7" ht="15.75" customHeight="1">
      <c r="B234" s="350">
        <v>4580</v>
      </c>
      <c r="C234" s="351" t="s">
        <v>815</v>
      </c>
      <c r="D234" s="362" t="s">
        <v>1660</v>
      </c>
      <c r="E234" s="350"/>
      <c r="F234" s="356">
        <v>259.2</v>
      </c>
      <c r="G234" s="357">
        <f>F234*'Прайс-лист'!I3*(1-'Прайс-лист'!$E$3)</f>
        <v>259.2</v>
      </c>
    </row>
    <row r="235" spans="2:7" ht="15.75" customHeight="1">
      <c r="B235" s="348">
        <v>4581</v>
      </c>
      <c r="C235" s="349" t="s">
        <v>816</v>
      </c>
      <c r="D235" s="363" t="s">
        <v>1661</v>
      </c>
      <c r="E235" s="348"/>
      <c r="F235" s="356">
        <v>316.8</v>
      </c>
      <c r="G235" s="357">
        <f>F235*'Прайс-лист'!I3*(1-'Прайс-лист'!$E$3)</f>
        <v>316.8</v>
      </c>
    </row>
    <row r="236" spans="2:7" ht="15.75" customHeight="1">
      <c r="B236" s="350">
        <v>4582</v>
      </c>
      <c r="C236" s="351" t="s">
        <v>817</v>
      </c>
      <c r="D236" s="362" t="s">
        <v>1662</v>
      </c>
      <c r="E236" s="350"/>
      <c r="F236" s="356">
        <v>376</v>
      </c>
      <c r="G236" s="357">
        <f>F236*'Прайс-лист'!I3*(1-'Прайс-лист'!$E$3)</f>
        <v>376</v>
      </c>
    </row>
    <row r="237" spans="2:7" ht="15.75" customHeight="1">
      <c r="B237" s="348">
        <v>4583</v>
      </c>
      <c r="C237" s="349" t="s">
        <v>818</v>
      </c>
      <c r="D237" s="363" t="s">
        <v>1663</v>
      </c>
      <c r="E237" s="348"/>
      <c r="F237" s="356">
        <v>427.20000000000005</v>
      </c>
      <c r="G237" s="382">
        <f>F237*'Прайс-лист'!I3*(1-'Прайс-лист'!$E$3)</f>
        <v>427.20000000000005</v>
      </c>
    </row>
    <row r="238" spans="2:7" ht="15.75" customHeight="1">
      <c r="B238" s="350">
        <v>4584</v>
      </c>
      <c r="C238" s="351" t="s">
        <v>819</v>
      </c>
      <c r="D238" s="362" t="s">
        <v>1664</v>
      </c>
      <c r="E238" s="350"/>
      <c r="F238" s="356">
        <v>507.20000000000005</v>
      </c>
      <c r="G238" s="357">
        <f>F238*'Прайс-лист'!I3*(1-'Прайс-лист'!$E$3)</f>
        <v>507.20000000000005</v>
      </c>
    </row>
    <row r="239" spans="2:7" ht="15.75" customHeight="1">
      <c r="B239" s="348">
        <v>4585</v>
      </c>
      <c r="C239" s="349" t="s">
        <v>820</v>
      </c>
      <c r="D239" s="363" t="s">
        <v>1665</v>
      </c>
      <c r="E239" s="348"/>
      <c r="F239" s="356">
        <v>268</v>
      </c>
      <c r="G239" s="357">
        <f>F239*'Прайс-лист'!I3*(1-'Прайс-лист'!$E$3)</f>
        <v>268</v>
      </c>
    </row>
    <row r="240" spans="2:7" ht="15.75" customHeight="1">
      <c r="B240" s="350">
        <v>4586</v>
      </c>
      <c r="C240" s="351" t="s">
        <v>821</v>
      </c>
      <c r="D240" s="362" t="s">
        <v>1666</v>
      </c>
      <c r="E240" s="350"/>
      <c r="F240" s="356">
        <v>330.40000000000003</v>
      </c>
      <c r="G240" s="357">
        <f>F240*'Прайс-лист'!I3*(1-'Прайс-лист'!$E$3)</f>
        <v>330.40000000000003</v>
      </c>
    </row>
    <row r="241" spans="2:7" ht="15.75" customHeight="1">
      <c r="B241" s="348">
        <v>4587</v>
      </c>
      <c r="C241" s="349" t="s">
        <v>822</v>
      </c>
      <c r="D241" s="363" t="s">
        <v>1667</v>
      </c>
      <c r="E241" s="348"/>
      <c r="F241" s="356">
        <v>376</v>
      </c>
      <c r="G241" s="357">
        <f>F241*'Прайс-лист'!I3*(1-'Прайс-лист'!$E$3)</f>
        <v>376</v>
      </c>
    </row>
    <row r="242" spans="2:7" ht="15.75" customHeight="1">
      <c r="B242" s="348">
        <v>4590</v>
      </c>
      <c r="C242" s="349" t="s">
        <v>823</v>
      </c>
      <c r="D242" s="363" t="s">
        <v>1668</v>
      </c>
      <c r="E242" s="348"/>
      <c r="F242" s="356">
        <v>46.400000000000006</v>
      </c>
      <c r="G242" s="357">
        <f>F242*'Прайс-лист'!I3*(1-'Прайс-лист'!$E$3)</f>
        <v>46.400000000000006</v>
      </c>
    </row>
    <row r="243" spans="2:7" ht="15.75" customHeight="1">
      <c r="B243" s="350">
        <v>4591</v>
      </c>
      <c r="C243" s="351" t="s">
        <v>824</v>
      </c>
      <c r="D243" s="362" t="s">
        <v>1669</v>
      </c>
      <c r="E243" s="350"/>
      <c r="F243" s="356">
        <v>48.800000000000004</v>
      </c>
      <c r="G243" s="357">
        <f>F243*'Прайс-лист'!I3*(1-'Прайс-лист'!$E$3)</f>
        <v>48.800000000000004</v>
      </c>
    </row>
    <row r="244" spans="2:7" ht="15.75" customHeight="1">
      <c r="B244" s="348">
        <v>4592</v>
      </c>
      <c r="C244" s="349" t="s">
        <v>825</v>
      </c>
      <c r="D244" s="363" t="s">
        <v>1670</v>
      </c>
      <c r="E244" s="348"/>
      <c r="F244" s="356">
        <v>59.2</v>
      </c>
      <c r="G244" s="357">
        <f>F244*'Прайс-лист'!I3*(1-'Прайс-лист'!$E$3)</f>
        <v>59.2</v>
      </c>
    </row>
    <row r="245" spans="2:7" ht="15.75" customHeight="1">
      <c r="B245" s="350">
        <v>4593</v>
      </c>
      <c r="C245" s="351" t="s">
        <v>826</v>
      </c>
      <c r="D245" s="362" t="s">
        <v>1671</v>
      </c>
      <c r="E245" s="350"/>
      <c r="F245" s="356">
        <v>60.800000000000004</v>
      </c>
      <c r="G245" s="357">
        <f>F245*'Прайс-лист'!I3*(1-'Прайс-лист'!$E$3)</f>
        <v>60.800000000000004</v>
      </c>
    </row>
    <row r="246" spans="2:7" ht="14.25">
      <c r="B246" s="348">
        <v>4594</v>
      </c>
      <c r="C246" s="349" t="s">
        <v>827</v>
      </c>
      <c r="D246" s="363" t="s">
        <v>1672</v>
      </c>
      <c r="E246" s="348"/>
      <c r="F246" s="356">
        <v>65.600000000000009</v>
      </c>
      <c r="G246" s="357">
        <f>F246*'Прайс-лист'!I3*(1-'Прайс-лист'!$E$3)</f>
        <v>65.600000000000009</v>
      </c>
    </row>
    <row r="247" spans="2:7" ht="15.75" customHeight="1">
      <c r="B247" s="350">
        <v>4595</v>
      </c>
      <c r="C247" s="351" t="s">
        <v>828</v>
      </c>
      <c r="D247" s="362" t="s">
        <v>1673</v>
      </c>
      <c r="E247" s="350"/>
      <c r="F247" s="356">
        <v>93.600000000000009</v>
      </c>
      <c r="G247" s="357">
        <f>F247*'Прайс-лист'!I3*(1-'Прайс-лист'!$E$3)</f>
        <v>93.600000000000009</v>
      </c>
    </row>
    <row r="248" spans="2:7" ht="15.75" customHeight="1">
      <c r="B248" s="348">
        <v>4596</v>
      </c>
      <c r="C248" s="349" t="s">
        <v>829</v>
      </c>
      <c r="D248" s="363" t="s">
        <v>1674</v>
      </c>
      <c r="E248" s="348"/>
      <c r="F248" s="356">
        <v>117.60000000000001</v>
      </c>
      <c r="G248" s="357">
        <f>F248*'Прайс-лист'!I3*(1-'Прайс-лист'!$E$3)</f>
        <v>117.60000000000001</v>
      </c>
    </row>
    <row r="249" spans="2:7" ht="15.75" customHeight="1">
      <c r="B249" s="350">
        <v>4597</v>
      </c>
      <c r="C249" s="351" t="s">
        <v>830</v>
      </c>
      <c r="D249" s="362" t="s">
        <v>1675</v>
      </c>
      <c r="E249" s="350"/>
      <c r="F249" s="356">
        <v>124</v>
      </c>
      <c r="G249" s="364">
        <f>F249*'Прайс-лист'!I3*(1-'Прайс-лист'!$E$3)</f>
        <v>124</v>
      </c>
    </row>
    <row r="250" spans="2:7" s="263" customFormat="1" ht="15.75" customHeight="1" thickBot="1">
      <c r="B250" s="257"/>
      <c r="C250" s="260" t="s">
        <v>831</v>
      </c>
      <c r="D250" s="273" t="s">
        <v>1676</v>
      </c>
      <c r="E250" s="260"/>
      <c r="F250" s="282"/>
      <c r="G250" s="283"/>
    </row>
    <row r="251" spans="2:7" ht="15.75" customHeight="1">
      <c r="B251" s="350">
        <v>4601</v>
      </c>
      <c r="C251" s="358" t="s">
        <v>832</v>
      </c>
      <c r="D251" s="359" t="s">
        <v>1677</v>
      </c>
      <c r="E251" s="350"/>
      <c r="F251" s="356">
        <v>57.6</v>
      </c>
      <c r="G251" s="357">
        <f>F251*'Прайс-лист'!I3*(1-'Прайс-лист'!$E$3)</f>
        <v>57.6</v>
      </c>
    </row>
    <row r="252" spans="2:7" ht="15.75" customHeight="1">
      <c r="B252" s="348">
        <v>4602</v>
      </c>
      <c r="C252" s="360" t="s">
        <v>833</v>
      </c>
      <c r="D252" s="361" t="s">
        <v>1678</v>
      </c>
      <c r="E252" s="348"/>
      <c r="F252" s="356">
        <v>67.2</v>
      </c>
      <c r="G252" s="357">
        <f>F252*'Прайс-лист'!I3*(1-'Прайс-лист'!$E$3)</f>
        <v>67.2</v>
      </c>
    </row>
    <row r="253" spans="2:7" ht="15.75" customHeight="1">
      <c r="B253" s="350">
        <v>4603</v>
      </c>
      <c r="C253" s="358" t="s">
        <v>834</v>
      </c>
      <c r="D253" s="359" t="s">
        <v>1679</v>
      </c>
      <c r="E253" s="350"/>
      <c r="F253" s="372">
        <v>93.600000000000009</v>
      </c>
      <c r="G253" s="357">
        <f>F253*'Прайс-лист'!I3*(1-'Прайс-лист'!$E$3)</f>
        <v>93.600000000000009</v>
      </c>
    </row>
    <row r="254" spans="2:7" ht="15.75" customHeight="1">
      <c r="B254" s="348">
        <v>4604</v>
      </c>
      <c r="C254" s="360" t="s">
        <v>835</v>
      </c>
      <c r="D254" s="361" t="s">
        <v>1680</v>
      </c>
      <c r="E254" s="348"/>
      <c r="F254" s="370">
        <v>53.6</v>
      </c>
      <c r="G254" s="357">
        <f>F254*'Прайс-лист'!I3*(1-'Прайс-лист'!$E$3)</f>
        <v>53.6</v>
      </c>
    </row>
    <row r="255" spans="2:7" ht="15.75" customHeight="1">
      <c r="B255" s="350">
        <v>4605</v>
      </c>
      <c r="C255" s="358" t="s">
        <v>836</v>
      </c>
      <c r="D255" s="359" t="s">
        <v>1681</v>
      </c>
      <c r="E255" s="350"/>
      <c r="F255" s="356">
        <v>88</v>
      </c>
      <c r="G255" s="357">
        <f>F255*'Прайс-лист'!I3*(1-'Прайс-лист'!$E$3)</f>
        <v>88</v>
      </c>
    </row>
    <row r="256" spans="2:7" ht="15.75" customHeight="1">
      <c r="B256" s="348">
        <v>4611</v>
      </c>
      <c r="C256" s="360" t="s">
        <v>837</v>
      </c>
      <c r="D256" s="361" t="s">
        <v>1682</v>
      </c>
      <c r="E256" s="348"/>
      <c r="F256" s="356">
        <v>85.600000000000009</v>
      </c>
      <c r="G256" s="357">
        <f>F256*'Прайс-лист'!I3*(1-'Прайс-лист'!$E$3)</f>
        <v>85.600000000000009</v>
      </c>
    </row>
    <row r="257" spans="2:7" ht="15.75" customHeight="1">
      <c r="B257" s="350">
        <v>4612</v>
      </c>
      <c r="C257" s="358" t="s">
        <v>838</v>
      </c>
      <c r="D257" s="359" t="s">
        <v>1683</v>
      </c>
      <c r="E257" s="350"/>
      <c r="F257" s="356">
        <v>85.600000000000009</v>
      </c>
      <c r="G257" s="357">
        <f>F257*'Прайс-лист'!I3*(1-'Прайс-лист'!$E$3)</f>
        <v>85.600000000000009</v>
      </c>
    </row>
    <row r="258" spans="2:7" ht="15.75" customHeight="1">
      <c r="B258" s="348">
        <v>4613</v>
      </c>
      <c r="C258" s="360" t="s">
        <v>839</v>
      </c>
      <c r="D258" s="361" t="s">
        <v>1684</v>
      </c>
      <c r="E258" s="348"/>
      <c r="F258" s="356">
        <v>101.60000000000001</v>
      </c>
      <c r="G258" s="357">
        <f>F258*'Прайс-лист'!I3*(1-'Прайс-лист'!$E$3)</f>
        <v>101.60000000000001</v>
      </c>
    </row>
    <row r="259" spans="2:7" ht="15.75" customHeight="1">
      <c r="B259" s="348">
        <v>4614</v>
      </c>
      <c r="C259" s="360" t="s">
        <v>840</v>
      </c>
      <c r="D259" s="361" t="s">
        <v>1685</v>
      </c>
      <c r="E259" s="348"/>
      <c r="F259" s="356">
        <v>110.4</v>
      </c>
      <c r="G259" s="357">
        <f>F259*'Прайс-лист'!I3*(1-'Прайс-лист'!$E$3)</f>
        <v>110.4</v>
      </c>
    </row>
    <row r="260" spans="2:7" ht="15.75" customHeight="1">
      <c r="B260" s="350">
        <v>4616</v>
      </c>
      <c r="C260" s="358" t="s">
        <v>841</v>
      </c>
      <c r="D260" s="359" t="s">
        <v>1686</v>
      </c>
      <c r="E260" s="350"/>
      <c r="F260" s="372">
        <v>152</v>
      </c>
      <c r="G260" s="357">
        <f>F260*'Прайс-лист'!I3*(1-'Прайс-лист'!$E$3)</f>
        <v>152</v>
      </c>
    </row>
    <row r="261" spans="2:7" ht="15.75" customHeight="1">
      <c r="B261" s="348">
        <v>4620</v>
      </c>
      <c r="C261" s="360" t="s">
        <v>842</v>
      </c>
      <c r="D261" s="361" t="s">
        <v>1687</v>
      </c>
      <c r="E261" s="348"/>
      <c r="F261" s="370">
        <v>117.60000000000001</v>
      </c>
      <c r="G261" s="357">
        <f>F261*'Прайс-лист'!I3*(1-'Прайс-лист'!$E$3)</f>
        <v>117.60000000000001</v>
      </c>
    </row>
    <row r="262" spans="2:7" ht="15.75" customHeight="1">
      <c r="B262" s="350">
        <v>4622</v>
      </c>
      <c r="C262" s="358" t="s">
        <v>843</v>
      </c>
      <c r="D262" s="359" t="s">
        <v>1688</v>
      </c>
      <c r="E262" s="350"/>
      <c r="F262" s="356">
        <v>121.60000000000001</v>
      </c>
      <c r="G262" s="357">
        <f>F262*'Прайс-лист'!I3*(1-'Прайс-лист'!$E$3)</f>
        <v>121.60000000000001</v>
      </c>
    </row>
    <row r="263" spans="2:7" ht="15.75" customHeight="1">
      <c r="B263" s="348">
        <v>4623</v>
      </c>
      <c r="C263" s="360" t="s">
        <v>844</v>
      </c>
      <c r="D263" s="361" t="s">
        <v>1689</v>
      </c>
      <c r="E263" s="348"/>
      <c r="F263" s="356">
        <v>121.60000000000001</v>
      </c>
      <c r="G263" s="357">
        <f>F263*'Прайс-лист'!I3*(1-'Прайс-лист'!$E$3)</f>
        <v>121.60000000000001</v>
      </c>
    </row>
    <row r="264" spans="2:7" ht="15.75" customHeight="1">
      <c r="B264" s="350">
        <v>4624</v>
      </c>
      <c r="C264" s="358" t="s">
        <v>845</v>
      </c>
      <c r="D264" s="359" t="s">
        <v>1690</v>
      </c>
      <c r="E264" s="350"/>
      <c r="F264" s="372">
        <v>134.4</v>
      </c>
      <c r="G264" s="357">
        <f>F264*'Прайс-лист'!I3*(1-'Прайс-лист'!$E$3)</f>
        <v>134.4</v>
      </c>
    </row>
    <row r="265" spans="2:7" ht="15.75" customHeight="1">
      <c r="B265" s="348">
        <v>4625</v>
      </c>
      <c r="C265" s="349" t="s">
        <v>846</v>
      </c>
      <c r="D265" s="363" t="s">
        <v>1691</v>
      </c>
      <c r="E265" s="348"/>
      <c r="F265" s="370">
        <v>91.2</v>
      </c>
      <c r="G265" s="357">
        <f>F265*'Прайс-лист'!I3*(1-'Прайс-лист'!$E$3)</f>
        <v>91.2</v>
      </c>
    </row>
    <row r="266" spans="2:7" ht="15.75" customHeight="1">
      <c r="B266" s="350">
        <v>4626</v>
      </c>
      <c r="C266" s="358" t="s">
        <v>847</v>
      </c>
      <c r="D266" s="377" t="s">
        <v>1692</v>
      </c>
      <c r="E266" s="350"/>
      <c r="F266" s="370">
        <v>116</v>
      </c>
      <c r="G266" s="357">
        <f>F266*'Прайс-лист'!I3*(1-'Прайс-лист'!$E$3)</f>
        <v>116</v>
      </c>
    </row>
    <row r="267" spans="2:7" ht="15.75" customHeight="1">
      <c r="B267" s="348">
        <v>4630</v>
      </c>
      <c r="C267" s="349" t="s">
        <v>848</v>
      </c>
      <c r="D267" s="363" t="s">
        <v>1693</v>
      </c>
      <c r="E267" s="348"/>
      <c r="F267" s="370">
        <v>57.6</v>
      </c>
      <c r="G267" s="357">
        <f>F267*'Прайс-лист'!I3*(1-'Прайс-лист'!$E$3)</f>
        <v>57.6</v>
      </c>
    </row>
    <row r="268" spans="2:7" ht="15.75" customHeight="1">
      <c r="B268" s="350">
        <v>4631</v>
      </c>
      <c r="C268" s="351" t="s">
        <v>849</v>
      </c>
      <c r="D268" s="362" t="s">
        <v>1694</v>
      </c>
      <c r="E268" s="350"/>
      <c r="F268" s="372">
        <v>62.400000000000006</v>
      </c>
      <c r="G268" s="357">
        <f>F268*'Прайс-лист'!I3*(1-'Прайс-лист'!$E$3)</f>
        <v>62.400000000000006</v>
      </c>
    </row>
    <row r="269" spans="2:7" ht="15.75" customHeight="1">
      <c r="B269" s="348">
        <v>4632</v>
      </c>
      <c r="C269" s="349" t="s">
        <v>850</v>
      </c>
      <c r="D269" s="363" t="s">
        <v>1695</v>
      </c>
      <c r="E269" s="348"/>
      <c r="F269" s="370">
        <v>96</v>
      </c>
      <c r="G269" s="357">
        <f>F269*'Прайс-лист'!I3*(1-'Прайс-лист'!$E$3)</f>
        <v>96</v>
      </c>
    </row>
    <row r="270" spans="2:7" ht="15.75" customHeight="1">
      <c r="B270" s="350">
        <v>4633</v>
      </c>
      <c r="C270" s="351" t="s">
        <v>851</v>
      </c>
      <c r="D270" s="362" t="s">
        <v>1696</v>
      </c>
      <c r="E270" s="350"/>
      <c r="F270" s="372">
        <v>78.400000000000006</v>
      </c>
      <c r="G270" s="357">
        <f>F270*'Прайс-лист'!I3*(1-'Прайс-лист'!$E$3)</f>
        <v>78.400000000000006</v>
      </c>
    </row>
    <row r="271" spans="2:7" ht="15.75" customHeight="1">
      <c r="B271" s="348">
        <v>4629</v>
      </c>
      <c r="C271" s="360" t="s">
        <v>852</v>
      </c>
      <c r="D271" s="371" t="s">
        <v>1697</v>
      </c>
      <c r="E271" s="348"/>
      <c r="F271" s="370">
        <v>57.6</v>
      </c>
      <c r="G271" s="357">
        <f>F271*'Прайс-лист'!I3*(1-'Прайс-лист'!$E$3)</f>
        <v>57.6</v>
      </c>
    </row>
    <row r="272" spans="2:7" ht="15.75" customHeight="1">
      <c r="B272" s="350">
        <v>4639</v>
      </c>
      <c r="C272" s="358" t="s">
        <v>853</v>
      </c>
      <c r="D272" s="377" t="s">
        <v>1698</v>
      </c>
      <c r="E272" s="350"/>
      <c r="F272" s="370">
        <v>64</v>
      </c>
      <c r="G272" s="357">
        <f>F272*'Прайс-лист'!I3*(1-'Прайс-лист'!$E$3)</f>
        <v>64</v>
      </c>
    </row>
    <row r="273" spans="2:7" ht="15.75" customHeight="1">
      <c r="B273" s="348">
        <v>4634</v>
      </c>
      <c r="C273" s="349" t="s">
        <v>854</v>
      </c>
      <c r="D273" s="363" t="s">
        <v>1699</v>
      </c>
      <c r="E273" s="348"/>
      <c r="F273" s="370">
        <v>67.2</v>
      </c>
      <c r="G273" s="357">
        <f>F273*'Прайс-лист'!I3*(1-'Прайс-лист'!$E$3)</f>
        <v>67.2</v>
      </c>
    </row>
    <row r="274" spans="2:7" ht="15.75" customHeight="1">
      <c r="B274" s="348">
        <v>4635</v>
      </c>
      <c r="C274" s="349" t="s">
        <v>855</v>
      </c>
      <c r="D274" s="363" t="s">
        <v>1700</v>
      </c>
      <c r="E274" s="348"/>
      <c r="F274" s="370">
        <v>104</v>
      </c>
      <c r="G274" s="357">
        <f>F274*'Прайс-лист'!I3*(1-'Прайс-лист'!$E$3)</f>
        <v>104</v>
      </c>
    </row>
    <row r="275" spans="2:7" ht="15.75" customHeight="1">
      <c r="B275" s="350">
        <v>4636</v>
      </c>
      <c r="C275" s="351" t="s">
        <v>856</v>
      </c>
      <c r="D275" s="362" t="s">
        <v>1701</v>
      </c>
      <c r="E275" s="350"/>
      <c r="F275" s="356">
        <v>80</v>
      </c>
      <c r="G275" s="357">
        <f>F275*'Прайс-лист'!I3*(1-'Прайс-лист'!$E$3)</f>
        <v>80</v>
      </c>
    </row>
    <row r="276" spans="2:7" ht="15.75" customHeight="1">
      <c r="B276" s="348">
        <v>4637</v>
      </c>
      <c r="C276" s="349" t="s">
        <v>857</v>
      </c>
      <c r="D276" s="363" t="s">
        <v>1702</v>
      </c>
      <c r="E276" s="348"/>
      <c r="F276" s="356">
        <v>89.600000000000009</v>
      </c>
      <c r="G276" s="357">
        <f>F276*'Прайс-лист'!I3*(1-'Прайс-лист'!$E$3)</f>
        <v>89.600000000000009</v>
      </c>
    </row>
    <row r="277" spans="2:7" ht="15.75" customHeight="1">
      <c r="B277" s="350">
        <v>4638</v>
      </c>
      <c r="C277" s="351" t="s">
        <v>858</v>
      </c>
      <c r="D277" s="362" t="s">
        <v>1703</v>
      </c>
      <c r="E277" s="350"/>
      <c r="F277" s="356">
        <v>64</v>
      </c>
      <c r="G277" s="357">
        <f>F277*'Прайс-лист'!I3*(1-'Прайс-лист'!$E$3)</f>
        <v>64</v>
      </c>
    </row>
    <row r="278" spans="2:7" ht="15.75" customHeight="1">
      <c r="B278" s="348">
        <v>4640</v>
      </c>
      <c r="C278" s="349" t="s">
        <v>859</v>
      </c>
      <c r="D278" s="363" t="s">
        <v>1704</v>
      </c>
      <c r="E278" s="348"/>
      <c r="F278" s="356">
        <v>82.4</v>
      </c>
      <c r="G278" s="357">
        <f>F278*'Прайс-лист'!I3*(1-'Прайс-лист'!$E$3)</f>
        <v>82.4</v>
      </c>
    </row>
    <row r="279" spans="2:7" ht="15.75" customHeight="1">
      <c r="B279" s="350">
        <v>4641</v>
      </c>
      <c r="C279" s="351" t="s">
        <v>860</v>
      </c>
      <c r="D279" s="362" t="s">
        <v>1705</v>
      </c>
      <c r="E279" s="350"/>
      <c r="F279" s="356">
        <v>131.20000000000002</v>
      </c>
      <c r="G279" s="357">
        <f>F279*'Прайс-лист'!I3*(1-'Прайс-лист'!$E$3)</f>
        <v>131.20000000000002</v>
      </c>
    </row>
    <row r="280" spans="2:7" ht="15.75" customHeight="1">
      <c r="B280" s="346">
        <v>4642</v>
      </c>
      <c r="C280" s="347" t="s">
        <v>861</v>
      </c>
      <c r="D280" s="373" t="s">
        <v>1706</v>
      </c>
      <c r="E280" s="346"/>
      <c r="F280" s="372">
        <v>277.60000000000002</v>
      </c>
      <c r="G280" s="357">
        <f>F280*'Прайс-лист'!I3*(1-'Прайс-лист'!$E$3)</f>
        <v>277.60000000000002</v>
      </c>
    </row>
    <row r="281" spans="2:7" ht="15.75" customHeight="1">
      <c r="B281" s="348">
        <v>4643</v>
      </c>
      <c r="C281" s="360" t="s">
        <v>862</v>
      </c>
      <c r="D281" s="371" t="s">
        <v>1707</v>
      </c>
      <c r="E281" s="348"/>
      <c r="F281" s="370">
        <v>140</v>
      </c>
      <c r="G281" s="357">
        <f>F281*'Прайс-лист'!I3*(1-'Прайс-лист'!$E$3)</f>
        <v>140</v>
      </c>
    </row>
    <row r="282" spans="2:7" ht="15.75" customHeight="1">
      <c r="B282" s="352">
        <v>4643</v>
      </c>
      <c r="C282" s="353" t="s">
        <v>863</v>
      </c>
      <c r="D282" s="376" t="s">
        <v>1708</v>
      </c>
      <c r="E282" s="352"/>
      <c r="F282" s="356">
        <v>277.60000000000002</v>
      </c>
      <c r="G282" s="357">
        <f>F282*'Прайс-лист'!I3*(1-'Прайс-лист'!$E$3)</f>
        <v>277.60000000000002</v>
      </c>
    </row>
    <row r="283" spans="2:7" ht="15.75" customHeight="1">
      <c r="B283" s="350">
        <v>4644</v>
      </c>
      <c r="C283" s="351" t="s">
        <v>864</v>
      </c>
      <c r="D283" s="362" t="s">
        <v>1709</v>
      </c>
      <c r="E283" s="350"/>
      <c r="F283" s="356">
        <v>52</v>
      </c>
      <c r="G283" s="357">
        <f>F283*'Прайс-лист'!I3*(1-'Прайс-лист'!$E$3)</f>
        <v>52</v>
      </c>
    </row>
    <row r="284" spans="2:7" ht="15.75" customHeight="1">
      <c r="B284" s="348">
        <v>4650</v>
      </c>
      <c r="C284" s="349" t="s">
        <v>865</v>
      </c>
      <c r="D284" s="363" t="s">
        <v>1710</v>
      </c>
      <c r="E284" s="348"/>
      <c r="F284" s="356">
        <v>96</v>
      </c>
      <c r="G284" s="357">
        <f>F284*'Прайс-лист'!I3*(1-'Прайс-лист'!$E$3)</f>
        <v>96</v>
      </c>
    </row>
    <row r="285" spans="2:7" ht="15.75" customHeight="1">
      <c r="B285" s="350">
        <v>4651</v>
      </c>
      <c r="C285" s="349" t="s">
        <v>866</v>
      </c>
      <c r="D285" s="363" t="s">
        <v>1711</v>
      </c>
      <c r="E285" s="350"/>
      <c r="F285" s="356">
        <v>106.4</v>
      </c>
      <c r="G285" s="357">
        <f>F285*'Прайс-лист'!I3*(1-'Прайс-лист'!$E$3)</f>
        <v>106.4</v>
      </c>
    </row>
    <row r="286" spans="2:7" ht="15.75" customHeight="1">
      <c r="B286" s="348">
        <v>4652</v>
      </c>
      <c r="C286" s="349" t="s">
        <v>867</v>
      </c>
      <c r="D286" s="363" t="s">
        <v>1712</v>
      </c>
      <c r="E286" s="348"/>
      <c r="F286" s="356">
        <v>124</v>
      </c>
      <c r="G286" s="357">
        <f>F286*'Прайс-лист'!I3*(1-'Прайс-лист'!$E$3)</f>
        <v>124</v>
      </c>
    </row>
    <row r="287" spans="2:7" ht="15.75" customHeight="1">
      <c r="B287" s="350">
        <v>4653</v>
      </c>
      <c r="C287" s="349" t="s">
        <v>868</v>
      </c>
      <c r="D287" s="363" t="s">
        <v>1713</v>
      </c>
      <c r="E287" s="350"/>
      <c r="F287" s="356">
        <v>138.4</v>
      </c>
      <c r="G287" s="357">
        <f>F287*'Прайс-лист'!I3*(1-'Прайс-лист'!$E$3)</f>
        <v>138.4</v>
      </c>
    </row>
    <row r="288" spans="2:7" ht="15.75" customHeight="1">
      <c r="B288" s="348">
        <v>4654</v>
      </c>
      <c r="C288" s="349" t="s">
        <v>869</v>
      </c>
      <c r="D288" s="363" t="s">
        <v>1714</v>
      </c>
      <c r="E288" s="348"/>
      <c r="F288" s="356">
        <v>144</v>
      </c>
      <c r="G288" s="357">
        <f>F288*'Прайс-лист'!I3*(1-'Прайс-лист'!$E$3)</f>
        <v>144</v>
      </c>
    </row>
    <row r="289" spans="2:7" ht="15.75" customHeight="1">
      <c r="B289" s="348">
        <v>4655</v>
      </c>
      <c r="C289" s="349" t="s">
        <v>870</v>
      </c>
      <c r="D289" s="363" t="s">
        <v>1715</v>
      </c>
      <c r="E289" s="348"/>
      <c r="F289" s="370">
        <v>124</v>
      </c>
      <c r="G289" s="357">
        <f>F289*'Прайс-лист'!I3*(1-'Прайс-лист'!$E$3)</f>
        <v>124</v>
      </c>
    </row>
    <row r="290" spans="2:7" ht="15.75" customHeight="1">
      <c r="B290" s="346">
        <v>4656</v>
      </c>
      <c r="C290" s="351" t="s">
        <v>871</v>
      </c>
      <c r="D290" s="362" t="s">
        <v>1716</v>
      </c>
      <c r="E290" s="346"/>
      <c r="F290" s="372">
        <v>120</v>
      </c>
      <c r="G290" s="357">
        <f>F290*'Прайс-лист'!I3*(1-'Прайс-лист'!$E$3)</f>
        <v>120</v>
      </c>
    </row>
    <row r="291" spans="2:7" ht="15.75" customHeight="1">
      <c r="B291" s="348">
        <v>4657</v>
      </c>
      <c r="C291" s="349" t="s">
        <v>872</v>
      </c>
      <c r="D291" s="363" t="s">
        <v>1717</v>
      </c>
      <c r="E291" s="348" t="s">
        <v>873</v>
      </c>
      <c r="F291" s="370">
        <v>136.80000000000001</v>
      </c>
      <c r="G291" s="357">
        <f>F291*'Прайс-лист'!I3*(1-'Прайс-лист'!$E$3)</f>
        <v>136.80000000000001</v>
      </c>
    </row>
    <row r="292" spans="2:7" ht="15.75" customHeight="1">
      <c r="B292" s="350">
        <v>4658</v>
      </c>
      <c r="C292" s="353" t="s">
        <v>874</v>
      </c>
      <c r="D292" s="376" t="s">
        <v>1718</v>
      </c>
      <c r="E292" s="350" t="s">
        <v>875</v>
      </c>
      <c r="F292" s="356">
        <v>313.60000000000002</v>
      </c>
      <c r="G292" s="357">
        <f>F292*'Прайс-лист'!I3*(1-'Прайс-лист'!$E$3)</f>
        <v>313.60000000000002</v>
      </c>
    </row>
    <row r="293" spans="2:7" ht="15.75" customHeight="1">
      <c r="B293" s="348">
        <v>4660</v>
      </c>
      <c r="C293" s="375" t="s">
        <v>876</v>
      </c>
      <c r="D293" s="301" t="s">
        <v>1719</v>
      </c>
      <c r="E293" s="348"/>
      <c r="F293" s="356">
        <v>80</v>
      </c>
      <c r="G293" s="357">
        <f>F293*'Прайс-лист'!I3*(1-'Прайс-лист'!$E$3)</f>
        <v>80</v>
      </c>
    </row>
    <row r="294" spans="2:7" ht="15.75" customHeight="1">
      <c r="B294" s="348">
        <v>4661</v>
      </c>
      <c r="C294" s="360" t="s">
        <v>877</v>
      </c>
      <c r="D294" s="371" t="s">
        <v>1720</v>
      </c>
      <c r="E294" s="348"/>
      <c r="F294" s="356">
        <v>96</v>
      </c>
      <c r="G294" s="357">
        <f>F294*'Прайс-лист'!I3*(1-'Прайс-лист'!$E$3)</f>
        <v>96</v>
      </c>
    </row>
    <row r="295" spans="2:7" ht="15.75" customHeight="1">
      <c r="B295" s="346">
        <v>4662</v>
      </c>
      <c r="C295" s="375" t="s">
        <v>878</v>
      </c>
      <c r="D295" s="301" t="s">
        <v>1721</v>
      </c>
      <c r="E295" s="346"/>
      <c r="F295" s="372">
        <v>91.2</v>
      </c>
      <c r="G295" s="357">
        <f>F295*'Прайс-лист'!I3*(1-'Прайс-лист'!$E$3)</f>
        <v>91.2</v>
      </c>
    </row>
    <row r="296" spans="2:7" ht="15.75" customHeight="1">
      <c r="B296" s="348">
        <v>4668</v>
      </c>
      <c r="C296" s="360" t="s">
        <v>879</v>
      </c>
      <c r="D296" s="371" t="s">
        <v>1722</v>
      </c>
      <c r="E296" s="348"/>
      <c r="F296" s="370">
        <v>96</v>
      </c>
      <c r="G296" s="357">
        <f>F296*'Прайс-лист'!I3*(1-'Прайс-лист'!$E$3)</f>
        <v>96</v>
      </c>
    </row>
    <row r="297" spans="2:7" ht="15.75" customHeight="1">
      <c r="B297" s="350">
        <v>4669</v>
      </c>
      <c r="C297" s="358" t="s">
        <v>880</v>
      </c>
      <c r="D297" s="377" t="s">
        <v>1723</v>
      </c>
      <c r="E297" s="350"/>
      <c r="F297" s="372">
        <v>80</v>
      </c>
      <c r="G297" s="357">
        <f>F297*'Прайс-лист'!I3*(1-'Прайс-лист'!$E$3)</f>
        <v>80</v>
      </c>
    </row>
    <row r="298" spans="2:7" ht="15.75" customHeight="1">
      <c r="B298" s="348">
        <v>4659</v>
      </c>
      <c r="C298" s="360" t="s">
        <v>881</v>
      </c>
      <c r="D298" s="371" t="s">
        <v>1724</v>
      </c>
      <c r="E298" s="348"/>
      <c r="F298" s="370">
        <v>84</v>
      </c>
      <c r="G298" s="357">
        <f>F298*'Прайс-лист'!I3*(1-'Прайс-лист'!$E$3)</f>
        <v>84</v>
      </c>
    </row>
    <row r="299" spans="2:7" ht="15.75" customHeight="1">
      <c r="B299" s="352">
        <v>4663</v>
      </c>
      <c r="C299" s="354" t="s">
        <v>882</v>
      </c>
      <c r="D299" s="388" t="s">
        <v>1725</v>
      </c>
      <c r="E299" s="352"/>
      <c r="F299" s="356">
        <v>476.8</v>
      </c>
      <c r="G299" s="357">
        <f>F299*'Прайс-лист'!I3*(1-'Прайс-лист'!$E$3)</f>
        <v>476.8</v>
      </c>
    </row>
    <row r="300" spans="2:7" ht="15.75" customHeight="1">
      <c r="B300" s="348">
        <v>4664</v>
      </c>
      <c r="C300" s="375" t="s">
        <v>883</v>
      </c>
      <c r="D300" s="301" t="s">
        <v>1726</v>
      </c>
      <c r="E300" s="348"/>
      <c r="F300" s="356">
        <v>628.80000000000007</v>
      </c>
      <c r="G300" s="357">
        <f>F300*'Прайс-лист'!I3*(1-'Прайс-лист'!$E$3)</f>
        <v>628.80000000000007</v>
      </c>
    </row>
    <row r="301" spans="2:7" ht="15.75" customHeight="1">
      <c r="B301" s="348">
        <v>4665</v>
      </c>
      <c r="C301" s="360" t="s">
        <v>884</v>
      </c>
      <c r="D301" s="371" t="s">
        <v>1727</v>
      </c>
      <c r="E301" s="348"/>
      <c r="F301" s="356">
        <v>1076.8</v>
      </c>
      <c r="G301" s="357">
        <f>F301*'Прайс-лист'!I3*(1-'Прайс-лист'!$E$3)</f>
        <v>1076.8</v>
      </c>
    </row>
    <row r="302" spans="2:7" ht="15.75" customHeight="1">
      <c r="B302" s="348">
        <v>4667</v>
      </c>
      <c r="C302" s="375" t="s">
        <v>885</v>
      </c>
      <c r="D302" s="301" t="s">
        <v>1728</v>
      </c>
      <c r="E302" s="348"/>
      <c r="F302" s="356">
        <v>4</v>
      </c>
      <c r="G302" s="357">
        <f>F302*'Прайс-лист'!I3*(1-'Прайс-лист'!$E$3)</f>
        <v>4</v>
      </c>
    </row>
    <row r="303" spans="2:7" ht="15.75" customHeight="1">
      <c r="B303" s="348">
        <v>4670</v>
      </c>
      <c r="C303" s="349" t="s">
        <v>886</v>
      </c>
      <c r="D303" s="363" t="s">
        <v>1729</v>
      </c>
      <c r="E303" s="348" t="s">
        <v>755</v>
      </c>
      <c r="F303" s="356">
        <v>22.400000000000002</v>
      </c>
      <c r="G303" s="357">
        <f>F303*'Прайс-лист'!I3*(1-'Прайс-лист'!$E$3)</f>
        <v>22.400000000000002</v>
      </c>
    </row>
    <row r="304" spans="2:7" ht="15.75" customHeight="1">
      <c r="B304" s="350">
        <v>4671</v>
      </c>
      <c r="C304" s="349" t="s">
        <v>887</v>
      </c>
      <c r="D304" s="363" t="s">
        <v>1730</v>
      </c>
      <c r="E304" s="350" t="s">
        <v>888</v>
      </c>
      <c r="F304" s="356">
        <v>40</v>
      </c>
      <c r="G304" s="357">
        <f>F304*'Прайс-лист'!I3*(1-'Прайс-лист'!$E$3)</f>
        <v>40</v>
      </c>
    </row>
    <row r="305" spans="2:7" ht="15.75" customHeight="1">
      <c r="B305" s="348">
        <v>4672</v>
      </c>
      <c r="C305" s="349" t="s">
        <v>889</v>
      </c>
      <c r="D305" s="363" t="s">
        <v>1731</v>
      </c>
      <c r="E305" s="348" t="s">
        <v>890</v>
      </c>
      <c r="F305" s="356">
        <v>48</v>
      </c>
      <c r="G305" s="357">
        <f>F305*'Прайс-лист'!I3*(1-'Прайс-лист'!$E$3)</f>
        <v>48</v>
      </c>
    </row>
    <row r="306" spans="2:7" ht="15.75" customHeight="1">
      <c r="B306" s="350">
        <v>4673</v>
      </c>
      <c r="C306" s="349" t="s">
        <v>891</v>
      </c>
      <c r="D306" s="363" t="s">
        <v>1732</v>
      </c>
      <c r="E306" s="350" t="s">
        <v>892</v>
      </c>
      <c r="F306" s="356">
        <v>52</v>
      </c>
      <c r="G306" s="357">
        <f>F306*'Прайс-лист'!I3*(1-'Прайс-лист'!$E$3)</f>
        <v>52</v>
      </c>
    </row>
    <row r="307" spans="2:7" ht="15.75" customHeight="1">
      <c r="B307" s="348">
        <v>4674</v>
      </c>
      <c r="C307" s="349" t="s">
        <v>893</v>
      </c>
      <c r="D307" s="363" t="s">
        <v>1733</v>
      </c>
      <c r="E307" s="348" t="s">
        <v>327</v>
      </c>
      <c r="F307" s="356">
        <v>63.2</v>
      </c>
      <c r="G307" s="357">
        <f>F307*'Прайс-лист'!I3*(1-'Прайс-лист'!$E$3)</f>
        <v>63.2</v>
      </c>
    </row>
    <row r="308" spans="2:7" ht="18.75" customHeight="1">
      <c r="B308" s="348">
        <v>4675</v>
      </c>
      <c r="C308" s="349" t="s">
        <v>894</v>
      </c>
      <c r="D308" s="363" t="s">
        <v>1734</v>
      </c>
      <c r="E308" s="348" t="s">
        <v>328</v>
      </c>
      <c r="F308" s="356">
        <v>46.400000000000006</v>
      </c>
      <c r="G308" s="357">
        <f>F308*'Прайс-лист'!I3*(1-'Прайс-лист'!$E$3)</f>
        <v>46.400000000000006</v>
      </c>
    </row>
    <row r="309" spans="2:7" ht="15.75" customHeight="1">
      <c r="B309" s="350">
        <v>4676</v>
      </c>
      <c r="C309" s="349" t="s">
        <v>895</v>
      </c>
      <c r="D309" s="363" t="s">
        <v>1735</v>
      </c>
      <c r="E309" s="350" t="s">
        <v>896</v>
      </c>
      <c r="F309" s="356">
        <v>52</v>
      </c>
      <c r="G309" s="357">
        <f>F309*'Прайс-лист'!I3*(1-'Прайс-лист'!$E$3)</f>
        <v>52</v>
      </c>
    </row>
    <row r="310" spans="2:7" ht="15.75" customHeight="1">
      <c r="B310" s="348">
        <v>4677</v>
      </c>
      <c r="C310" s="349" t="s">
        <v>897</v>
      </c>
      <c r="D310" s="363" t="s">
        <v>1736</v>
      </c>
      <c r="E310" s="348" t="s">
        <v>898</v>
      </c>
      <c r="F310" s="356">
        <v>56</v>
      </c>
      <c r="G310" s="357">
        <f>F310*'Прайс-лист'!I3*(1-'Прайс-лист'!$E$3)</f>
        <v>56</v>
      </c>
    </row>
    <row r="311" spans="2:7" ht="15.75" customHeight="1">
      <c r="B311" s="348">
        <v>4678</v>
      </c>
      <c r="C311" s="349" t="s">
        <v>899</v>
      </c>
      <c r="D311" s="363" t="s">
        <v>1737</v>
      </c>
      <c r="E311" s="348" t="s">
        <v>900</v>
      </c>
      <c r="F311" s="370">
        <v>63.2</v>
      </c>
      <c r="G311" s="357">
        <f>F311*'Прайс-лист'!I3*(1-'Прайс-лист'!$E$3)</f>
        <v>63.2</v>
      </c>
    </row>
    <row r="312" spans="2:7" s="263" customFormat="1" ht="15.75" customHeight="1" thickBot="1">
      <c r="B312" s="257"/>
      <c r="C312" s="260" t="s">
        <v>901</v>
      </c>
      <c r="D312" s="277" t="s">
        <v>1738</v>
      </c>
      <c r="E312" s="260"/>
      <c r="F312" s="282"/>
      <c r="G312" s="283"/>
    </row>
    <row r="313" spans="2:7" ht="15.75" customHeight="1">
      <c r="B313" s="350">
        <v>4701</v>
      </c>
      <c r="C313" s="389" t="s">
        <v>902</v>
      </c>
      <c r="D313" s="389" t="s">
        <v>1739</v>
      </c>
      <c r="E313" s="350"/>
      <c r="F313" s="356">
        <v>2.4000000000000004</v>
      </c>
      <c r="G313" s="357">
        <f>F313*'Прайс-лист'!I3*(1-'Прайс-лист'!$E$3)</f>
        <v>2.4000000000000004</v>
      </c>
    </row>
    <row r="314" spans="2:7" ht="15.75" customHeight="1">
      <c r="B314" s="348">
        <v>4702</v>
      </c>
      <c r="C314" s="390" t="s">
        <v>903</v>
      </c>
      <c r="D314" s="390" t="s">
        <v>1740</v>
      </c>
      <c r="E314" s="348"/>
      <c r="F314" s="356">
        <v>8</v>
      </c>
      <c r="G314" s="357">
        <f>F314*'Прайс-лист'!I3*(1-'Прайс-лист'!$E$3)</f>
        <v>8</v>
      </c>
    </row>
    <row r="315" spans="2:7" ht="15.75" customHeight="1">
      <c r="B315" s="350">
        <v>4703</v>
      </c>
      <c r="C315" s="389" t="s">
        <v>904</v>
      </c>
      <c r="D315" s="389" t="s">
        <v>1741</v>
      </c>
      <c r="E315" s="350"/>
      <c r="F315" s="356">
        <v>2.4000000000000004</v>
      </c>
      <c r="G315" s="357">
        <f>F315*'Прайс-лист'!I3*(1-'Прайс-лист'!$E$3)</f>
        <v>2.4000000000000004</v>
      </c>
    </row>
    <row r="316" spans="2:7" ht="15.75" customHeight="1">
      <c r="B316" s="348">
        <v>4704</v>
      </c>
      <c r="C316" s="390" t="s">
        <v>905</v>
      </c>
      <c r="D316" s="390" t="s">
        <v>1742</v>
      </c>
      <c r="E316" s="348"/>
      <c r="F316" s="356">
        <v>2.4000000000000004</v>
      </c>
      <c r="G316" s="357">
        <f>F316*'Прайс-лист'!I3*(1-'Прайс-лист'!$E$3)</f>
        <v>2.4000000000000004</v>
      </c>
    </row>
    <row r="317" spans="2:7" ht="15.75" customHeight="1">
      <c r="B317" s="350">
        <v>4705</v>
      </c>
      <c r="C317" s="389" t="s">
        <v>906</v>
      </c>
      <c r="D317" s="389" t="s">
        <v>1743</v>
      </c>
      <c r="E317" s="350"/>
      <c r="F317" s="356">
        <v>2.4000000000000004</v>
      </c>
      <c r="G317" s="357">
        <f>F317*'Прайс-лист'!I3*(1-'Прайс-лист'!$E$3)</f>
        <v>2.4000000000000004</v>
      </c>
    </row>
    <row r="318" spans="2:7" ht="15.75" customHeight="1">
      <c r="B318" s="348">
        <v>4706</v>
      </c>
      <c r="C318" s="390" t="s">
        <v>907</v>
      </c>
      <c r="D318" s="390" t="s">
        <v>1744</v>
      </c>
      <c r="E318" s="348"/>
      <c r="F318" s="356">
        <v>2.4000000000000004</v>
      </c>
      <c r="G318" s="357">
        <f>F318*'Прайс-лист'!I3*(1-'Прайс-лист'!$E$3)</f>
        <v>2.4000000000000004</v>
      </c>
    </row>
    <row r="319" spans="2:7" ht="15.75" customHeight="1">
      <c r="B319" s="350">
        <v>4707</v>
      </c>
      <c r="C319" s="389" t="s">
        <v>908</v>
      </c>
      <c r="D319" s="389" t="s">
        <v>1745</v>
      </c>
      <c r="E319" s="350"/>
      <c r="F319" s="356">
        <v>2.4000000000000004</v>
      </c>
      <c r="G319" s="357">
        <f>F319*'Прайс-лист'!I3*(1-'Прайс-лист'!$E$3)</f>
        <v>2.4000000000000004</v>
      </c>
    </row>
    <row r="320" spans="2:7" ht="15.75" customHeight="1">
      <c r="B320" s="348">
        <v>4708</v>
      </c>
      <c r="C320" s="390" t="s">
        <v>909</v>
      </c>
      <c r="D320" s="390" t="s">
        <v>1746</v>
      </c>
      <c r="E320" s="348"/>
      <c r="F320" s="356">
        <v>2.4000000000000004</v>
      </c>
      <c r="G320" s="357">
        <f>F320*'Прайс-лист'!I3*(1-'Прайс-лист'!$E$3)</f>
        <v>2.4000000000000004</v>
      </c>
    </row>
    <row r="321" spans="2:7" ht="15.75" customHeight="1">
      <c r="B321" s="350">
        <v>4709</v>
      </c>
      <c r="C321" s="351" t="s">
        <v>910</v>
      </c>
      <c r="D321" s="362" t="s">
        <v>1747</v>
      </c>
      <c r="E321" s="350"/>
      <c r="F321" s="356">
        <v>2.4000000000000004</v>
      </c>
      <c r="G321" s="357">
        <f>F321*'Прайс-лист'!I3*(1-'Прайс-лист'!$E$3)</f>
        <v>2.4000000000000004</v>
      </c>
    </row>
    <row r="322" spans="2:7" ht="15.75" customHeight="1">
      <c r="B322" s="348">
        <v>4710</v>
      </c>
      <c r="C322" s="360" t="s">
        <v>2076</v>
      </c>
      <c r="D322" s="361" t="s">
        <v>1748</v>
      </c>
      <c r="E322" s="348"/>
      <c r="F322" s="356">
        <v>13.600000000000001</v>
      </c>
      <c r="G322" s="357">
        <f>F322*'Прайс-лист'!I3*(1-'Прайс-лист'!$E$3)</f>
        <v>13.600000000000001</v>
      </c>
    </row>
    <row r="323" spans="2:7" s="263" customFormat="1" ht="15.75" customHeight="1" thickBot="1">
      <c r="B323" s="257"/>
      <c r="C323" s="260" t="s">
        <v>911</v>
      </c>
      <c r="D323" s="273" t="s">
        <v>1749</v>
      </c>
      <c r="E323" s="260"/>
      <c r="F323" s="282"/>
      <c r="G323" s="283"/>
    </row>
    <row r="324" spans="2:7" ht="15.75" customHeight="1">
      <c r="B324" s="352">
        <v>4801</v>
      </c>
      <c r="C324" s="391" t="s">
        <v>912</v>
      </c>
      <c r="D324" s="391" t="s">
        <v>1750</v>
      </c>
      <c r="E324" s="352"/>
      <c r="F324" s="356">
        <v>10.4</v>
      </c>
      <c r="G324" s="357">
        <f>F324*'Прайс-лист'!I3*(1-'Прайс-лист'!$E$3)</f>
        <v>10.4</v>
      </c>
    </row>
    <row r="325" spans="2:7" ht="15.75" customHeight="1">
      <c r="B325" s="350">
        <v>4802</v>
      </c>
      <c r="C325" s="389" t="s">
        <v>913</v>
      </c>
      <c r="D325" s="389" t="s">
        <v>1751</v>
      </c>
      <c r="E325" s="350"/>
      <c r="F325" s="356">
        <v>16.8</v>
      </c>
      <c r="G325" s="357">
        <f>F325*'Прайс-лист'!I3*(1-'Прайс-лист'!$E$3)</f>
        <v>16.8</v>
      </c>
    </row>
    <row r="326" spans="2:7" ht="15.75" customHeight="1">
      <c r="B326" s="348">
        <v>4803</v>
      </c>
      <c r="C326" s="390" t="s">
        <v>914</v>
      </c>
      <c r="D326" s="390" t="s">
        <v>1752</v>
      </c>
      <c r="E326" s="348"/>
      <c r="F326" s="356">
        <v>16.8</v>
      </c>
      <c r="G326" s="357">
        <f>F326*'Прайс-лист'!I3*(1-'Прайс-лист'!$E$3)</f>
        <v>16.8</v>
      </c>
    </row>
    <row r="327" spans="2:7" ht="15.75" customHeight="1">
      <c r="B327" s="350">
        <v>4804</v>
      </c>
      <c r="C327" s="389" t="s">
        <v>915</v>
      </c>
      <c r="D327" s="389" t="s">
        <v>1753</v>
      </c>
      <c r="E327" s="350"/>
      <c r="F327" s="356">
        <v>3.2</v>
      </c>
      <c r="G327" s="357">
        <f>F327*'Прайс-лист'!I3*(1-'Прайс-лист'!$E$3)</f>
        <v>3.2</v>
      </c>
    </row>
    <row r="328" spans="2:7" ht="15.75" customHeight="1">
      <c r="B328" s="348">
        <v>4805</v>
      </c>
      <c r="C328" s="390" t="s">
        <v>916</v>
      </c>
      <c r="D328" s="390" t="s">
        <v>1754</v>
      </c>
      <c r="E328" s="348"/>
      <c r="F328" s="356">
        <v>44</v>
      </c>
      <c r="G328" s="357">
        <f>F328*'Прайс-лист'!I3*(1-'Прайс-лист'!$E$3)</f>
        <v>44</v>
      </c>
    </row>
    <row r="329" spans="2:7" ht="15.75" customHeight="1">
      <c r="B329" s="332">
        <v>2720</v>
      </c>
      <c r="C329" s="333" t="s">
        <v>348</v>
      </c>
      <c r="D329" s="333" t="s">
        <v>1755</v>
      </c>
      <c r="E329" s="332"/>
      <c r="F329" s="286">
        <v>27.200000000000003</v>
      </c>
      <c r="G329" s="357">
        <f>F329*'Прайс-лист'!I3*(1-'Прайс-лист'!$E$3)</f>
        <v>27.200000000000003</v>
      </c>
    </row>
    <row r="330" spans="2:7" ht="15.75" customHeight="1">
      <c r="B330" s="288">
        <v>2721</v>
      </c>
      <c r="C330" s="289" t="s">
        <v>917</v>
      </c>
      <c r="D330" s="289" t="s">
        <v>1756</v>
      </c>
      <c r="E330" s="288"/>
      <c r="F330" s="286">
        <v>27.200000000000003</v>
      </c>
      <c r="G330" s="357">
        <f>F330*'Прайс-лист'!I3*(1-'Прайс-лист'!$E$3)</f>
        <v>27.200000000000003</v>
      </c>
    </row>
    <row r="331" spans="2:7" ht="15.75" customHeight="1">
      <c r="B331" s="332">
        <v>2722</v>
      </c>
      <c r="C331" s="333" t="s">
        <v>349</v>
      </c>
      <c r="D331" s="333" t="s">
        <v>1757</v>
      </c>
      <c r="E331" s="332"/>
      <c r="F331" s="286">
        <v>80</v>
      </c>
      <c r="G331" s="357">
        <f>F331*'Прайс-лист'!I3*(1-'Прайс-лист'!$E$3)</f>
        <v>80</v>
      </c>
    </row>
    <row r="332" spans="2:7" ht="15.75" customHeight="1">
      <c r="B332" s="288">
        <v>2723</v>
      </c>
      <c r="C332" s="289" t="s">
        <v>350</v>
      </c>
      <c r="D332" s="289" t="s">
        <v>1758</v>
      </c>
      <c r="E332" s="288"/>
      <c r="F332" s="286">
        <v>90.4</v>
      </c>
      <c r="G332" s="357">
        <f>F332*'Прайс-лист'!I3*(1-'Прайс-лист'!$E$3)</f>
        <v>90.4</v>
      </c>
    </row>
    <row r="333" spans="2:7" ht="15.75" customHeight="1">
      <c r="B333" s="332">
        <v>2724</v>
      </c>
      <c r="C333" s="333" t="s">
        <v>351</v>
      </c>
      <c r="D333" s="333" t="s">
        <v>1759</v>
      </c>
      <c r="E333" s="332"/>
      <c r="F333" s="286">
        <v>148.80000000000001</v>
      </c>
      <c r="G333" s="357">
        <f>F333*'Прайс-лист'!I3*(1-'Прайс-лист'!$E$3)</f>
        <v>148.80000000000001</v>
      </c>
    </row>
    <row r="334" spans="2:7" ht="14.25">
      <c r="B334" s="288">
        <v>2729</v>
      </c>
      <c r="C334" s="289" t="s">
        <v>356</v>
      </c>
      <c r="D334" s="289" t="s">
        <v>1760</v>
      </c>
      <c r="E334" s="288"/>
      <c r="F334" s="286">
        <v>77.600000000000009</v>
      </c>
      <c r="G334" s="357">
        <f>F334*'Прайс-лист'!I3*(1-'Прайс-лист'!$E$3)</f>
        <v>77.600000000000009</v>
      </c>
    </row>
    <row r="335" spans="2:7" ht="15.75" customHeight="1">
      <c r="B335" s="332">
        <v>2730</v>
      </c>
      <c r="C335" s="333" t="s">
        <v>357</v>
      </c>
      <c r="D335" s="333" t="s">
        <v>1761</v>
      </c>
      <c r="E335" s="332"/>
      <c r="F335" s="286">
        <v>31.200000000000003</v>
      </c>
      <c r="G335" s="357">
        <f>F335*'Прайс-лист'!I3*(1-'Прайс-лист'!$E$3)</f>
        <v>31.200000000000003</v>
      </c>
    </row>
    <row r="336" spans="2:7" ht="15.75" customHeight="1">
      <c r="B336" s="288">
        <v>2731</v>
      </c>
      <c r="C336" s="289" t="s">
        <v>355</v>
      </c>
      <c r="D336" s="289" t="s">
        <v>1762</v>
      </c>
      <c r="E336" s="288"/>
      <c r="F336" s="286">
        <v>173.60000000000002</v>
      </c>
      <c r="G336" s="357">
        <f>F336*'Прайс-лист'!I3*(1-'Прайс-лист'!$E$3)</f>
        <v>173.60000000000002</v>
      </c>
    </row>
    <row r="337" spans="2:7" ht="15.75" customHeight="1">
      <c r="B337" s="288">
        <v>2732</v>
      </c>
      <c r="C337" s="289" t="s">
        <v>352</v>
      </c>
      <c r="D337" s="289" t="s">
        <v>1763</v>
      </c>
      <c r="E337" s="288"/>
      <c r="F337" s="290">
        <v>13.600000000000001</v>
      </c>
      <c r="G337" s="357">
        <f>F337*'Прайс-лист'!I3*(1-'Прайс-лист'!$E$3)</f>
        <v>13.600000000000001</v>
      </c>
    </row>
    <row r="338" spans="2:7" s="263" customFormat="1" ht="15.75" customHeight="1" thickBot="1">
      <c r="B338" s="257"/>
      <c r="C338" s="260" t="s">
        <v>918</v>
      </c>
      <c r="D338" s="273" t="s">
        <v>1764</v>
      </c>
      <c r="E338" s="260"/>
      <c r="F338" s="282"/>
      <c r="G338" s="283"/>
    </row>
    <row r="339" spans="2:7" ht="15.75" customHeight="1">
      <c r="B339" s="350">
        <v>4903</v>
      </c>
      <c r="C339" s="389" t="s">
        <v>1433</v>
      </c>
      <c r="D339" s="392" t="s">
        <v>1765</v>
      </c>
      <c r="E339" s="350" t="s">
        <v>426</v>
      </c>
      <c r="F339" s="372">
        <v>703.2</v>
      </c>
      <c r="G339" s="357">
        <f>F339*'Прайс-лист'!I3*(1-'Прайс-лист'!$E$3)</f>
        <v>703.2</v>
      </c>
    </row>
    <row r="340" spans="2:7" ht="15.75" customHeight="1">
      <c r="B340" s="348">
        <v>4904</v>
      </c>
      <c r="C340" s="390" t="s">
        <v>919</v>
      </c>
      <c r="D340" s="390" t="s">
        <v>1766</v>
      </c>
      <c r="E340" s="348"/>
      <c r="F340" s="370">
        <v>52</v>
      </c>
      <c r="G340" s="357">
        <f>F340*'Прайс-лист'!I3*(1-'Прайс-лист'!$E$3)</f>
        <v>52</v>
      </c>
    </row>
    <row r="341" spans="2:7" ht="15.75" customHeight="1">
      <c r="B341" s="348">
        <v>4905</v>
      </c>
      <c r="C341" s="360" t="s">
        <v>920</v>
      </c>
      <c r="D341" s="361" t="s">
        <v>1767</v>
      </c>
      <c r="E341" s="348"/>
      <c r="F341" s="356">
        <v>72</v>
      </c>
      <c r="G341" s="357">
        <f>F341*'Прайс-лист'!I3*(1-'Прайс-лист'!$E$3)</f>
        <v>72</v>
      </c>
    </row>
    <row r="342" spans="2:7" ht="15.75" customHeight="1">
      <c r="B342" s="350">
        <v>4906</v>
      </c>
      <c r="C342" s="358" t="s">
        <v>921</v>
      </c>
      <c r="D342" s="359" t="s">
        <v>1768</v>
      </c>
      <c r="E342" s="350"/>
      <c r="F342" s="356">
        <v>181.60000000000002</v>
      </c>
      <c r="G342" s="357">
        <f>F342*'Прайс-лист'!I3*(1-'Прайс-лист'!$E$3)</f>
        <v>181.60000000000002</v>
      </c>
    </row>
    <row r="343" spans="2:7" ht="15.75" customHeight="1">
      <c r="B343" s="348">
        <v>4907</v>
      </c>
      <c r="C343" s="360" t="s">
        <v>922</v>
      </c>
      <c r="D343" s="361" t="s">
        <v>1769</v>
      </c>
      <c r="E343" s="348"/>
      <c r="F343" s="356">
        <v>60</v>
      </c>
      <c r="G343" s="357">
        <f>F343*'Прайс-лист'!I3*(1-'Прайс-лист'!$E$3)</f>
        <v>60</v>
      </c>
    </row>
    <row r="344" spans="2:7" ht="15.75" customHeight="1">
      <c r="B344" s="350">
        <v>4908</v>
      </c>
      <c r="C344" s="389" t="s">
        <v>923</v>
      </c>
      <c r="D344" s="389" t="s">
        <v>1770</v>
      </c>
      <c r="E344" s="350"/>
      <c r="F344" s="356">
        <v>60.800000000000004</v>
      </c>
      <c r="G344" s="357">
        <f>F344*'Прайс-лист'!I3*(1-'Прайс-лист'!$E$3)</f>
        <v>60.800000000000004</v>
      </c>
    </row>
    <row r="345" spans="2:7" ht="15.75" customHeight="1">
      <c r="B345" s="348">
        <v>4909</v>
      </c>
      <c r="C345" s="390" t="s">
        <v>924</v>
      </c>
      <c r="D345" s="390" t="s">
        <v>1771</v>
      </c>
      <c r="E345" s="348"/>
      <c r="F345" s="356">
        <v>264</v>
      </c>
      <c r="G345" s="357">
        <f>F345*'Прайс-лист'!I3*(1-'Прайс-лист'!$E$3)</f>
        <v>264</v>
      </c>
    </row>
    <row r="346" spans="2:7" ht="15.75" customHeight="1">
      <c r="B346" s="348">
        <v>4910</v>
      </c>
      <c r="C346" s="390" t="s">
        <v>925</v>
      </c>
      <c r="D346" s="390" t="s">
        <v>1772</v>
      </c>
      <c r="E346" s="348"/>
      <c r="F346" s="356">
        <v>755.2</v>
      </c>
      <c r="G346" s="357">
        <f>F346*'Прайс-лист'!I3*(1-'Прайс-лист'!$E$3)</f>
        <v>755.2</v>
      </c>
    </row>
  </sheetData>
  <mergeCells count="2">
    <mergeCell ref="B2:G2"/>
    <mergeCell ref="B1:G1"/>
  </mergeCells>
  <pageMargins left="0.23622047244094491" right="0.23622047244094491" top="0.15748031496062992" bottom="0.15748031496062992" header="0.15748031496062992" footer="0.15748031496062992"/>
  <pageSetup paperSize="9" scale="55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7030A0"/>
  </sheetPr>
  <dimension ref="A2:K22"/>
  <sheetViews>
    <sheetView showGridLines="0" zoomScale="80" zoomScaleNormal="80" workbookViewId="0">
      <selection activeCell="G23" sqref="G23"/>
    </sheetView>
  </sheetViews>
  <sheetFormatPr defaultColWidth="19.140625" defaultRowHeight="15.75" customHeight="1"/>
  <cols>
    <col min="1" max="1" width="27.42578125" style="234" customWidth="1"/>
    <col min="2" max="11" width="27.7109375" customWidth="1"/>
  </cols>
  <sheetData>
    <row r="2" spans="1:11" ht="31.5">
      <c r="B2" s="680" t="s">
        <v>1909</v>
      </c>
      <c r="C2" s="680"/>
      <c r="D2" s="680"/>
      <c r="E2" s="680"/>
      <c r="F2" s="680"/>
      <c r="G2" s="680"/>
      <c r="H2" s="680"/>
      <c r="I2" s="680"/>
      <c r="J2" s="680"/>
      <c r="K2" s="680"/>
    </row>
    <row r="3" spans="1:11" ht="147.75" customHeight="1"/>
    <row r="4" spans="1:11" s="488" customFormat="1" ht="30">
      <c r="A4" s="487"/>
      <c r="B4" s="238" t="s">
        <v>1916</v>
      </c>
      <c r="C4" s="486" t="s">
        <v>2199</v>
      </c>
      <c r="D4" s="238" t="s">
        <v>1918</v>
      </c>
      <c r="E4" s="238" t="s">
        <v>1919</v>
      </c>
      <c r="F4" s="238" t="s">
        <v>1920</v>
      </c>
      <c r="G4" s="238" t="s">
        <v>1921</v>
      </c>
      <c r="H4" s="238" t="s">
        <v>1922</v>
      </c>
      <c r="I4" s="238" t="s">
        <v>1923</v>
      </c>
      <c r="J4" s="485" t="s">
        <v>2302</v>
      </c>
      <c r="K4" s="485" t="s">
        <v>2197</v>
      </c>
    </row>
    <row r="5" spans="1:11" s="39" customFormat="1" ht="15.75" customHeight="1">
      <c r="A5" s="235" t="s">
        <v>2198</v>
      </c>
      <c r="B5" s="39">
        <v>1100</v>
      </c>
      <c r="C5" s="39" t="s">
        <v>1910</v>
      </c>
      <c r="D5" s="39" t="s">
        <v>1914</v>
      </c>
      <c r="E5" s="39">
        <v>1100</v>
      </c>
      <c r="F5" s="39">
        <v>950</v>
      </c>
      <c r="G5" s="39">
        <v>1100</v>
      </c>
      <c r="H5" s="39" t="s">
        <v>1911</v>
      </c>
      <c r="I5" s="39" t="s">
        <v>1910</v>
      </c>
      <c r="J5" s="39" t="s">
        <v>81</v>
      </c>
      <c r="K5" s="39" t="s">
        <v>81</v>
      </c>
    </row>
    <row r="6" spans="1:11" s="39" customFormat="1" ht="15.75" customHeight="1">
      <c r="A6" s="235" t="s">
        <v>2201</v>
      </c>
      <c r="B6" s="39" t="s">
        <v>2213</v>
      </c>
      <c r="C6" s="39" t="s">
        <v>1915</v>
      </c>
      <c r="D6" s="39" t="s">
        <v>1915</v>
      </c>
      <c r="E6" s="39" t="s">
        <v>81</v>
      </c>
      <c r="F6" s="39" t="s">
        <v>81</v>
      </c>
      <c r="G6" s="39">
        <v>1050</v>
      </c>
      <c r="H6" s="39">
        <v>1050</v>
      </c>
      <c r="I6" s="39" t="s">
        <v>1915</v>
      </c>
      <c r="J6" s="39">
        <v>1550</v>
      </c>
      <c r="K6" s="39">
        <v>1550</v>
      </c>
    </row>
    <row r="7" spans="1:11" s="39" customFormat="1" ht="15">
      <c r="A7" s="235"/>
    </row>
    <row r="8" spans="1:11" s="39" customFormat="1" ht="31.5">
      <c r="B8" s="680" t="s">
        <v>1912</v>
      </c>
      <c r="C8" s="680"/>
      <c r="D8" s="680"/>
      <c r="E8" s="680"/>
      <c r="F8" s="680"/>
      <c r="G8" s="680"/>
      <c r="H8" s="680"/>
      <c r="I8" s="680"/>
      <c r="J8" s="680"/>
      <c r="K8" s="680"/>
    </row>
    <row r="9" spans="1:11" ht="147.75" customHeight="1">
      <c r="J9" s="610" t="s">
        <v>2200</v>
      </c>
      <c r="K9" s="681"/>
    </row>
    <row r="10" spans="1:11" s="39" customFormat="1" ht="15.75" customHeight="1">
      <c r="A10" s="235"/>
      <c r="B10" s="236" t="s">
        <v>1929</v>
      </c>
      <c r="C10" s="237" t="s">
        <v>1917</v>
      </c>
      <c r="D10" s="237" t="s">
        <v>2193</v>
      </c>
      <c r="E10" s="237" t="s">
        <v>2192</v>
      </c>
      <c r="F10" s="237" t="s">
        <v>1918</v>
      </c>
      <c r="G10" s="237" t="s">
        <v>1923</v>
      </c>
    </row>
    <row r="11" spans="1:11" s="39" customFormat="1" ht="15.75" customHeight="1">
      <c r="A11" s="235"/>
      <c r="B11" s="236"/>
      <c r="C11" s="237"/>
      <c r="D11" s="237"/>
      <c r="E11" s="237"/>
      <c r="F11" s="237"/>
    </row>
    <row r="12" spans="1:11" s="39" customFormat="1" ht="31.5">
      <c r="B12" s="680" t="s">
        <v>1913</v>
      </c>
      <c r="C12" s="680"/>
      <c r="D12" s="680"/>
      <c r="E12" s="680"/>
      <c r="F12" s="680"/>
      <c r="G12" s="680"/>
      <c r="H12" s="680"/>
      <c r="I12" s="680"/>
      <c r="J12" s="680"/>
      <c r="K12" s="680"/>
    </row>
    <row r="13" spans="1:11" ht="147.75" customHeight="1">
      <c r="A13" s="235"/>
    </row>
    <row r="14" spans="1:11" s="39" customFormat="1" ht="35.25" customHeight="1">
      <c r="A14" s="235"/>
      <c r="B14" s="485" t="s">
        <v>2183</v>
      </c>
      <c r="C14" s="485" t="s">
        <v>2184</v>
      </c>
      <c r="D14" s="238" t="s">
        <v>2190</v>
      </c>
      <c r="E14" s="238" t="s">
        <v>2191</v>
      </c>
      <c r="F14" s="238" t="s">
        <v>2185</v>
      </c>
      <c r="G14" s="238" t="s">
        <v>2186</v>
      </c>
      <c r="H14" s="238" t="s">
        <v>2187</v>
      </c>
      <c r="I14" s="238" t="s">
        <v>2188</v>
      </c>
      <c r="J14" s="238" t="s">
        <v>2189</v>
      </c>
    </row>
    <row r="15" spans="1:11" s="39" customFormat="1" ht="15.75" customHeight="1"/>
    <row r="16" spans="1:11" s="39" customFormat="1" ht="31.5">
      <c r="B16" s="680" t="s">
        <v>1940</v>
      </c>
      <c r="C16" s="680"/>
      <c r="D16" s="680"/>
      <c r="E16" s="680"/>
      <c r="F16" s="680"/>
      <c r="G16" s="680"/>
      <c r="H16" s="680"/>
      <c r="I16" s="680"/>
      <c r="J16" s="680"/>
      <c r="K16" s="680"/>
    </row>
    <row r="17" spans="1:11" ht="147.75" customHeight="1"/>
    <row r="18" spans="1:11" s="39" customFormat="1" ht="30">
      <c r="A18" s="235"/>
      <c r="B18" s="484" t="s">
        <v>2196</v>
      </c>
      <c r="C18" s="484" t="s">
        <v>2195</v>
      </c>
      <c r="D18" s="484" t="s">
        <v>2194</v>
      </c>
      <c r="E18" s="484" t="s">
        <v>2333</v>
      </c>
      <c r="F18" s="237"/>
    </row>
    <row r="19" spans="1:11" s="39" customFormat="1" ht="15"/>
    <row r="20" spans="1:11" ht="31.5">
      <c r="B20" s="680" t="s">
        <v>2260</v>
      </c>
      <c r="C20" s="680"/>
      <c r="D20" s="680"/>
      <c r="E20" s="680"/>
      <c r="F20" s="680"/>
      <c r="G20" s="680"/>
      <c r="H20" s="680"/>
      <c r="I20" s="680"/>
      <c r="J20" s="680"/>
      <c r="K20" s="680"/>
    </row>
    <row r="21" spans="1:11" ht="147.75" customHeight="1">
      <c r="A21" s="235"/>
    </row>
    <row r="22" spans="1:11" ht="15.75" customHeight="1">
      <c r="B22" s="236" t="s">
        <v>2262</v>
      </c>
      <c r="C22" s="236" t="s">
        <v>2263</v>
      </c>
      <c r="D22" s="237" t="s">
        <v>2261</v>
      </c>
      <c r="E22" s="484"/>
      <c r="F22" s="237"/>
      <c r="G22" s="39"/>
      <c r="H22" s="39"/>
      <c r="I22" s="39"/>
      <c r="J22" s="39"/>
      <c r="K22" s="39"/>
    </row>
  </sheetData>
  <mergeCells count="6">
    <mergeCell ref="B2:K2"/>
    <mergeCell ref="B20:K20"/>
    <mergeCell ref="J9:K9"/>
    <mergeCell ref="B16:K16"/>
    <mergeCell ref="B12:K12"/>
    <mergeCell ref="B8:K8"/>
  </mergeCells>
  <pageMargins left="0.19685039370078741" right="0.19685039370078741" top="0.74803149606299213" bottom="0.74803149606299213" header="0.31496062992125984" footer="0.31496062992125984"/>
  <pageSetup paperSize="9" scale="45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S55"/>
  <sheetViews>
    <sheetView showGridLines="0" zoomScaleNormal="100" workbookViewId="0">
      <pane ySplit="2" topLeftCell="A3" activePane="bottomLeft" state="frozen"/>
      <selection pane="bottomLeft" activeCell="G33" sqref="G33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8.7109375" style="50" customWidth="1"/>
    <col min="10" max="14" width="15.7109375" style="50" hidden="1" customWidth="1" outlineLevel="1"/>
    <col min="15" max="17" width="15.7109375" style="116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238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67"/>
      <c r="C4" s="635" t="s">
        <v>21</v>
      </c>
      <c r="D4" s="635"/>
      <c r="E4" s="79"/>
      <c r="F4" s="638">
        <v>460</v>
      </c>
      <c r="G4" s="638"/>
      <c r="H4" s="73"/>
    </row>
    <row r="5" spans="2:19" ht="15.75" hidden="1" customHeight="1" outlineLevel="1">
      <c r="B5" s="67"/>
      <c r="C5" s="635" t="s">
        <v>22</v>
      </c>
      <c r="D5" s="635"/>
      <c r="E5" s="79"/>
      <c r="F5" s="638">
        <v>340</v>
      </c>
      <c r="G5" s="638"/>
      <c r="H5" s="73"/>
    </row>
    <row r="6" spans="2:19" ht="15.75" hidden="1" customHeight="1" outlineLevel="1">
      <c r="B6" s="67"/>
      <c r="C6" s="635" t="s">
        <v>23</v>
      </c>
      <c r="D6" s="635"/>
      <c r="E6" s="79"/>
      <c r="F6" s="638">
        <v>210</v>
      </c>
      <c r="G6" s="638"/>
      <c r="H6" s="73"/>
    </row>
    <row r="7" spans="2:19" ht="15.75" hidden="1" customHeight="1" outlineLevel="1">
      <c r="B7" s="67"/>
      <c r="C7" s="635" t="s">
        <v>24</v>
      </c>
      <c r="D7" s="635"/>
      <c r="E7" s="79"/>
      <c r="F7" s="638">
        <v>105</v>
      </c>
      <c r="G7" s="638"/>
      <c r="H7" s="73"/>
    </row>
    <row r="8" spans="2:19" ht="15.75" hidden="1" customHeight="1" outlineLevel="1">
      <c r="B8" s="67"/>
      <c r="C8" s="635" t="s">
        <v>25</v>
      </c>
      <c r="D8" s="635"/>
      <c r="E8" s="79"/>
      <c r="F8" s="638">
        <v>51</v>
      </c>
      <c r="G8" s="638"/>
      <c r="H8" s="73"/>
    </row>
    <row r="9" spans="2:19" ht="15.75" hidden="1" customHeight="1" outlineLevel="1">
      <c r="B9" s="67"/>
      <c r="C9" s="635" t="s">
        <v>41</v>
      </c>
      <c r="D9" s="635"/>
      <c r="E9" s="79"/>
      <c r="F9" s="638">
        <v>234</v>
      </c>
      <c r="G9" s="638"/>
      <c r="H9" s="73"/>
    </row>
    <row r="10" spans="2:19" ht="15.75" hidden="1" customHeight="1" outlineLevel="1">
      <c r="B10" s="67"/>
      <c r="C10" s="635" t="s">
        <v>26</v>
      </c>
      <c r="D10" s="635"/>
      <c r="E10" s="79"/>
      <c r="F10" s="638">
        <v>900</v>
      </c>
      <c r="G10" s="638"/>
      <c r="H10" s="73"/>
    </row>
    <row r="11" spans="2:19" ht="15.75" hidden="1" customHeight="1" outlineLevel="1">
      <c r="B11" s="67"/>
      <c r="C11" s="635" t="s">
        <v>27</v>
      </c>
      <c r="D11" s="635"/>
      <c r="E11" s="79"/>
      <c r="F11" s="638">
        <v>6</v>
      </c>
      <c r="G11" s="638"/>
      <c r="H11" s="73"/>
    </row>
    <row r="12" spans="2:19" ht="15.75" hidden="1" customHeight="1" outlineLevel="1">
      <c r="B12" s="67"/>
      <c r="C12" s="635" t="s">
        <v>28</v>
      </c>
      <c r="D12" s="635"/>
      <c r="E12" s="79"/>
      <c r="F12" s="638">
        <v>5</v>
      </c>
      <c r="G12" s="638"/>
      <c r="H12" s="73"/>
    </row>
    <row r="13" spans="2:19" ht="15.75" hidden="1" customHeight="1" outlineLevel="1">
      <c r="B13" s="67"/>
      <c r="C13" s="635" t="s">
        <v>29</v>
      </c>
      <c r="D13" s="635"/>
      <c r="E13" s="79"/>
      <c r="F13" s="638">
        <v>50</v>
      </c>
      <c r="G13" s="638"/>
      <c r="H13" s="73"/>
    </row>
    <row r="14" spans="2:19" ht="15.75" hidden="1" customHeight="1" outlineLevel="1">
      <c r="B14" s="67"/>
      <c r="C14" s="635" t="s">
        <v>30</v>
      </c>
      <c r="D14" s="635"/>
      <c r="E14" s="79"/>
      <c r="F14" s="638">
        <v>75</v>
      </c>
      <c r="G14" s="638"/>
      <c r="H14" s="73"/>
    </row>
    <row r="15" spans="2:19" ht="15.75" hidden="1" customHeight="1" outlineLevel="1">
      <c r="B15" s="67"/>
      <c r="C15" s="635" t="s">
        <v>31</v>
      </c>
      <c r="D15" s="635"/>
      <c r="E15" s="79"/>
      <c r="F15" s="638">
        <v>175</v>
      </c>
      <c r="G15" s="638"/>
      <c r="H15" s="73"/>
    </row>
    <row r="16" spans="2:19" ht="15.75" hidden="1" customHeight="1" outlineLevel="1">
      <c r="B16" s="67"/>
      <c r="C16" s="635" t="s">
        <v>32</v>
      </c>
      <c r="D16" s="635"/>
      <c r="E16" s="79"/>
      <c r="F16" s="638">
        <v>508</v>
      </c>
      <c r="G16" s="638"/>
      <c r="H16" s="73"/>
    </row>
    <row r="17" spans="2:17" ht="15.75" hidden="1" customHeight="1" outlineLevel="1">
      <c r="B17" s="67"/>
      <c r="C17" s="635" t="s">
        <v>33</v>
      </c>
      <c r="D17" s="635"/>
      <c r="E17" s="79"/>
      <c r="F17" s="638" t="s">
        <v>228</v>
      </c>
      <c r="G17" s="638"/>
      <c r="H17" s="73"/>
    </row>
    <row r="18" spans="2:17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7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7" ht="15.75" hidden="1" customHeight="1" outlineLevel="1">
      <c r="B20" s="67"/>
      <c r="C20" s="637" t="s">
        <v>205</v>
      </c>
      <c r="D20" s="637"/>
      <c r="E20" s="79"/>
      <c r="F20" s="638" t="s">
        <v>229</v>
      </c>
      <c r="G20" s="638"/>
      <c r="H20" s="73"/>
    </row>
    <row r="21" spans="2:17" ht="15.75" hidden="1" customHeight="1" outlineLevel="1">
      <c r="B21" s="67"/>
      <c r="C21" s="637" t="s">
        <v>206</v>
      </c>
      <c r="D21" s="637"/>
      <c r="E21" s="79"/>
      <c r="F21" s="638" t="s">
        <v>230</v>
      </c>
      <c r="G21" s="638"/>
      <c r="H21" s="73"/>
    </row>
    <row r="22" spans="2:17" ht="15.75" hidden="1" customHeight="1" outlineLevel="1">
      <c r="B22" s="67"/>
      <c r="C22" s="637" t="s">
        <v>40</v>
      </c>
      <c r="D22" s="637"/>
      <c r="E22" s="79"/>
      <c r="F22" s="638">
        <v>317</v>
      </c>
      <c r="G22" s="638"/>
      <c r="H22" s="73"/>
    </row>
    <row r="23" spans="2:17" ht="15.75" customHeight="1" collapsed="1">
      <c r="B23" s="69"/>
      <c r="C23" s="70"/>
      <c r="D23" s="70"/>
      <c r="E23" s="186"/>
      <c r="F23" s="70"/>
      <c r="G23" s="70"/>
      <c r="H23" s="71"/>
    </row>
    <row r="24" spans="2:17" ht="15.75" customHeight="1" outlineLevel="1">
      <c r="B24" s="64" t="s">
        <v>44</v>
      </c>
      <c r="C24" s="222" t="s">
        <v>49</v>
      </c>
      <c r="D24" s="111"/>
      <c r="E24" s="183" t="s">
        <v>2</v>
      </c>
      <c r="F24" s="111" t="s">
        <v>2</v>
      </c>
      <c r="G24" s="111" t="s">
        <v>45</v>
      </c>
      <c r="H24" s="65" t="s">
        <v>46</v>
      </c>
    </row>
    <row r="25" spans="2:17" ht="15.75" customHeight="1" outlineLevel="1">
      <c r="B25" s="108">
        <v>1102</v>
      </c>
      <c r="C25" s="635" t="s">
        <v>194</v>
      </c>
      <c r="D25" s="635"/>
      <c r="E25" s="171">
        <v>7844</v>
      </c>
      <c r="F25" s="174">
        <f>E25*'Прайс-лист'!I3*(1-'Прайс-лист'!$E$3)</f>
        <v>7844</v>
      </c>
      <c r="G25" s="108"/>
      <c r="H25" s="175">
        <f>F25</f>
        <v>7844</v>
      </c>
    </row>
    <row r="26" spans="2:17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7" ht="352.5" hidden="1" customHeight="1" outlineLevel="2">
      <c r="B27" s="108"/>
      <c r="C27" s="645" t="s">
        <v>2332</v>
      </c>
      <c r="D27" s="645"/>
      <c r="E27" s="645"/>
      <c r="F27" s="645"/>
      <c r="G27" s="645"/>
      <c r="H27" s="645"/>
    </row>
    <row r="28" spans="2:17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7" ht="15.75" customHeight="1" outlineLevel="1">
      <c r="B29" s="455">
        <v>2480</v>
      </c>
      <c r="C29" s="452" t="s">
        <v>6</v>
      </c>
      <c r="D29" s="104" t="s">
        <v>928</v>
      </c>
      <c r="E29" s="181">
        <v>368</v>
      </c>
      <c r="F29" s="174">
        <f>E29*'Прайс-лист'!I3*(1-'Прайс-лист'!$E$3)</f>
        <v>368</v>
      </c>
      <c r="G29" s="143">
        <v>0</v>
      </c>
      <c r="H29" s="175">
        <f t="shared" ref="H29:H39" si="0"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  <c r="Q29" s="246" t="s">
        <v>928</v>
      </c>
    </row>
    <row r="30" spans="2:17" ht="15.75" customHeight="1" outlineLevel="1">
      <c r="B30" s="66"/>
      <c r="C30" s="451" t="s">
        <v>929</v>
      </c>
      <c r="D30" s="103" t="s">
        <v>928</v>
      </c>
      <c r="E30" s="181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2204</v>
      </c>
      <c r="P30" s="248" t="s">
        <v>1946</v>
      </c>
      <c r="Q30" s="251" t="s">
        <v>2179</v>
      </c>
    </row>
    <row r="31" spans="2:17" ht="15.75" customHeight="1" outlineLevel="1">
      <c r="B31" s="455">
        <v>2120</v>
      </c>
      <c r="C31" s="451" t="s">
        <v>934</v>
      </c>
      <c r="D31" s="103" t="s">
        <v>928</v>
      </c>
      <c r="E31" s="181">
        <v>135.19999999999999</v>
      </c>
      <c r="F31" s="174">
        <f>E31*'Прайс-лист'!I3*(1-'Прайс-лист'!$E$3)</f>
        <v>135.19999999999999</v>
      </c>
      <c r="G31" s="143">
        <v>0</v>
      </c>
      <c r="H31" s="174">
        <f t="shared" si="0"/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2205</v>
      </c>
      <c r="P31" s="248" t="s">
        <v>1947</v>
      </c>
      <c r="Q31" s="246" t="s">
        <v>2178</v>
      </c>
    </row>
    <row r="32" spans="2:17" ht="15.75" customHeight="1" outlineLevel="1">
      <c r="B32" s="455">
        <v>1107</v>
      </c>
      <c r="C32" s="451" t="s">
        <v>932</v>
      </c>
      <c r="D32" s="103" t="s">
        <v>928</v>
      </c>
      <c r="E32" s="181">
        <v>2082.4</v>
      </c>
      <c r="F32" s="174">
        <f>E32*'Прайс-лист'!I3*(1-'Прайс-лист'!$E$3)</f>
        <v>2082.4</v>
      </c>
      <c r="G32" s="143">
        <v>0</v>
      </c>
      <c r="H32" s="175">
        <f t="shared" si="0"/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2206</v>
      </c>
      <c r="P32" s="248" t="s">
        <v>1948</v>
      </c>
      <c r="Q32" s="248"/>
    </row>
    <row r="33" spans="2:17" ht="15.75" customHeight="1" outlineLevel="1">
      <c r="B33" s="455">
        <v>2004</v>
      </c>
      <c r="C33" s="464" t="s">
        <v>931</v>
      </c>
      <c r="D33" s="103" t="s">
        <v>928</v>
      </c>
      <c r="E33" s="181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2207</v>
      </c>
      <c r="P33" s="251" t="s">
        <v>2330</v>
      </c>
      <c r="Q33" s="248"/>
    </row>
    <row r="34" spans="2:17" ht="15.75" customHeight="1" outlineLevel="1">
      <c r="B34" s="455">
        <v>3064</v>
      </c>
      <c r="C34" s="467" t="s">
        <v>2211</v>
      </c>
      <c r="D34" s="103" t="s">
        <v>2212</v>
      </c>
      <c r="E34" s="181">
        <v>120</v>
      </c>
      <c r="F34" s="174">
        <f>E34*'Прайс-лист'!I3*(1-'Прайс-лист'!$E$3)</f>
        <v>120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2208</v>
      </c>
      <c r="P34" s="50"/>
      <c r="Q34" s="251"/>
    </row>
    <row r="35" spans="2:17" ht="15.75" customHeight="1" outlineLevel="1">
      <c r="B35" s="455">
        <v>3502</v>
      </c>
      <c r="C35" s="452" t="s">
        <v>1940</v>
      </c>
      <c r="D35" s="104" t="s">
        <v>928</v>
      </c>
      <c r="E35" s="181">
        <v>360</v>
      </c>
      <c r="F35" s="174">
        <f>E35*'Прайс-лист'!I3*(1-'Прайс-лист'!$E$3)</f>
        <v>360</v>
      </c>
      <c r="G35" s="143">
        <v>0</v>
      </c>
      <c r="H35" s="175">
        <f t="shared" si="0"/>
        <v>0</v>
      </c>
      <c r="K35" s="251" t="s">
        <v>1943</v>
      </c>
      <c r="L35" s="251"/>
      <c r="M35" s="251" t="s">
        <v>1943</v>
      </c>
      <c r="N35" s="249"/>
      <c r="O35" s="489" t="s">
        <v>2209</v>
      </c>
      <c r="P35" s="50"/>
      <c r="Q35" s="106"/>
    </row>
    <row r="36" spans="2:17" ht="15.75" customHeight="1" outlineLevel="1">
      <c r="B36" s="453" t="s">
        <v>2173</v>
      </c>
      <c r="C36" s="454" t="s">
        <v>2177</v>
      </c>
      <c r="D36" s="104" t="s">
        <v>928</v>
      </c>
      <c r="E36" s="208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N36" s="249"/>
      <c r="O36" s="489" t="s">
        <v>2210</v>
      </c>
      <c r="P36" s="252"/>
      <c r="Q36" s="106"/>
    </row>
    <row r="37" spans="2:17" ht="15.75" customHeight="1" outlineLevel="1">
      <c r="B37" s="453">
        <v>2143</v>
      </c>
      <c r="C37" s="632" t="s">
        <v>2145</v>
      </c>
      <c r="D37" s="632"/>
      <c r="E37" s="208">
        <v>183.2</v>
      </c>
      <c r="F37" s="177">
        <f>E37*'Прайс-лист'!I3*(1-'Прайс-лист'!$E$3)</f>
        <v>183.2</v>
      </c>
      <c r="G37" s="143">
        <v>0</v>
      </c>
      <c r="H37" s="175">
        <f t="shared" si="0"/>
        <v>0</v>
      </c>
      <c r="O37" s="249"/>
      <c r="P37" s="50"/>
      <c r="Q37" s="50"/>
    </row>
    <row r="38" spans="2:17" ht="15.75" customHeight="1" outlineLevel="1">
      <c r="B38" s="455"/>
      <c r="C38" s="635" t="s">
        <v>135</v>
      </c>
      <c r="D38" s="635"/>
      <c r="E38" s="208">
        <v>104</v>
      </c>
      <c r="F38" s="174">
        <f>E38*'Прайс-лист'!I3*(1-'Прайс-лист'!$E$3)</f>
        <v>104</v>
      </c>
      <c r="G38" s="143">
        <v>0</v>
      </c>
      <c r="H38" s="175">
        <f t="shared" si="0"/>
        <v>0</v>
      </c>
      <c r="N38" s="149"/>
      <c r="O38" s="149"/>
      <c r="P38" s="50"/>
      <c r="Q38" s="50"/>
    </row>
    <row r="39" spans="2:17" ht="15" outlineLevel="1">
      <c r="B39" s="112">
        <v>2131</v>
      </c>
      <c r="C39" s="632" t="s">
        <v>129</v>
      </c>
      <c r="D39" s="632"/>
      <c r="E39" s="187">
        <v>297.60000000000002</v>
      </c>
      <c r="F39" s="174">
        <f>E39*'Прайс-лист'!I3*(1-'Прайс-лист'!$E$3)</f>
        <v>297.60000000000002</v>
      </c>
      <c r="G39" s="143">
        <v>0</v>
      </c>
      <c r="H39" s="175">
        <f t="shared" si="0"/>
        <v>0</v>
      </c>
      <c r="O39" s="251"/>
      <c r="P39" s="251"/>
      <c r="Q39" s="105"/>
    </row>
    <row r="40" spans="2:17" ht="15.75" customHeight="1" outlineLevel="1">
      <c r="B40" s="639" t="s">
        <v>7</v>
      </c>
      <c r="C40" s="639"/>
      <c r="D40" s="639"/>
      <c r="E40" s="639"/>
      <c r="F40" s="639"/>
      <c r="G40" s="639"/>
      <c r="H40" s="639"/>
      <c r="O40" s="105"/>
      <c r="P40" s="105"/>
    </row>
    <row r="41" spans="2:17" ht="15.75" customHeight="1" outlineLevel="1">
      <c r="B41" s="453">
        <v>4146</v>
      </c>
      <c r="C41" s="632" t="s">
        <v>2182</v>
      </c>
      <c r="D41" s="632"/>
      <c r="E41" s="187">
        <v>32</v>
      </c>
      <c r="F41" s="174">
        <f>E41*'Прайс-лист'!I3*(1-'Прайс-лист'!$E$3)</f>
        <v>32</v>
      </c>
      <c r="G41" s="143">
        <v>0</v>
      </c>
      <c r="H41" s="175">
        <f t="shared" ref="H41:H54" si="1">F41*G41</f>
        <v>0</v>
      </c>
      <c r="O41" s="107"/>
    </row>
    <row r="42" spans="2:17" ht="15.75" customHeight="1" outlineLevel="1">
      <c r="B42" s="112">
        <v>2704</v>
      </c>
      <c r="C42" s="632" t="s">
        <v>120</v>
      </c>
      <c r="D42" s="632"/>
      <c r="E42" s="187">
        <v>471.2</v>
      </c>
      <c r="F42" s="174">
        <f>E42*'Прайс-лист'!I3*(1-'Прайс-лист'!$E$3)</f>
        <v>471.2</v>
      </c>
      <c r="G42" s="143">
        <v>0</v>
      </c>
      <c r="H42" s="175">
        <f t="shared" si="1"/>
        <v>0</v>
      </c>
    </row>
    <row r="43" spans="2:17" ht="15.75" customHeight="1" outlineLevel="1">
      <c r="B43" s="112">
        <v>2602</v>
      </c>
      <c r="C43" s="632" t="s">
        <v>130</v>
      </c>
      <c r="D43" s="632"/>
      <c r="E43" s="187">
        <v>724</v>
      </c>
      <c r="F43" s="174">
        <f>E43*'Прайс-лист'!I3*(1-'Прайс-лист'!$E$3)</f>
        <v>724</v>
      </c>
      <c r="G43" s="143">
        <v>0</v>
      </c>
      <c r="H43" s="175">
        <f t="shared" si="1"/>
        <v>0</v>
      </c>
    </row>
    <row r="44" spans="2:17" ht="15.75" customHeight="1" outlineLevel="1">
      <c r="B44" s="112">
        <v>2601</v>
      </c>
      <c r="C44" s="632" t="s">
        <v>99</v>
      </c>
      <c r="D44" s="632"/>
      <c r="E44" s="187">
        <v>90.4</v>
      </c>
      <c r="F44" s="174">
        <f>E44*'Прайс-лист'!I3*(1-'Прайс-лист'!$E$3)</f>
        <v>90.4</v>
      </c>
      <c r="G44" s="143">
        <v>0</v>
      </c>
      <c r="H44" s="175">
        <f>F44*G44</f>
        <v>0</v>
      </c>
    </row>
    <row r="45" spans="2:17" ht="15.75" customHeight="1" outlineLevel="1">
      <c r="B45" s="112">
        <v>2324</v>
      </c>
      <c r="C45" s="632" t="s">
        <v>131</v>
      </c>
      <c r="D45" s="632"/>
      <c r="E45" s="187">
        <v>249.6</v>
      </c>
      <c r="F45" s="174">
        <f>E45*'Прайс-лист'!I3*(1-'Прайс-лист'!$E$3)</f>
        <v>249.6</v>
      </c>
      <c r="G45" s="143">
        <v>0</v>
      </c>
      <c r="H45" s="175">
        <f t="shared" si="1"/>
        <v>0</v>
      </c>
    </row>
    <row r="46" spans="2:17" ht="15.75" customHeight="1" outlineLevel="1">
      <c r="B46" s="244">
        <v>3065</v>
      </c>
      <c r="C46" s="635" t="s">
        <v>948</v>
      </c>
      <c r="D46" s="635"/>
      <c r="E46" s="181">
        <v>32.799999999999997</v>
      </c>
      <c r="F46" s="174">
        <f>E46*'Прайс-лист'!I3*(1-'Прайс-лист'!$E$3)</f>
        <v>32.799999999999997</v>
      </c>
      <c r="G46" s="240">
        <f>IF(G34*G45,1,0)</f>
        <v>0</v>
      </c>
      <c r="H46" s="175">
        <f t="shared" si="1"/>
        <v>0</v>
      </c>
    </row>
    <row r="47" spans="2:17" ht="15.75" customHeight="1" outlineLevel="1">
      <c r="B47" s="242">
        <v>2410</v>
      </c>
      <c r="C47" s="632" t="s">
        <v>132</v>
      </c>
      <c r="D47" s="632"/>
      <c r="E47" s="187">
        <v>120.8</v>
      </c>
      <c r="F47" s="174">
        <f>E47*'Прайс-лист'!I3*(1-'Прайс-лист'!$E$3)</f>
        <v>120.8</v>
      </c>
      <c r="G47" s="143">
        <v>0</v>
      </c>
      <c r="H47" s="175">
        <f t="shared" si="1"/>
        <v>0</v>
      </c>
    </row>
    <row r="48" spans="2:17" ht="15.75" customHeight="1" outlineLevel="1">
      <c r="B48" s="242">
        <v>2510</v>
      </c>
      <c r="C48" s="632" t="s">
        <v>118</v>
      </c>
      <c r="D48" s="632"/>
      <c r="E48" s="187">
        <v>247.2</v>
      </c>
      <c r="F48" s="174">
        <f>E48*'Прайс-лист'!I3*(1-'Прайс-лист'!$E$3)</f>
        <v>247.2</v>
      </c>
      <c r="G48" s="143">
        <v>0</v>
      </c>
      <c r="H48" s="175">
        <f t="shared" si="1"/>
        <v>0</v>
      </c>
    </row>
    <row r="49" spans="2:8" ht="15.75" customHeight="1" outlineLevel="1">
      <c r="B49" s="112">
        <v>2921</v>
      </c>
      <c r="C49" s="632" t="s">
        <v>9</v>
      </c>
      <c r="D49" s="632"/>
      <c r="E49" s="187">
        <v>148</v>
      </c>
      <c r="F49" s="174">
        <f>E49*'Прайс-лист'!I3*(1-'Прайс-лист'!$E$3)</f>
        <v>148</v>
      </c>
      <c r="G49" s="143">
        <v>0</v>
      </c>
      <c r="H49" s="175">
        <f t="shared" si="1"/>
        <v>0</v>
      </c>
    </row>
    <row r="50" spans="2:8" ht="15.75" customHeight="1" outlineLevel="1">
      <c r="B50" s="112">
        <v>2922</v>
      </c>
      <c r="C50" s="632" t="s">
        <v>10</v>
      </c>
      <c r="D50" s="632"/>
      <c r="E50" s="187">
        <v>165.6</v>
      </c>
      <c r="F50" s="174">
        <f>E50*'Прайс-лист'!I3*(1-'Прайс-лист'!$E$3)</f>
        <v>165.6</v>
      </c>
      <c r="G50" s="143">
        <v>0</v>
      </c>
      <c r="H50" s="175">
        <f t="shared" si="1"/>
        <v>0</v>
      </c>
    </row>
    <row r="51" spans="2:8" ht="15.75" customHeight="1" outlineLevel="1">
      <c r="B51" s="112">
        <v>2826</v>
      </c>
      <c r="C51" s="632" t="s">
        <v>11</v>
      </c>
      <c r="D51" s="632"/>
      <c r="E51" s="187">
        <v>381.6</v>
      </c>
      <c r="F51" s="174">
        <f>E51*'Прайс-лист'!I3*(1-'Прайс-лист'!$E$3)</f>
        <v>381.6</v>
      </c>
      <c r="G51" s="143">
        <v>0</v>
      </c>
      <c r="H51" s="175">
        <f t="shared" si="1"/>
        <v>0</v>
      </c>
    </row>
    <row r="52" spans="2:8" ht="15.75" customHeight="1" outlineLevel="1">
      <c r="B52" s="112">
        <v>2861</v>
      </c>
      <c r="C52" s="632" t="s">
        <v>133</v>
      </c>
      <c r="D52" s="632"/>
      <c r="E52" s="187">
        <v>42.4</v>
      </c>
      <c r="F52" s="174">
        <f>E52*'Прайс-лист'!I3*(1-'Прайс-лист'!$E$3)</f>
        <v>42.4</v>
      </c>
      <c r="G52" s="143">
        <v>0</v>
      </c>
      <c r="H52" s="175">
        <f t="shared" si="1"/>
        <v>0</v>
      </c>
    </row>
    <row r="53" spans="2:8" ht="15.75" customHeight="1" outlineLevel="1">
      <c r="B53" s="112">
        <v>2392</v>
      </c>
      <c r="C53" s="632" t="s">
        <v>134</v>
      </c>
      <c r="D53" s="632"/>
      <c r="E53" s="187">
        <v>584.79999999999995</v>
      </c>
      <c r="F53" s="174">
        <f>E53*'Прайс-лист'!I3*(1-'Прайс-лист'!$E$3)</f>
        <v>584.79999999999995</v>
      </c>
      <c r="G53" s="143">
        <v>0</v>
      </c>
      <c r="H53" s="175">
        <f t="shared" si="1"/>
        <v>0</v>
      </c>
    </row>
    <row r="54" spans="2:8" ht="15.75" customHeight="1" outlineLevel="1">
      <c r="B54" s="112">
        <v>2397</v>
      </c>
      <c r="C54" s="632" t="s">
        <v>80</v>
      </c>
      <c r="D54" s="632"/>
      <c r="E54" s="187">
        <v>827.2</v>
      </c>
      <c r="F54" s="174">
        <f>E54*'Прайс-лист'!I3*(1-'Прайс-лист'!$E$3)</f>
        <v>827.2</v>
      </c>
      <c r="G54" s="143">
        <v>0</v>
      </c>
      <c r="H54" s="175">
        <f t="shared" si="1"/>
        <v>0</v>
      </c>
    </row>
    <row r="55" spans="2:8" ht="15.75" customHeight="1" outlineLevel="1">
      <c r="B55" s="3"/>
      <c r="C55" s="52"/>
      <c r="D55" s="52"/>
      <c r="E55" s="184"/>
      <c r="F55" s="1"/>
      <c r="G55" s="27" t="s">
        <v>12</v>
      </c>
      <c r="H55" s="176">
        <f>SUM(H25:H54)</f>
        <v>7844</v>
      </c>
    </row>
  </sheetData>
  <sortState ref="A37:H51">
    <sortCondition ref="A37"/>
  </sortState>
  <mergeCells count="63">
    <mergeCell ref="C53:D53"/>
    <mergeCell ref="C54:D54"/>
    <mergeCell ref="C44:D44"/>
    <mergeCell ref="C41:D41"/>
    <mergeCell ref="C43:D43"/>
    <mergeCell ref="C45:D45"/>
    <mergeCell ref="C46:D46"/>
    <mergeCell ref="C47:D47"/>
    <mergeCell ref="C42:D42"/>
    <mergeCell ref="C48:D48"/>
    <mergeCell ref="C49:D49"/>
    <mergeCell ref="C50:D50"/>
    <mergeCell ref="C51:D51"/>
    <mergeCell ref="C18:D18"/>
    <mergeCell ref="C19:D19"/>
    <mergeCell ref="C20:D20"/>
    <mergeCell ref="C21:D21"/>
    <mergeCell ref="C52:D52"/>
    <mergeCell ref="C39:D39"/>
    <mergeCell ref="C13:D13"/>
    <mergeCell ref="C14:D14"/>
    <mergeCell ref="C15:D15"/>
    <mergeCell ref="C16:D16"/>
    <mergeCell ref="C17:D17"/>
    <mergeCell ref="C8:D8"/>
    <mergeCell ref="C9:D9"/>
    <mergeCell ref="C10:D10"/>
    <mergeCell ref="C11:D11"/>
    <mergeCell ref="C12:D12"/>
    <mergeCell ref="F7:G7"/>
    <mergeCell ref="B2:H2"/>
    <mergeCell ref="B3:H3"/>
    <mergeCell ref="F4:G4"/>
    <mergeCell ref="F5:G5"/>
    <mergeCell ref="F6:G6"/>
    <mergeCell ref="C4:D4"/>
    <mergeCell ref="C5:D5"/>
    <mergeCell ref="C6:D6"/>
    <mergeCell ref="C7:D7"/>
    <mergeCell ref="F15:G15"/>
    <mergeCell ref="F16:G16"/>
    <mergeCell ref="F12:G12"/>
    <mergeCell ref="F13:G13"/>
    <mergeCell ref="F8:G8"/>
    <mergeCell ref="F9:G9"/>
    <mergeCell ref="F10:G10"/>
    <mergeCell ref="F11:G11"/>
    <mergeCell ref="R2:S2"/>
    <mergeCell ref="B40:H40"/>
    <mergeCell ref="C27:H27"/>
    <mergeCell ref="B28:H28"/>
    <mergeCell ref="F22:G22"/>
    <mergeCell ref="C25:D25"/>
    <mergeCell ref="C22:D22"/>
    <mergeCell ref="B26:H26"/>
    <mergeCell ref="C37:D37"/>
    <mergeCell ref="C38:D38"/>
    <mergeCell ref="F20:G20"/>
    <mergeCell ref="F21:G21"/>
    <mergeCell ref="F17:G17"/>
    <mergeCell ref="F18:G18"/>
    <mergeCell ref="F19:G19"/>
    <mergeCell ref="F14:G14"/>
  </mergeCells>
  <dataValidations count="9">
    <dataValidation type="list" allowBlank="1" showInputMessage="1" showErrorMessage="1" sqref="D48">
      <formula1>#REF!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2">
      <formula1>$M$29:$M$35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5">
      <formula1>$P$29:$P$33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4">
      <formula1>$O$29:$O$36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23" activePane="bottomLeft" state="frozen"/>
      <selection pane="bottomLeft" activeCell="F32" sqref="F3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8.7109375" style="50" customWidth="1"/>
    <col min="10" max="14" width="15.7109375" style="50" hidden="1" customWidth="1" outlineLevel="1"/>
    <col min="15" max="17" width="15.7109375" style="116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2268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596"/>
      <c r="C4" s="635" t="s">
        <v>21</v>
      </c>
      <c r="D4" s="635"/>
      <c r="E4" s="79"/>
      <c r="F4" s="638">
        <v>420</v>
      </c>
      <c r="G4" s="638"/>
      <c r="H4" s="73"/>
    </row>
    <row r="5" spans="2:19" ht="15.75" hidden="1" customHeight="1" outlineLevel="1">
      <c r="B5" s="596"/>
      <c r="C5" s="635" t="s">
        <v>22</v>
      </c>
      <c r="D5" s="635"/>
      <c r="E5" s="79"/>
      <c r="F5" s="638">
        <v>290</v>
      </c>
      <c r="G5" s="638"/>
      <c r="H5" s="73"/>
    </row>
    <row r="6" spans="2:19" ht="15.75" hidden="1" customHeight="1" outlineLevel="1">
      <c r="B6" s="596"/>
      <c r="C6" s="635" t="s">
        <v>23</v>
      </c>
      <c r="D6" s="635"/>
      <c r="E6" s="79"/>
      <c r="F6" s="638">
        <v>200</v>
      </c>
      <c r="G6" s="638"/>
      <c r="H6" s="73"/>
    </row>
    <row r="7" spans="2:19" ht="15.75" hidden="1" customHeight="1" outlineLevel="1">
      <c r="B7" s="596"/>
      <c r="C7" s="635" t="s">
        <v>24</v>
      </c>
      <c r="D7" s="635"/>
      <c r="E7" s="79"/>
      <c r="F7" s="638">
        <v>105</v>
      </c>
      <c r="G7" s="638"/>
      <c r="H7" s="73"/>
    </row>
    <row r="8" spans="2:19" ht="15.75" hidden="1" customHeight="1" outlineLevel="1">
      <c r="B8" s="596"/>
      <c r="C8" s="635" t="s">
        <v>25</v>
      </c>
      <c r="D8" s="635"/>
      <c r="E8" s="79"/>
      <c r="F8" s="638">
        <v>48</v>
      </c>
      <c r="G8" s="638"/>
      <c r="H8" s="73"/>
    </row>
    <row r="9" spans="2:19" ht="15.75" hidden="1" customHeight="1" outlineLevel="1">
      <c r="B9" s="596"/>
      <c r="C9" s="635" t="s">
        <v>41</v>
      </c>
      <c r="D9" s="635"/>
      <c r="E9" s="79"/>
      <c r="F9" s="638">
        <v>255</v>
      </c>
      <c r="G9" s="638"/>
      <c r="H9" s="73"/>
    </row>
    <row r="10" spans="2:19" ht="15.75" hidden="1" customHeight="1" outlineLevel="1">
      <c r="B10" s="596"/>
      <c r="C10" s="635" t="s">
        <v>26</v>
      </c>
      <c r="D10" s="635"/>
      <c r="E10" s="79"/>
      <c r="F10" s="638">
        <v>800</v>
      </c>
      <c r="G10" s="638"/>
      <c r="H10" s="73"/>
    </row>
    <row r="11" spans="2:19" ht="15.75" hidden="1" customHeight="1" outlineLevel="1">
      <c r="B11" s="596"/>
      <c r="C11" s="635" t="s">
        <v>27</v>
      </c>
      <c r="D11" s="635"/>
      <c r="E11" s="79"/>
      <c r="F11" s="638">
        <v>6</v>
      </c>
      <c r="G11" s="638"/>
      <c r="H11" s="73"/>
    </row>
    <row r="12" spans="2:19" ht="15.75" hidden="1" customHeight="1" outlineLevel="1">
      <c r="B12" s="596"/>
      <c r="C12" s="635" t="s">
        <v>28</v>
      </c>
      <c r="D12" s="635"/>
      <c r="E12" s="79"/>
      <c r="F12" s="638">
        <v>4</v>
      </c>
      <c r="G12" s="638"/>
      <c r="H12" s="73"/>
    </row>
    <row r="13" spans="2:19" ht="15.75" hidden="1" customHeight="1" outlineLevel="1">
      <c r="B13" s="596"/>
      <c r="C13" s="635" t="s">
        <v>29</v>
      </c>
      <c r="D13" s="635"/>
      <c r="E13" s="79"/>
      <c r="F13" s="638">
        <v>40</v>
      </c>
      <c r="G13" s="638"/>
      <c r="H13" s="73"/>
    </row>
    <row r="14" spans="2:19" ht="15.75" hidden="1" customHeight="1" outlineLevel="1">
      <c r="B14" s="596"/>
      <c r="C14" s="635" t="s">
        <v>30</v>
      </c>
      <c r="D14" s="635"/>
      <c r="E14" s="79"/>
      <c r="F14" s="638">
        <v>60</v>
      </c>
      <c r="G14" s="638"/>
      <c r="H14" s="73"/>
    </row>
    <row r="15" spans="2:19" ht="15.75" hidden="1" customHeight="1" outlineLevel="1">
      <c r="B15" s="596"/>
      <c r="C15" s="635" t="s">
        <v>31</v>
      </c>
      <c r="D15" s="635"/>
      <c r="E15" s="79"/>
      <c r="F15" s="638">
        <v>120</v>
      </c>
      <c r="G15" s="638"/>
      <c r="H15" s="73"/>
    </row>
    <row r="16" spans="2:19" ht="15.75" hidden="1" customHeight="1" outlineLevel="1">
      <c r="B16" s="596"/>
      <c r="C16" s="635" t="s">
        <v>32</v>
      </c>
      <c r="D16" s="635"/>
      <c r="E16" s="79"/>
      <c r="F16" s="638">
        <v>508</v>
      </c>
      <c r="G16" s="638"/>
      <c r="H16" s="73"/>
    </row>
    <row r="17" spans="2:17" ht="15.75" hidden="1" customHeight="1" outlineLevel="1">
      <c r="B17" s="596"/>
      <c r="C17" s="635" t="s">
        <v>33</v>
      </c>
      <c r="D17" s="635"/>
      <c r="E17" s="79"/>
      <c r="F17" s="638" t="s">
        <v>228</v>
      </c>
      <c r="G17" s="638"/>
      <c r="H17" s="73"/>
    </row>
    <row r="18" spans="2:17" ht="15.75" hidden="1" customHeight="1" outlineLevel="1">
      <c r="B18" s="596"/>
      <c r="C18" s="635" t="s">
        <v>35</v>
      </c>
      <c r="D18" s="635"/>
      <c r="E18" s="79"/>
      <c r="F18" s="638" t="s">
        <v>36</v>
      </c>
      <c r="G18" s="638"/>
      <c r="H18" s="73"/>
    </row>
    <row r="19" spans="2:17" ht="15.75" hidden="1" customHeight="1" outlineLevel="1">
      <c r="B19" s="596"/>
      <c r="C19" s="635" t="s">
        <v>42</v>
      </c>
      <c r="D19" s="635"/>
      <c r="E19" s="79"/>
      <c r="F19" s="638" t="s">
        <v>54</v>
      </c>
      <c r="G19" s="638"/>
      <c r="H19" s="73"/>
    </row>
    <row r="20" spans="2:17" ht="15.75" hidden="1" customHeight="1" outlineLevel="1">
      <c r="B20" s="596"/>
      <c r="C20" s="637" t="s">
        <v>205</v>
      </c>
      <c r="D20" s="637"/>
      <c r="E20" s="79"/>
      <c r="F20" s="638" t="s">
        <v>2307</v>
      </c>
      <c r="G20" s="638"/>
      <c r="H20" s="73"/>
    </row>
    <row r="21" spans="2:17" ht="15.75" hidden="1" customHeight="1" outlineLevel="1">
      <c r="B21" s="596"/>
      <c r="C21" s="637" t="s">
        <v>206</v>
      </c>
      <c r="D21" s="637"/>
      <c r="E21" s="79"/>
      <c r="F21" s="638" t="s">
        <v>2308</v>
      </c>
      <c r="G21" s="638"/>
      <c r="H21" s="73"/>
    </row>
    <row r="22" spans="2:17" ht="15.75" hidden="1" customHeight="1" outlineLevel="1">
      <c r="B22" s="596"/>
      <c r="C22" s="637" t="s">
        <v>40</v>
      </c>
      <c r="D22" s="637"/>
      <c r="E22" s="79"/>
      <c r="F22" s="638">
        <v>325</v>
      </c>
      <c r="G22" s="638"/>
      <c r="H22" s="73"/>
    </row>
    <row r="23" spans="2:17" ht="15.75" customHeight="1" collapsed="1">
      <c r="B23" s="69"/>
      <c r="C23" s="70"/>
      <c r="D23" s="70"/>
      <c r="E23" s="186"/>
      <c r="F23" s="70"/>
      <c r="G23" s="70"/>
      <c r="H23" s="71"/>
    </row>
    <row r="24" spans="2:17" ht="15.75" customHeight="1" outlineLevel="1">
      <c r="B24" s="64" t="s">
        <v>44</v>
      </c>
      <c r="C24" s="222" t="s">
        <v>49</v>
      </c>
      <c r="D24" s="222"/>
      <c r="E24" s="183" t="s">
        <v>2</v>
      </c>
      <c r="F24" s="222" t="s">
        <v>2</v>
      </c>
      <c r="G24" s="222" t="s">
        <v>45</v>
      </c>
      <c r="H24" s="65" t="s">
        <v>46</v>
      </c>
    </row>
    <row r="25" spans="2:17" ht="15.75" customHeight="1" outlineLevel="1">
      <c r="B25" s="595">
        <v>1800</v>
      </c>
      <c r="C25" s="635" t="s">
        <v>194</v>
      </c>
      <c r="D25" s="635"/>
      <c r="E25" s="171">
        <v>7600</v>
      </c>
      <c r="F25" s="174">
        <f>E25*'Прайс-лист'!I3*(1-'Прайс-лист'!$E$3)</f>
        <v>7600</v>
      </c>
      <c r="G25" s="595"/>
      <c r="H25" s="175">
        <f>F25</f>
        <v>7600</v>
      </c>
    </row>
    <row r="26" spans="2:17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7" ht="368.25" hidden="1" customHeight="1" outlineLevel="2">
      <c r="B27" s="595"/>
      <c r="C27" s="640" t="s">
        <v>2286</v>
      </c>
      <c r="D27" s="640"/>
      <c r="E27" s="640"/>
      <c r="F27" s="640"/>
      <c r="G27" s="640"/>
      <c r="H27" s="640"/>
    </row>
    <row r="28" spans="2:17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7" ht="15.75" customHeight="1" outlineLevel="1">
      <c r="B29" s="592">
        <v>2480</v>
      </c>
      <c r="C29" s="593" t="s">
        <v>6</v>
      </c>
      <c r="D29" s="104" t="s">
        <v>928</v>
      </c>
      <c r="E29" s="181">
        <v>368</v>
      </c>
      <c r="F29" s="174">
        <f>E29*'Прайс-лист'!I3*(1-'Прайс-лист'!$E$3)</f>
        <v>368</v>
      </c>
      <c r="G29" s="143">
        <v>0</v>
      </c>
      <c r="H29" s="175">
        <f t="shared" ref="H29:H38" si="0"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2212</v>
      </c>
      <c r="P29" s="246" t="s">
        <v>928</v>
      </c>
      <c r="Q29" s="246" t="s">
        <v>928</v>
      </c>
    </row>
    <row r="30" spans="2:17" ht="15.75" customHeight="1" outlineLevel="1">
      <c r="B30" s="483"/>
      <c r="C30" s="588" t="s">
        <v>929</v>
      </c>
      <c r="D30" s="591" t="s">
        <v>928</v>
      </c>
      <c r="E30" s="181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2204</v>
      </c>
      <c r="P30" s="248" t="s">
        <v>1946</v>
      </c>
      <c r="Q30" s="251" t="s">
        <v>2179</v>
      </c>
    </row>
    <row r="31" spans="2:17" ht="15.75" customHeight="1" outlineLevel="1">
      <c r="B31" s="592">
        <v>2120</v>
      </c>
      <c r="C31" s="588" t="s">
        <v>934</v>
      </c>
      <c r="D31" s="591" t="s">
        <v>928</v>
      </c>
      <c r="E31" s="181">
        <v>135.19999999999999</v>
      </c>
      <c r="F31" s="174">
        <f>E31*'Прайс-лист'!I3*(1-'Прайс-лист'!$E$3)</f>
        <v>135.19999999999999</v>
      </c>
      <c r="G31" s="143">
        <v>0</v>
      </c>
      <c r="H31" s="174">
        <f t="shared" si="0"/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2205</v>
      </c>
      <c r="P31" s="248" t="s">
        <v>1947</v>
      </c>
      <c r="Q31" s="246" t="s">
        <v>2178</v>
      </c>
    </row>
    <row r="32" spans="2:17" ht="15.75" customHeight="1" outlineLevel="1">
      <c r="B32" s="592">
        <v>1805</v>
      </c>
      <c r="C32" s="588" t="s">
        <v>932</v>
      </c>
      <c r="D32" s="591" t="s">
        <v>928</v>
      </c>
      <c r="E32" s="181">
        <v>1880</v>
      </c>
      <c r="F32" s="174">
        <f>E32*'Прайс-лист'!I3*(1-'Прайс-лист'!$E$3)</f>
        <v>1880</v>
      </c>
      <c r="G32" s="143">
        <v>0</v>
      </c>
      <c r="H32" s="175">
        <f t="shared" si="0"/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2206</v>
      </c>
      <c r="P32" s="248" t="s">
        <v>1948</v>
      </c>
      <c r="Q32" s="248"/>
    </row>
    <row r="33" spans="2:17" ht="15.75" customHeight="1" outlineLevel="1">
      <c r="B33" s="592">
        <v>2004</v>
      </c>
      <c r="C33" s="588" t="s">
        <v>931</v>
      </c>
      <c r="D33" s="591" t="s">
        <v>928</v>
      </c>
      <c r="E33" s="181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2207</v>
      </c>
      <c r="P33" s="251" t="s">
        <v>2330</v>
      </c>
      <c r="Q33" s="248"/>
    </row>
    <row r="34" spans="2:17" ht="15.75" customHeight="1" outlineLevel="1">
      <c r="B34" s="592">
        <v>3082</v>
      </c>
      <c r="C34" s="590" t="s">
        <v>2211</v>
      </c>
      <c r="D34" s="591" t="s">
        <v>2212</v>
      </c>
      <c r="E34" s="181">
        <v>112.8</v>
      </c>
      <c r="F34" s="174">
        <f>E34*'Прайс-лист'!I3*(1-'Прайс-лист'!$E$3)</f>
        <v>112.8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2208</v>
      </c>
      <c r="P34" s="50"/>
      <c r="Q34" s="251"/>
    </row>
    <row r="35" spans="2:17" ht="15.75" customHeight="1" outlineLevel="1">
      <c r="B35" s="592">
        <v>3507</v>
      </c>
      <c r="C35" s="593" t="s">
        <v>1940</v>
      </c>
      <c r="D35" s="104" t="s">
        <v>928</v>
      </c>
      <c r="E35" s="181">
        <v>360</v>
      </c>
      <c r="F35" s="174">
        <f>E35*'Прайс-лист'!I3*(1-'Прайс-лист'!$E$3)</f>
        <v>360</v>
      </c>
      <c r="G35" s="143">
        <v>0</v>
      </c>
      <c r="H35" s="175">
        <f t="shared" si="0"/>
        <v>0</v>
      </c>
      <c r="K35" s="251" t="s">
        <v>1943</v>
      </c>
      <c r="L35" s="251"/>
      <c r="M35" s="251" t="s">
        <v>1943</v>
      </c>
      <c r="N35" s="249"/>
      <c r="O35" s="489" t="s">
        <v>2209</v>
      </c>
      <c r="P35" s="50"/>
      <c r="Q35" s="106"/>
    </row>
    <row r="36" spans="2:17" ht="15.75" customHeight="1" outlineLevel="1">
      <c r="B36" s="589" t="s">
        <v>2173</v>
      </c>
      <c r="C36" s="594" t="s">
        <v>2177</v>
      </c>
      <c r="D36" s="104" t="s">
        <v>928</v>
      </c>
      <c r="E36" s="208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N36" s="249"/>
      <c r="O36" s="489" t="s">
        <v>2210</v>
      </c>
      <c r="P36" s="252"/>
      <c r="Q36" s="106"/>
    </row>
    <row r="37" spans="2:17" ht="15.75" customHeight="1" outlineLevel="1">
      <c r="B37" s="589">
        <v>2143</v>
      </c>
      <c r="C37" s="632" t="s">
        <v>2145</v>
      </c>
      <c r="D37" s="632"/>
      <c r="E37" s="208">
        <v>183.2</v>
      </c>
      <c r="F37" s="177">
        <f>E37*'Прайс-лист'!I3*(1-'Прайс-лист'!$E$3)</f>
        <v>183.2</v>
      </c>
      <c r="G37" s="143">
        <v>0</v>
      </c>
      <c r="H37" s="175">
        <f t="shared" si="0"/>
        <v>0</v>
      </c>
      <c r="O37" s="249"/>
      <c r="P37" s="50"/>
      <c r="Q37" s="50"/>
    </row>
    <row r="38" spans="2:17" ht="15.75" customHeight="1" outlineLevel="1">
      <c r="B38" s="592">
        <v>2561</v>
      </c>
      <c r="C38" s="635" t="s">
        <v>135</v>
      </c>
      <c r="D38" s="635"/>
      <c r="E38" s="208">
        <v>104</v>
      </c>
      <c r="F38" s="174">
        <f>E38*'Прайс-лист'!I3*(1-'Прайс-лист'!$E$3)</f>
        <v>104</v>
      </c>
      <c r="G38" s="143">
        <v>0</v>
      </c>
      <c r="H38" s="175">
        <f t="shared" si="0"/>
        <v>0</v>
      </c>
      <c r="N38" s="149"/>
      <c r="O38" s="149"/>
      <c r="P38" s="50"/>
      <c r="Q38" s="50"/>
    </row>
    <row r="39" spans="2:17" ht="15.75" customHeight="1" outlineLevel="1">
      <c r="B39" s="639" t="s">
        <v>7</v>
      </c>
      <c r="C39" s="639"/>
      <c r="D39" s="639"/>
      <c r="E39" s="639"/>
      <c r="F39" s="639"/>
      <c r="G39" s="639"/>
      <c r="H39" s="639"/>
      <c r="O39" s="105"/>
      <c r="P39" s="105"/>
    </row>
    <row r="40" spans="2:17" ht="15.75" customHeight="1" outlineLevel="1">
      <c r="B40" s="589">
        <v>414601</v>
      </c>
      <c r="C40" s="632" t="s">
        <v>2172</v>
      </c>
      <c r="D40" s="632"/>
      <c r="E40" s="190">
        <v>64</v>
      </c>
      <c r="F40" s="174">
        <f>E40*'Прайс-лист'!I3*(1-'Прайс-лист'!$E$3)</f>
        <v>64</v>
      </c>
      <c r="G40" s="143">
        <v>0</v>
      </c>
      <c r="H40" s="175">
        <f>F40*G40</f>
        <v>0</v>
      </c>
      <c r="O40" s="107"/>
    </row>
    <row r="41" spans="2:17" ht="15.75" customHeight="1" outlineLevel="1">
      <c r="B41" s="589">
        <v>2529</v>
      </c>
      <c r="C41" s="632" t="s">
        <v>141</v>
      </c>
      <c r="D41" s="632"/>
      <c r="E41" s="190">
        <v>316.8</v>
      </c>
      <c r="F41" s="174">
        <f>E41*'Прайс-лист'!I3*(1-'Прайс-лист'!$E$3)</f>
        <v>316.8</v>
      </c>
      <c r="G41" s="143">
        <v>0</v>
      </c>
      <c r="H41" s="175">
        <f>F41*G41</f>
        <v>0</v>
      </c>
      <c r="O41" s="107"/>
    </row>
    <row r="42" spans="2:17" ht="15.75" customHeight="1" outlineLevel="1">
      <c r="B42" s="589">
        <v>2515</v>
      </c>
      <c r="C42" s="632" t="s">
        <v>118</v>
      </c>
      <c r="D42" s="632"/>
      <c r="E42" s="187">
        <v>215.2</v>
      </c>
      <c r="F42" s="174">
        <f>E42*'Прайс-лист'!I3*(1-'Прайс-лист'!$E$3)</f>
        <v>215.2</v>
      </c>
      <c r="G42" s="143">
        <v>0</v>
      </c>
      <c r="H42" s="175">
        <f>F42*G42</f>
        <v>0</v>
      </c>
      <c r="O42" s="107"/>
    </row>
    <row r="43" spans="2:17" ht="15.75" customHeight="1" outlineLevel="1">
      <c r="B43" s="589">
        <v>2707</v>
      </c>
      <c r="C43" s="632" t="s">
        <v>2269</v>
      </c>
      <c r="D43" s="632"/>
      <c r="E43" s="187">
        <v>516</v>
      </c>
      <c r="F43" s="174">
        <f>E43*'Прайс-лист'!I3*(1-'Прайс-лист'!$E$3)</f>
        <v>516</v>
      </c>
      <c r="G43" s="143">
        <v>0</v>
      </c>
      <c r="H43" s="175">
        <f t="shared" ref="H43:H53" si="1">F43*G43</f>
        <v>0</v>
      </c>
    </row>
    <row r="44" spans="2:17" ht="15.75" customHeight="1" outlineLevel="1">
      <c r="B44" s="589">
        <v>2602</v>
      </c>
      <c r="C44" s="632" t="s">
        <v>130</v>
      </c>
      <c r="D44" s="632"/>
      <c r="E44" s="187">
        <v>724</v>
      </c>
      <c r="F44" s="174">
        <f>E44*'Прайс-лист'!I3*(1-'Прайс-лист'!$E$3)</f>
        <v>724</v>
      </c>
      <c r="G44" s="143">
        <v>0</v>
      </c>
      <c r="H44" s="175">
        <f t="shared" si="1"/>
        <v>0</v>
      </c>
    </row>
    <row r="45" spans="2:17" ht="15.75" customHeight="1" outlineLevel="1">
      <c r="B45" s="589">
        <v>2601</v>
      </c>
      <c r="C45" s="632" t="s">
        <v>99</v>
      </c>
      <c r="D45" s="632"/>
      <c r="E45" s="187">
        <v>90.4</v>
      </c>
      <c r="F45" s="174">
        <f>E45*'Прайс-лист'!I3*(1-'Прайс-лист'!$E$3)</f>
        <v>90.4</v>
      </c>
      <c r="G45" s="143">
        <v>0</v>
      </c>
      <c r="H45" s="175">
        <f>F45*G45</f>
        <v>0</v>
      </c>
    </row>
    <row r="46" spans="2:17" ht="15.75" customHeight="1" outlineLevel="1">
      <c r="B46" s="589">
        <v>2318</v>
      </c>
      <c r="C46" s="632" t="s">
        <v>143</v>
      </c>
      <c r="D46" s="632"/>
      <c r="E46" s="187">
        <v>220.8</v>
      </c>
      <c r="F46" s="174">
        <f>E46*'Прайс-лист'!I3*(1-'Прайс-лист'!$E$3)</f>
        <v>220.8</v>
      </c>
      <c r="G46" s="143">
        <v>0</v>
      </c>
      <c r="H46" s="175">
        <f>F46*G46</f>
        <v>0</v>
      </c>
    </row>
    <row r="47" spans="2:17" ht="15.75" customHeight="1" outlineLevel="1">
      <c r="B47" s="592">
        <v>3083</v>
      </c>
      <c r="C47" s="635" t="s">
        <v>948</v>
      </c>
      <c r="D47" s="635"/>
      <c r="E47" s="181">
        <v>26.4</v>
      </c>
      <c r="F47" s="174">
        <f>E47*'Прайс-лист'!I3*(1-'Прайс-лист'!$E$3)</f>
        <v>26.4</v>
      </c>
      <c r="G47" s="592">
        <f>IF(G34*G46,1,0)</f>
        <v>0</v>
      </c>
      <c r="H47" s="175">
        <f t="shared" si="1"/>
        <v>0</v>
      </c>
    </row>
    <row r="48" spans="2:17" ht="15.75" customHeight="1" outlineLevel="1">
      <c r="B48" s="589">
        <v>2967</v>
      </c>
      <c r="C48" s="632" t="s">
        <v>9</v>
      </c>
      <c r="D48" s="632"/>
      <c r="E48" s="187">
        <v>128</v>
      </c>
      <c r="F48" s="174">
        <f>E48*'Прайс-лист'!I3*(1-'Прайс-лист'!$E$3)</f>
        <v>128</v>
      </c>
      <c r="G48" s="143">
        <v>0</v>
      </c>
      <c r="H48" s="175">
        <f t="shared" si="1"/>
        <v>0</v>
      </c>
    </row>
    <row r="49" spans="2:21" ht="15.75" customHeight="1" outlineLevel="1">
      <c r="B49" s="589">
        <v>2968</v>
      </c>
      <c r="C49" s="632" t="s">
        <v>10</v>
      </c>
      <c r="D49" s="632"/>
      <c r="E49" s="187">
        <v>158.4</v>
      </c>
      <c r="F49" s="174">
        <f>E49*'Прайс-лист'!I3*(1-'Прайс-лист'!$E$3)</f>
        <v>158.4</v>
      </c>
      <c r="G49" s="143">
        <v>0</v>
      </c>
      <c r="H49" s="175">
        <f t="shared" si="1"/>
        <v>0</v>
      </c>
    </row>
    <row r="50" spans="2:21" ht="15.75" customHeight="1" outlineLevel="1">
      <c r="B50" s="589">
        <v>7004</v>
      </c>
      <c r="C50" s="632" t="s">
        <v>11</v>
      </c>
      <c r="D50" s="632"/>
      <c r="E50" s="187">
        <v>372.8</v>
      </c>
      <c r="F50" s="174">
        <f>E50*'Прайс-лист'!I3*(1-'Прайс-лист'!$E$3)</f>
        <v>372.8</v>
      </c>
      <c r="G50" s="143">
        <v>0</v>
      </c>
      <c r="H50" s="175">
        <f t="shared" si="1"/>
        <v>0</v>
      </c>
    </row>
    <row r="51" spans="2:21" ht="15.75" customHeight="1" outlineLevel="1">
      <c r="B51" s="589">
        <v>7005</v>
      </c>
      <c r="C51" s="632" t="s">
        <v>2270</v>
      </c>
      <c r="D51" s="632"/>
      <c r="E51" s="187">
        <v>88.8</v>
      </c>
      <c r="F51" s="174">
        <f>E51*'Прайс-лист'!I3*(1-'Прайс-лист'!$E$3)</f>
        <v>88.8</v>
      </c>
      <c r="G51" s="143">
        <v>0</v>
      </c>
      <c r="H51" s="175">
        <f t="shared" si="1"/>
        <v>0</v>
      </c>
    </row>
    <row r="52" spans="2:21" ht="15.75" customHeight="1" outlineLevel="1">
      <c r="B52" s="589">
        <v>2391</v>
      </c>
      <c r="C52" s="632" t="s">
        <v>70</v>
      </c>
      <c r="D52" s="632"/>
      <c r="E52" s="187">
        <v>472.8</v>
      </c>
      <c r="F52" s="174">
        <f>E52*'Прайс-лист'!I3*(1-'Прайс-лист'!$E$3)</f>
        <v>472.8</v>
      </c>
      <c r="G52" s="143">
        <v>0</v>
      </c>
      <c r="H52" s="175">
        <f t="shared" si="1"/>
        <v>0</v>
      </c>
    </row>
    <row r="53" spans="2:21" ht="15.75" customHeight="1" outlineLevel="1">
      <c r="B53" s="589">
        <v>2396</v>
      </c>
      <c r="C53" s="632" t="s">
        <v>71</v>
      </c>
      <c r="D53" s="632"/>
      <c r="E53" s="187">
        <v>634.4</v>
      </c>
      <c r="F53" s="174">
        <f>E53*'Прайс-лист'!I3*(1-'Прайс-лист'!$E$3)</f>
        <v>634.4</v>
      </c>
      <c r="G53" s="143">
        <v>0</v>
      </c>
      <c r="H53" s="175">
        <f t="shared" si="1"/>
        <v>0</v>
      </c>
    </row>
    <row r="54" spans="2:21" ht="15.75" customHeight="1" outlineLevel="1">
      <c r="B54" s="3"/>
      <c r="C54" s="52"/>
      <c r="D54" s="52"/>
      <c r="E54" s="184"/>
      <c r="F54" s="1"/>
      <c r="G54" s="27" t="s">
        <v>12</v>
      </c>
      <c r="H54" s="176">
        <f>SUM(H25:H53)</f>
        <v>7600</v>
      </c>
    </row>
    <row r="59" spans="2:21" ht="15.75" customHeight="1">
      <c r="U59" s="50" t="s">
        <v>2087</v>
      </c>
    </row>
  </sheetData>
  <mergeCells count="62">
    <mergeCell ref="C53:D53"/>
    <mergeCell ref="C41:D41"/>
    <mergeCell ref="C42:D42"/>
    <mergeCell ref="C48:D48"/>
    <mergeCell ref="C49:D49"/>
    <mergeCell ref="C50:D50"/>
    <mergeCell ref="C51:D51"/>
    <mergeCell ref="C52:D52"/>
    <mergeCell ref="C43:D43"/>
    <mergeCell ref="C44:D44"/>
    <mergeCell ref="C45:D45"/>
    <mergeCell ref="C46:D46"/>
    <mergeCell ref="C47:D47"/>
    <mergeCell ref="C40:D40"/>
    <mergeCell ref="C21:D21"/>
    <mergeCell ref="F21:G21"/>
    <mergeCell ref="C22:D22"/>
    <mergeCell ref="F22:G22"/>
    <mergeCell ref="C25:D25"/>
    <mergeCell ref="B26:H26"/>
    <mergeCell ref="C27:H27"/>
    <mergeCell ref="B28:H28"/>
    <mergeCell ref="C37:D37"/>
    <mergeCell ref="C38:D38"/>
    <mergeCell ref="B39:H39"/>
    <mergeCell ref="C18:D18"/>
    <mergeCell ref="F18:G18"/>
    <mergeCell ref="C19:D19"/>
    <mergeCell ref="F19:G19"/>
    <mergeCell ref="C20:D20"/>
    <mergeCell ref="F20:G20"/>
    <mergeCell ref="C15:D15"/>
    <mergeCell ref="F15:G15"/>
    <mergeCell ref="C16:D16"/>
    <mergeCell ref="F16:G16"/>
    <mergeCell ref="C17:D17"/>
    <mergeCell ref="F17:G17"/>
    <mergeCell ref="C12:D12"/>
    <mergeCell ref="F12:G12"/>
    <mergeCell ref="C13:D13"/>
    <mergeCell ref="F13:G13"/>
    <mergeCell ref="C14:D14"/>
    <mergeCell ref="F14:G14"/>
    <mergeCell ref="C9:D9"/>
    <mergeCell ref="F9:G9"/>
    <mergeCell ref="C10:D10"/>
    <mergeCell ref="F10:G10"/>
    <mergeCell ref="C11:D11"/>
    <mergeCell ref="F11:G11"/>
    <mergeCell ref="C6:D6"/>
    <mergeCell ref="F6:G6"/>
    <mergeCell ref="C7:D7"/>
    <mergeCell ref="F7:G7"/>
    <mergeCell ref="C8:D8"/>
    <mergeCell ref="F8:G8"/>
    <mergeCell ref="C5:D5"/>
    <mergeCell ref="F5:G5"/>
    <mergeCell ref="B2:H2"/>
    <mergeCell ref="R2:S2"/>
    <mergeCell ref="B3:H3"/>
    <mergeCell ref="C4:D4"/>
    <mergeCell ref="F4:G4"/>
  </mergeCells>
  <dataValidations count="9">
    <dataValidation type="list" allowBlank="1" showInputMessage="1" showErrorMessage="1" sqref="D42">
      <formula1>#REF!</formula1>
    </dataValidation>
    <dataValidation type="list" allowBlank="1" showInputMessage="1" showErrorMessage="1" sqref="D34">
      <formula1>$O$29:$O$36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5">
      <formula1>$P$29:$P$33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S53"/>
  <sheetViews>
    <sheetView showGridLines="0" workbookViewId="0">
      <pane ySplit="2" topLeftCell="A3" activePane="bottomLeft" state="frozen"/>
      <selection pane="bottomLeft" activeCell="F32" sqref="F32"/>
    </sheetView>
  </sheetViews>
  <sheetFormatPr defaultRowHeight="15.75" customHeight="1" outlineLevelRow="2" outlineLevelCol="1"/>
  <cols>
    <col min="1" max="1" width="3.7109375" style="50" customWidth="1"/>
    <col min="2" max="2" width="12.7109375" style="50" customWidth="1"/>
    <col min="3" max="3" width="65.7109375" style="50" customWidth="1"/>
    <col min="4" max="4" width="25.7109375" style="50" customWidth="1"/>
    <col min="5" max="5" width="10.7109375" style="185" hidden="1" customWidth="1"/>
    <col min="6" max="6" width="15.7109375" style="58" customWidth="1"/>
    <col min="7" max="7" width="10.7109375" style="50" customWidth="1"/>
    <col min="8" max="8" width="15.7109375" style="58" customWidth="1"/>
    <col min="9" max="9" width="9.140625" style="50"/>
    <col min="10" max="17" width="15.7109375" style="50" hidden="1" customWidth="1" outlineLevel="1"/>
    <col min="18" max="18" width="9.140625" style="50" collapsed="1"/>
    <col min="19" max="16384" width="9.140625" style="50"/>
  </cols>
  <sheetData>
    <row r="2" spans="2:19" ht="15.75" customHeight="1">
      <c r="B2" s="643" t="s">
        <v>237</v>
      </c>
      <c r="C2" s="643"/>
      <c r="D2" s="643"/>
      <c r="E2" s="643"/>
      <c r="F2" s="643"/>
      <c r="G2" s="643"/>
      <c r="H2" s="643"/>
      <c r="R2" s="642" t="s">
        <v>2216</v>
      </c>
      <c r="S2" s="642"/>
    </row>
    <row r="3" spans="2:19" ht="15.75" hidden="1" customHeight="1" outlineLevel="1">
      <c r="B3" s="644" t="s">
        <v>20</v>
      </c>
      <c r="C3" s="644"/>
      <c r="D3" s="644"/>
      <c r="E3" s="644"/>
      <c r="F3" s="644"/>
      <c r="G3" s="644"/>
      <c r="H3" s="644"/>
    </row>
    <row r="4" spans="2:19" ht="15.75" hidden="1" customHeight="1" outlineLevel="1">
      <c r="B4" s="67"/>
      <c r="C4" s="635" t="s">
        <v>21</v>
      </c>
      <c r="D4" s="635"/>
      <c r="E4" s="79"/>
      <c r="F4" s="638">
        <v>360</v>
      </c>
      <c r="G4" s="638"/>
      <c r="H4" s="73"/>
    </row>
    <row r="5" spans="2:19" ht="15.75" hidden="1" customHeight="1" outlineLevel="1">
      <c r="B5" s="67"/>
      <c r="C5" s="635" t="s">
        <v>22</v>
      </c>
      <c r="D5" s="635"/>
      <c r="E5" s="79"/>
      <c r="F5" s="638">
        <v>270</v>
      </c>
      <c r="G5" s="638"/>
      <c r="H5" s="73"/>
    </row>
    <row r="6" spans="2:19" ht="15.75" hidden="1" customHeight="1" outlineLevel="1">
      <c r="B6" s="67"/>
      <c r="C6" s="635" t="s">
        <v>23</v>
      </c>
      <c r="D6" s="635"/>
      <c r="E6" s="79"/>
      <c r="F6" s="638">
        <v>186</v>
      </c>
      <c r="G6" s="638"/>
      <c r="H6" s="73"/>
    </row>
    <row r="7" spans="2:19" ht="15.75" hidden="1" customHeight="1" outlineLevel="1">
      <c r="B7" s="67"/>
      <c r="C7" s="635" t="s">
        <v>24</v>
      </c>
      <c r="D7" s="635"/>
      <c r="E7" s="79"/>
      <c r="F7" s="638">
        <v>88</v>
      </c>
      <c r="G7" s="638"/>
      <c r="H7" s="73"/>
    </row>
    <row r="8" spans="2:19" ht="15.75" hidden="1" customHeight="1" outlineLevel="1">
      <c r="B8" s="67"/>
      <c r="C8" s="635" t="s">
        <v>25</v>
      </c>
      <c r="D8" s="635"/>
      <c r="E8" s="79"/>
      <c r="F8" s="638">
        <v>46</v>
      </c>
      <c r="G8" s="638"/>
      <c r="H8" s="73"/>
    </row>
    <row r="9" spans="2:19" ht="15.75" hidden="1" customHeight="1" outlineLevel="1">
      <c r="B9" s="67"/>
      <c r="C9" s="635" t="s">
        <v>41</v>
      </c>
      <c r="D9" s="635"/>
      <c r="E9" s="79"/>
      <c r="F9" s="638">
        <v>170</v>
      </c>
      <c r="G9" s="638"/>
      <c r="H9" s="73"/>
    </row>
    <row r="10" spans="2:19" ht="15.75" hidden="1" customHeight="1" outlineLevel="1">
      <c r="B10" s="67"/>
      <c r="C10" s="635" t="s">
        <v>26</v>
      </c>
      <c r="D10" s="635"/>
      <c r="E10" s="79"/>
      <c r="F10" s="638">
        <v>650</v>
      </c>
      <c r="G10" s="638"/>
      <c r="H10" s="73"/>
    </row>
    <row r="11" spans="2:19" ht="15.75" hidden="1" customHeight="1" outlineLevel="1">
      <c r="B11" s="67"/>
      <c r="C11" s="635" t="s">
        <v>27</v>
      </c>
      <c r="D11" s="635"/>
      <c r="E11" s="79"/>
      <c r="F11" s="638">
        <v>5</v>
      </c>
      <c r="G11" s="638"/>
      <c r="H11" s="73"/>
    </row>
    <row r="12" spans="2:19" ht="15.75" hidden="1" customHeight="1" outlineLevel="1">
      <c r="B12" s="67"/>
      <c r="C12" s="635" t="s">
        <v>28</v>
      </c>
      <c r="D12" s="635"/>
      <c r="E12" s="79"/>
      <c r="F12" s="638">
        <v>3</v>
      </c>
      <c r="G12" s="638"/>
      <c r="H12" s="73"/>
    </row>
    <row r="13" spans="2:19" ht="15.75" hidden="1" customHeight="1" outlineLevel="1">
      <c r="B13" s="67"/>
      <c r="C13" s="635" t="s">
        <v>29</v>
      </c>
      <c r="D13" s="635"/>
      <c r="E13" s="79"/>
      <c r="F13" s="638">
        <v>30</v>
      </c>
      <c r="G13" s="638"/>
      <c r="H13" s="73"/>
    </row>
    <row r="14" spans="2:19" ht="15.75" hidden="1" customHeight="1" outlineLevel="1">
      <c r="B14" s="67"/>
      <c r="C14" s="635" t="s">
        <v>30</v>
      </c>
      <c r="D14" s="635"/>
      <c r="E14" s="79"/>
      <c r="F14" s="638">
        <v>40</v>
      </c>
      <c r="G14" s="638"/>
      <c r="H14" s="73"/>
    </row>
    <row r="15" spans="2:19" ht="15.75" hidden="1" customHeight="1" outlineLevel="1">
      <c r="B15" s="67"/>
      <c r="C15" s="635" t="s">
        <v>31</v>
      </c>
      <c r="D15" s="635"/>
      <c r="E15" s="79"/>
      <c r="F15" s="638">
        <v>95</v>
      </c>
      <c r="G15" s="638"/>
      <c r="H15" s="73"/>
    </row>
    <row r="16" spans="2:19" ht="15.75" hidden="1" customHeight="1" outlineLevel="1">
      <c r="B16" s="67"/>
      <c r="C16" s="635" t="s">
        <v>32</v>
      </c>
      <c r="D16" s="635"/>
      <c r="E16" s="79"/>
      <c r="F16" s="638">
        <v>508</v>
      </c>
      <c r="G16" s="638"/>
      <c r="H16" s="73"/>
    </row>
    <row r="17" spans="2:17" ht="15.75" hidden="1" customHeight="1" outlineLevel="1">
      <c r="B17" s="67"/>
      <c r="C17" s="635" t="s">
        <v>33</v>
      </c>
      <c r="D17" s="635"/>
      <c r="E17" s="79"/>
      <c r="F17" s="638" t="s">
        <v>34</v>
      </c>
      <c r="G17" s="638"/>
      <c r="H17" s="73"/>
    </row>
    <row r="18" spans="2:17" ht="15.75" hidden="1" customHeight="1" outlineLevel="1">
      <c r="B18" s="67"/>
      <c r="C18" s="635" t="s">
        <v>35</v>
      </c>
      <c r="D18" s="635"/>
      <c r="E18" s="79"/>
      <c r="F18" s="638" t="s">
        <v>36</v>
      </c>
      <c r="G18" s="638"/>
      <c r="H18" s="73"/>
    </row>
    <row r="19" spans="2:17" ht="15.75" hidden="1" customHeight="1" outlineLevel="1">
      <c r="B19" s="67"/>
      <c r="C19" s="635" t="s">
        <v>42</v>
      </c>
      <c r="D19" s="635"/>
      <c r="E19" s="79"/>
      <c r="F19" s="638" t="s">
        <v>54</v>
      </c>
      <c r="G19" s="638"/>
      <c r="H19" s="73"/>
    </row>
    <row r="20" spans="2:17" ht="15.75" hidden="1" customHeight="1" outlineLevel="1">
      <c r="B20" s="67"/>
      <c r="C20" s="637" t="s">
        <v>205</v>
      </c>
      <c r="D20" s="637"/>
      <c r="E20" s="79"/>
      <c r="F20" s="638" t="s">
        <v>226</v>
      </c>
      <c r="G20" s="638"/>
      <c r="H20" s="73"/>
    </row>
    <row r="21" spans="2:17" ht="15.75" hidden="1" customHeight="1" outlineLevel="1">
      <c r="B21" s="67"/>
      <c r="C21" s="637" t="s">
        <v>206</v>
      </c>
      <c r="D21" s="637"/>
      <c r="E21" s="79"/>
      <c r="F21" s="638" t="s">
        <v>227</v>
      </c>
      <c r="G21" s="638"/>
      <c r="H21" s="73"/>
    </row>
    <row r="22" spans="2:17" ht="15.75" hidden="1" customHeight="1" outlineLevel="1">
      <c r="B22" s="67"/>
      <c r="C22" s="637" t="s">
        <v>40</v>
      </c>
      <c r="D22" s="637"/>
      <c r="E22" s="79"/>
      <c r="F22" s="638">
        <v>235</v>
      </c>
      <c r="G22" s="638"/>
      <c r="H22" s="73"/>
    </row>
    <row r="23" spans="2:17" ht="15.75" customHeight="1" collapsed="1">
      <c r="B23" s="69"/>
      <c r="C23" s="70"/>
      <c r="D23" s="70"/>
      <c r="E23" s="186"/>
      <c r="F23" s="70"/>
      <c r="G23" s="70"/>
      <c r="H23" s="71"/>
    </row>
    <row r="24" spans="2:17" ht="15.75" customHeight="1" outlineLevel="1">
      <c r="B24" s="64" t="s">
        <v>44</v>
      </c>
      <c r="C24" s="222" t="s">
        <v>49</v>
      </c>
      <c r="D24" s="111"/>
      <c r="E24" s="183" t="s">
        <v>2</v>
      </c>
      <c r="F24" s="111" t="s">
        <v>2</v>
      </c>
      <c r="G24" s="111" t="s">
        <v>45</v>
      </c>
      <c r="H24" s="65" t="s">
        <v>46</v>
      </c>
    </row>
    <row r="25" spans="2:17" ht="15.75" customHeight="1" outlineLevel="1">
      <c r="B25" s="108">
        <v>1092</v>
      </c>
      <c r="C25" s="635" t="s">
        <v>194</v>
      </c>
      <c r="D25" s="635"/>
      <c r="E25" s="171">
        <v>5811.2</v>
      </c>
      <c r="F25" s="174">
        <f>E25*'Прайс-лист'!I3*(1-'Прайс-лист'!$E$3)</f>
        <v>5811.2</v>
      </c>
      <c r="G25" s="108"/>
      <c r="H25" s="175">
        <f>F25</f>
        <v>5811.2</v>
      </c>
    </row>
    <row r="26" spans="2:17" ht="15.75" hidden="1" customHeight="1" outlineLevel="2">
      <c r="B26" s="641" t="s">
        <v>1949</v>
      </c>
      <c r="C26" s="641"/>
      <c r="D26" s="641"/>
      <c r="E26" s="641"/>
      <c r="F26" s="641"/>
      <c r="G26" s="641"/>
      <c r="H26" s="641"/>
    </row>
    <row r="27" spans="2:17" ht="342" hidden="1" customHeight="1" outlineLevel="2">
      <c r="B27" s="108"/>
      <c r="C27" s="640" t="s">
        <v>2298</v>
      </c>
      <c r="D27" s="640"/>
      <c r="E27" s="640"/>
      <c r="F27" s="640"/>
      <c r="G27" s="640"/>
      <c r="H27" s="640"/>
    </row>
    <row r="28" spans="2:17" ht="15.75" customHeight="1" outlineLevel="1" collapsed="1">
      <c r="B28" s="641" t="s">
        <v>2151</v>
      </c>
      <c r="C28" s="641"/>
      <c r="D28" s="641"/>
      <c r="E28" s="641"/>
      <c r="F28" s="641"/>
      <c r="G28" s="641"/>
      <c r="H28" s="641"/>
    </row>
    <row r="29" spans="2:17" ht="15.75" customHeight="1" outlineLevel="1">
      <c r="B29" s="468">
        <v>2479</v>
      </c>
      <c r="C29" s="471" t="s">
        <v>6</v>
      </c>
      <c r="D29" s="482" t="s">
        <v>928</v>
      </c>
      <c r="E29" s="181">
        <v>256</v>
      </c>
      <c r="F29" s="174">
        <f>E29*'Прайс-лист'!I3*(1-'Прайс-лист'!$E$3)</f>
        <v>256</v>
      </c>
      <c r="G29" s="143">
        <v>0</v>
      </c>
      <c r="H29" s="175">
        <f t="shared" ref="H29:H38" si="0">F29*G29</f>
        <v>0</v>
      </c>
      <c r="J29" s="246" t="s">
        <v>928</v>
      </c>
      <c r="K29" s="246" t="s">
        <v>928</v>
      </c>
      <c r="L29" s="246" t="s">
        <v>928</v>
      </c>
      <c r="M29" s="246" t="s">
        <v>928</v>
      </c>
      <c r="N29" s="246" t="s">
        <v>928</v>
      </c>
      <c r="O29" s="246" t="s">
        <v>928</v>
      </c>
      <c r="P29" s="246" t="s">
        <v>928</v>
      </c>
      <c r="Q29" s="246" t="s">
        <v>928</v>
      </c>
    </row>
    <row r="30" spans="2:17" ht="15.75" customHeight="1" outlineLevel="1">
      <c r="B30" s="483"/>
      <c r="C30" s="466" t="s">
        <v>929</v>
      </c>
      <c r="D30" s="103" t="s">
        <v>1945</v>
      </c>
      <c r="E30" s="181">
        <v>20</v>
      </c>
      <c r="F30" s="174">
        <f>E30*'Прайс-лист'!I3*(1-'Прайс-лист'!$E$3)</f>
        <v>20</v>
      </c>
      <c r="G30" s="143">
        <v>0</v>
      </c>
      <c r="H30" s="175">
        <f t="shared" si="0"/>
        <v>0</v>
      </c>
      <c r="J30" s="248" t="s">
        <v>1942</v>
      </c>
      <c r="K30" s="246" t="s">
        <v>1945</v>
      </c>
      <c r="L30" s="246" t="s">
        <v>1945</v>
      </c>
      <c r="M30" s="246" t="s">
        <v>1945</v>
      </c>
      <c r="N30" s="489" t="s">
        <v>2202</v>
      </c>
      <c r="O30" s="489" t="s">
        <v>2206</v>
      </c>
      <c r="P30" s="248" t="s">
        <v>1946</v>
      </c>
      <c r="Q30" s="251" t="s">
        <v>2179</v>
      </c>
    </row>
    <row r="31" spans="2:17" ht="15.75" customHeight="1" outlineLevel="1">
      <c r="B31" s="468">
        <v>2121</v>
      </c>
      <c r="C31" s="466" t="s">
        <v>934</v>
      </c>
      <c r="D31" s="103" t="s">
        <v>928</v>
      </c>
      <c r="E31" s="181">
        <v>112.8</v>
      </c>
      <c r="F31" s="174">
        <f>E31*'Прайс-лист'!I3*(1-'Прайс-лист'!$E$3)</f>
        <v>112.8</v>
      </c>
      <c r="G31" s="143">
        <v>0</v>
      </c>
      <c r="H31" s="174">
        <f t="shared" si="0"/>
        <v>0</v>
      </c>
      <c r="J31" s="248" t="s">
        <v>2155</v>
      </c>
      <c r="K31" s="254" t="s">
        <v>1959</v>
      </c>
      <c r="L31" s="248" t="s">
        <v>1942</v>
      </c>
      <c r="M31" s="248" t="s">
        <v>1942</v>
      </c>
      <c r="N31" s="489" t="s">
        <v>2203</v>
      </c>
      <c r="O31" s="489" t="s">
        <v>2207</v>
      </c>
      <c r="P31" s="248" t="s">
        <v>1947</v>
      </c>
      <c r="Q31" s="246" t="s">
        <v>2178</v>
      </c>
    </row>
    <row r="32" spans="2:17" ht="15.75" customHeight="1" outlineLevel="1">
      <c r="B32" s="468">
        <v>1097</v>
      </c>
      <c r="C32" s="466" t="s">
        <v>932</v>
      </c>
      <c r="D32" s="103" t="s">
        <v>928</v>
      </c>
      <c r="E32" s="181">
        <v>1343.2</v>
      </c>
      <c r="F32" s="174">
        <f>E32*'Прайс-лист'!I3*(1-'Прайс-лист'!$E$3)</f>
        <v>1343.2</v>
      </c>
      <c r="G32" s="143">
        <v>0</v>
      </c>
      <c r="H32" s="175">
        <f t="shared" si="0"/>
        <v>0</v>
      </c>
      <c r="J32" s="248" t="s">
        <v>2154</v>
      </c>
      <c r="K32" s="247" t="s">
        <v>1944</v>
      </c>
      <c r="L32" s="247"/>
      <c r="M32" s="247" t="s">
        <v>1944</v>
      </c>
      <c r="N32" s="456"/>
      <c r="O32" s="489" t="s">
        <v>2208</v>
      </c>
      <c r="P32" s="248" t="s">
        <v>1948</v>
      </c>
      <c r="Q32" s="248"/>
    </row>
    <row r="33" spans="2:17" ht="15.75" customHeight="1" outlineLevel="1">
      <c r="B33" s="468">
        <v>2004</v>
      </c>
      <c r="C33" s="464" t="s">
        <v>931</v>
      </c>
      <c r="D33" s="103" t="s">
        <v>928</v>
      </c>
      <c r="E33" s="181">
        <v>0</v>
      </c>
      <c r="F33" s="174">
        <f>E33*'Прайс-лист'!I3*(1-'Прайс-лист'!$E$3)</f>
        <v>0</v>
      </c>
      <c r="G33" s="143">
        <v>0</v>
      </c>
      <c r="H33" s="175">
        <f t="shared" si="0"/>
        <v>0</v>
      </c>
      <c r="J33" s="251" t="s">
        <v>1944</v>
      </c>
      <c r="K33" s="254" t="s">
        <v>1960</v>
      </c>
      <c r="L33" s="254"/>
      <c r="M33" s="254" t="s">
        <v>1960</v>
      </c>
      <c r="N33" s="248"/>
      <c r="O33" s="489" t="s">
        <v>2209</v>
      </c>
      <c r="P33" s="251" t="s">
        <v>2330</v>
      </c>
      <c r="Q33" s="248"/>
    </row>
    <row r="34" spans="2:17" ht="15.75" customHeight="1" outlineLevel="1">
      <c r="B34" s="468">
        <v>3063</v>
      </c>
      <c r="C34" s="472" t="s">
        <v>930</v>
      </c>
      <c r="D34" s="103" t="s">
        <v>928</v>
      </c>
      <c r="E34" s="181">
        <v>84</v>
      </c>
      <c r="F34" s="174">
        <f>E34*'Прайс-лист'!I3*(1-'Прайс-лист'!$E$3)</f>
        <v>84</v>
      </c>
      <c r="G34" s="143">
        <v>0</v>
      </c>
      <c r="H34" s="175">
        <f t="shared" si="0"/>
        <v>0</v>
      </c>
      <c r="J34" s="251" t="s">
        <v>1945</v>
      </c>
      <c r="K34" s="254" t="s">
        <v>1967</v>
      </c>
      <c r="L34" s="254"/>
      <c r="M34" s="254" t="s">
        <v>1967</v>
      </c>
      <c r="N34" s="250"/>
      <c r="O34" s="489" t="s">
        <v>2210</v>
      </c>
      <c r="Q34" s="251"/>
    </row>
    <row r="35" spans="2:17" ht="15.75" customHeight="1" outlineLevel="1">
      <c r="B35" s="468">
        <v>3501</v>
      </c>
      <c r="C35" s="471" t="s">
        <v>1940</v>
      </c>
      <c r="D35" s="482" t="s">
        <v>928</v>
      </c>
      <c r="E35" s="181">
        <v>300</v>
      </c>
      <c r="F35" s="174">
        <f>E35*'Прайс-лист'!I3*(1-'Прайс-лист'!$E$3)</f>
        <v>300</v>
      </c>
      <c r="G35" s="143">
        <v>0</v>
      </c>
      <c r="H35" s="175">
        <f t="shared" si="0"/>
        <v>0</v>
      </c>
      <c r="K35" s="251" t="s">
        <v>1943</v>
      </c>
      <c r="L35" s="251"/>
      <c r="M35" s="251" t="s">
        <v>1943</v>
      </c>
      <c r="N35" s="249"/>
      <c r="O35" s="249"/>
      <c r="Q35" s="106"/>
    </row>
    <row r="36" spans="2:17" ht="15.75" customHeight="1" outlineLevel="1">
      <c r="B36" s="465" t="s">
        <v>2173</v>
      </c>
      <c r="C36" s="470" t="s">
        <v>2177</v>
      </c>
      <c r="D36" s="482" t="s">
        <v>928</v>
      </c>
      <c r="E36" s="208">
        <v>0</v>
      </c>
      <c r="F36" s="174">
        <f>E36*'Прайс-лист'!I3*(1-'Прайс-лист'!$E$3)</f>
        <v>0</v>
      </c>
      <c r="G36" s="143">
        <v>0</v>
      </c>
      <c r="H36" s="175">
        <f t="shared" si="0"/>
        <v>0</v>
      </c>
      <c r="N36" s="249"/>
      <c r="P36" s="252"/>
      <c r="Q36" s="106"/>
    </row>
    <row r="37" spans="2:17" ht="15.75" customHeight="1" outlineLevel="1">
      <c r="B37" s="468">
        <v>2560</v>
      </c>
      <c r="C37" s="637" t="s">
        <v>135</v>
      </c>
      <c r="D37" s="637"/>
      <c r="E37" s="208">
        <v>52</v>
      </c>
      <c r="F37" s="174">
        <f>E37*'Прайс-лист'!I3*(1-'Прайс-лист'!$E$3)</f>
        <v>52</v>
      </c>
      <c r="G37" s="143">
        <v>0</v>
      </c>
      <c r="H37" s="175">
        <f t="shared" si="0"/>
        <v>0</v>
      </c>
    </row>
    <row r="38" spans="2:17" ht="15.75" customHeight="1" outlineLevel="1">
      <c r="B38" s="465">
        <v>2130</v>
      </c>
      <c r="C38" s="636" t="s">
        <v>943</v>
      </c>
      <c r="D38" s="636"/>
      <c r="E38" s="187">
        <v>216</v>
      </c>
      <c r="F38" s="174">
        <f>E38*'Прайс-лист'!I3*(1-'Прайс-лист'!$E$3)</f>
        <v>216</v>
      </c>
      <c r="G38" s="143">
        <v>0</v>
      </c>
      <c r="H38" s="175">
        <f t="shared" si="0"/>
        <v>0</v>
      </c>
      <c r="N38" s="149"/>
    </row>
    <row r="39" spans="2:17" ht="15.75" customHeight="1" outlineLevel="1">
      <c r="B39" s="639" t="s">
        <v>7</v>
      </c>
      <c r="C39" s="639"/>
      <c r="D39" s="639"/>
      <c r="E39" s="639"/>
      <c r="F39" s="639"/>
      <c r="G39" s="639"/>
      <c r="H39" s="639"/>
      <c r="P39" s="116"/>
      <c r="Q39" s="116"/>
    </row>
    <row r="40" spans="2:17" ht="15.75" customHeight="1" outlineLevel="1">
      <c r="B40" s="469">
        <v>4146</v>
      </c>
      <c r="C40" s="632" t="s">
        <v>2182</v>
      </c>
      <c r="D40" s="632"/>
      <c r="E40" s="187">
        <v>32</v>
      </c>
      <c r="F40" s="174">
        <f>E40*'Прайс-лист'!I3*(1-'Прайс-лист'!$E$3)</f>
        <v>32</v>
      </c>
      <c r="G40" s="143">
        <v>0</v>
      </c>
      <c r="H40" s="175">
        <f t="shared" ref="H40:H52" si="1">F40*G40</f>
        <v>0</v>
      </c>
      <c r="O40" s="107"/>
      <c r="P40" s="105"/>
      <c r="Q40" s="105"/>
    </row>
    <row r="41" spans="2:17" ht="15.75" customHeight="1" outlineLevel="1">
      <c r="B41" s="112">
        <v>2704</v>
      </c>
      <c r="C41" s="632" t="s">
        <v>120</v>
      </c>
      <c r="D41" s="632"/>
      <c r="E41" s="187">
        <v>471.2</v>
      </c>
      <c r="F41" s="174">
        <f>E41*'Прайс-лист'!I3*(1-'Прайс-лист'!$E$3)</f>
        <v>471.2</v>
      </c>
      <c r="G41" s="143">
        <v>0</v>
      </c>
      <c r="H41" s="175">
        <f t="shared" si="1"/>
        <v>0</v>
      </c>
      <c r="P41" s="105"/>
      <c r="Q41" s="105"/>
    </row>
    <row r="42" spans="2:17" ht="15.75" customHeight="1" outlineLevel="1">
      <c r="B42" s="112">
        <v>2605</v>
      </c>
      <c r="C42" s="632" t="s">
        <v>121</v>
      </c>
      <c r="D42" s="632"/>
      <c r="E42" s="187">
        <v>465.6</v>
      </c>
      <c r="F42" s="174">
        <f>E42*'Прайс-лист'!I3*(1-'Прайс-лист'!$E$3)</f>
        <v>465.6</v>
      </c>
      <c r="G42" s="143">
        <v>0</v>
      </c>
      <c r="H42" s="175">
        <f t="shared" si="1"/>
        <v>0</v>
      </c>
      <c r="P42" s="105"/>
    </row>
    <row r="43" spans="2:17" ht="15.75" customHeight="1" outlineLevel="1">
      <c r="B43" s="112">
        <v>2601</v>
      </c>
      <c r="C43" s="632" t="s">
        <v>99</v>
      </c>
      <c r="D43" s="632"/>
      <c r="E43" s="187">
        <v>90.4</v>
      </c>
      <c r="F43" s="174">
        <f>E43*'Прайс-лист'!I3*(1-'Прайс-лист'!$E$3)</f>
        <v>90.4</v>
      </c>
      <c r="G43" s="143">
        <v>0</v>
      </c>
      <c r="H43" s="175">
        <f>F43*G43</f>
        <v>0</v>
      </c>
      <c r="P43" s="105"/>
    </row>
    <row r="44" spans="2:17" ht="15.75" customHeight="1" outlineLevel="1">
      <c r="B44" s="112">
        <v>2310</v>
      </c>
      <c r="C44" s="632" t="s">
        <v>122</v>
      </c>
      <c r="D44" s="632"/>
      <c r="E44" s="187">
        <v>192</v>
      </c>
      <c r="F44" s="174">
        <f>E44*'Прайс-лист'!I3*(1-'Прайс-лист'!$E$3)</f>
        <v>192</v>
      </c>
      <c r="G44" s="143">
        <v>0</v>
      </c>
      <c r="H44" s="175">
        <f t="shared" si="1"/>
        <v>0</v>
      </c>
    </row>
    <row r="45" spans="2:17" ht="15.75" customHeight="1" outlineLevel="1">
      <c r="B45" s="112">
        <v>2919</v>
      </c>
      <c r="C45" s="632" t="s">
        <v>9</v>
      </c>
      <c r="D45" s="632"/>
      <c r="E45" s="187">
        <v>111.2</v>
      </c>
      <c r="F45" s="174">
        <f>E45*'Прайс-лист'!I3*(1-'Прайс-лист'!$E$3)</f>
        <v>111.2</v>
      </c>
      <c r="G45" s="143">
        <v>0</v>
      </c>
      <c r="H45" s="175">
        <f t="shared" si="1"/>
        <v>0</v>
      </c>
    </row>
    <row r="46" spans="2:17" ht="15.75" customHeight="1" outlineLevel="1">
      <c r="B46" s="112">
        <v>2920</v>
      </c>
      <c r="C46" s="632" t="s">
        <v>10</v>
      </c>
      <c r="D46" s="632"/>
      <c r="E46" s="187">
        <v>137.6</v>
      </c>
      <c r="F46" s="174">
        <f>E46*'Прайс-лист'!I3*(1-'Прайс-лист'!$E$3)</f>
        <v>137.6</v>
      </c>
      <c r="G46" s="143">
        <v>0</v>
      </c>
      <c r="H46" s="175">
        <f t="shared" si="1"/>
        <v>0</v>
      </c>
    </row>
    <row r="47" spans="2:17" ht="15.75" customHeight="1" outlineLevel="1">
      <c r="B47" s="242">
        <v>2824</v>
      </c>
      <c r="C47" s="632" t="s">
        <v>11</v>
      </c>
      <c r="D47" s="632"/>
      <c r="E47" s="187">
        <v>302.39999999999998</v>
      </c>
      <c r="F47" s="174">
        <f>E47*'Прайс-лист'!I3*(1-'Прайс-лист'!$E$3)</f>
        <v>302.39999999999998</v>
      </c>
      <c r="G47" s="143">
        <v>0</v>
      </c>
      <c r="H47" s="175">
        <f t="shared" si="1"/>
        <v>0</v>
      </c>
    </row>
    <row r="48" spans="2:17" ht="15.75" customHeight="1" outlineLevel="1">
      <c r="B48" s="112">
        <v>2825</v>
      </c>
      <c r="C48" s="632" t="s">
        <v>126</v>
      </c>
      <c r="D48" s="632"/>
      <c r="E48" s="187">
        <v>341.6</v>
      </c>
      <c r="F48" s="174">
        <f>E48*'Прайс-лист'!I3*(1-'Прайс-лист'!$E$3)</f>
        <v>341.6</v>
      </c>
      <c r="G48" s="143">
        <v>0</v>
      </c>
      <c r="H48" s="175">
        <f t="shared" si="1"/>
        <v>0</v>
      </c>
    </row>
    <row r="49" spans="2:8" ht="15.75" customHeight="1" outlineLevel="1">
      <c r="B49" s="112">
        <v>2846</v>
      </c>
      <c r="C49" s="632" t="s">
        <v>127</v>
      </c>
      <c r="D49" s="632"/>
      <c r="E49" s="187">
        <v>73.599999999999994</v>
      </c>
      <c r="F49" s="174">
        <f>E49*'Прайс-лист'!I3*(1-'Прайс-лист'!$E$3)</f>
        <v>73.599999999999994</v>
      </c>
      <c r="G49" s="143">
        <v>0</v>
      </c>
      <c r="H49" s="175">
        <f t="shared" si="1"/>
        <v>0</v>
      </c>
    </row>
    <row r="50" spans="2:8" ht="15.75" customHeight="1" outlineLevel="1">
      <c r="B50" s="112">
        <v>2842</v>
      </c>
      <c r="C50" s="632" t="s">
        <v>128</v>
      </c>
      <c r="D50" s="632"/>
      <c r="E50" s="187">
        <v>75.2</v>
      </c>
      <c r="F50" s="174">
        <f>E50*'Прайс-лист'!I3*(1-'Прайс-лист'!$E$3)</f>
        <v>75.2</v>
      </c>
      <c r="G50" s="143">
        <v>0</v>
      </c>
      <c r="H50" s="175">
        <f t="shared" si="1"/>
        <v>0</v>
      </c>
    </row>
    <row r="51" spans="2:8" ht="15.75" customHeight="1" outlineLevel="1">
      <c r="B51" s="112">
        <v>2391</v>
      </c>
      <c r="C51" s="632" t="s">
        <v>70</v>
      </c>
      <c r="D51" s="632"/>
      <c r="E51" s="187">
        <v>472.8</v>
      </c>
      <c r="F51" s="174">
        <f>E51*'Прайс-лист'!I3*(1-'Прайс-лист'!$E$3)</f>
        <v>472.8</v>
      </c>
      <c r="G51" s="143">
        <v>0</v>
      </c>
      <c r="H51" s="175">
        <f t="shared" si="1"/>
        <v>0</v>
      </c>
    </row>
    <row r="52" spans="2:8" ht="15.75" customHeight="1" outlineLevel="1">
      <c r="B52" s="112">
        <v>2396</v>
      </c>
      <c r="C52" s="632" t="s">
        <v>71</v>
      </c>
      <c r="D52" s="632"/>
      <c r="E52" s="187">
        <v>634.4</v>
      </c>
      <c r="F52" s="174">
        <f>E52*'Прайс-лист'!I3*(1-'Прайс-лист'!$E$3)</f>
        <v>634.4</v>
      </c>
      <c r="G52" s="143">
        <v>0</v>
      </c>
      <c r="H52" s="175">
        <f t="shared" si="1"/>
        <v>0</v>
      </c>
    </row>
    <row r="53" spans="2:8" ht="15.75" customHeight="1" outlineLevel="1">
      <c r="B53" s="3"/>
      <c r="C53" s="52"/>
      <c r="D53" s="52"/>
      <c r="E53" s="184"/>
      <c r="F53" s="1"/>
      <c r="G53" s="27" t="s">
        <v>12</v>
      </c>
      <c r="H53" s="176">
        <f>SUM(H25:H52)</f>
        <v>5811.2</v>
      </c>
    </row>
  </sheetData>
  <sortState ref="A38:H51">
    <sortCondition ref="A38"/>
  </sortState>
  <mergeCells count="61">
    <mergeCell ref="C38:D38"/>
    <mergeCell ref="C22:D22"/>
    <mergeCell ref="C16:D16"/>
    <mergeCell ref="C17:D17"/>
    <mergeCell ref="C18:D18"/>
    <mergeCell ref="C19:D19"/>
    <mergeCell ref="C20:D20"/>
    <mergeCell ref="B26:H26"/>
    <mergeCell ref="C21:D21"/>
    <mergeCell ref="C40:D40"/>
    <mergeCell ref="C41:D41"/>
    <mergeCell ref="C42:D42"/>
    <mergeCell ref="C25:D25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49:D49"/>
    <mergeCell ref="C50:D50"/>
    <mergeCell ref="C51:D51"/>
    <mergeCell ref="C52:D52"/>
    <mergeCell ref="C43:D43"/>
    <mergeCell ref="C44:D44"/>
    <mergeCell ref="C45:D45"/>
    <mergeCell ref="C46:D46"/>
    <mergeCell ref="C48:D48"/>
    <mergeCell ref="C47:D47"/>
    <mergeCell ref="F7:G7"/>
    <mergeCell ref="F8:G8"/>
    <mergeCell ref="F9:G9"/>
    <mergeCell ref="F10:G10"/>
    <mergeCell ref="R2:S2"/>
    <mergeCell ref="B2:H2"/>
    <mergeCell ref="B3:H3"/>
    <mergeCell ref="F4:G4"/>
    <mergeCell ref="F5:G5"/>
    <mergeCell ref="F6:G6"/>
    <mergeCell ref="B39:H39"/>
    <mergeCell ref="F11:G11"/>
    <mergeCell ref="F12:G12"/>
    <mergeCell ref="F13:G13"/>
    <mergeCell ref="F16:G16"/>
    <mergeCell ref="F17:G17"/>
    <mergeCell ref="B28:H28"/>
    <mergeCell ref="F22:G22"/>
    <mergeCell ref="F20:G20"/>
    <mergeCell ref="F21:G21"/>
    <mergeCell ref="F18:G18"/>
    <mergeCell ref="F19:G19"/>
    <mergeCell ref="F14:G14"/>
    <mergeCell ref="F15:G15"/>
    <mergeCell ref="C27:H27"/>
    <mergeCell ref="C37:D37"/>
  </mergeCells>
  <dataValidations count="9">
    <dataValidation type="list" allowBlank="1" showInputMessage="1" showErrorMessage="1" sqref="D47">
      <formula1>#REF!</formula1>
    </dataValidation>
    <dataValidation type="list" allowBlank="1" showInputMessage="1" showErrorMessage="1" sqref="D35">
      <formula1>$P$29:$P$33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2">
      <formula1>$M$29:$M$35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6">
      <formula1>$Q$29:$Q$31</formula1>
    </dataValidation>
    <dataValidation type="list" allowBlank="1" showInputMessage="1" showErrorMessage="1" sqref="D33">
      <formula1>$N$29:$N$31</formula1>
    </dataValidation>
    <dataValidation type="list" allowBlank="1" showInputMessage="1" showErrorMessage="1" sqref="D34">
      <formula1>$O$29:$O$34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64</vt:i4>
      </vt:variant>
      <vt:variant>
        <vt:lpstr>Именованные диапазоны</vt:lpstr>
      </vt:variant>
      <vt:variant>
        <vt:i4>60</vt:i4>
      </vt:variant>
    </vt:vector>
  </HeadingPairs>
  <TitlesOfParts>
    <vt:vector size="124" baseType="lpstr">
      <vt:lpstr>Прайс-лист</vt:lpstr>
      <vt:lpstr>G850GHL</vt:lpstr>
      <vt:lpstr>G650</vt:lpstr>
      <vt:lpstr>G580</vt:lpstr>
      <vt:lpstr>G500</vt:lpstr>
      <vt:lpstr>G480LF</vt:lpstr>
      <vt:lpstr>G480EF</vt:lpstr>
      <vt:lpstr>G420</vt:lpstr>
      <vt:lpstr>G380EF</vt:lpstr>
      <vt:lpstr>G340EF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Alu330D</vt:lpstr>
      <vt:lpstr>Alu300D</vt:lpstr>
      <vt:lpstr>Alu270D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E300</vt:lpstr>
      <vt:lpstr>E270</vt:lpstr>
      <vt:lpstr>E240</vt:lpstr>
      <vt:lpstr>Е210</vt:lpstr>
      <vt:lpstr>A550P</vt:lpstr>
      <vt:lpstr>A550</vt:lpstr>
      <vt:lpstr>A450P</vt:lpstr>
      <vt:lpstr>A450</vt:lpstr>
      <vt:lpstr>A380P</vt:lpstr>
      <vt:lpstr>A380</vt:lpstr>
      <vt:lpstr>N585</vt:lpstr>
      <vt:lpstr>N440L</vt:lpstr>
      <vt:lpstr>N440</vt:lpstr>
      <vt:lpstr>RG370S</vt:lpstr>
      <vt:lpstr>RG370R</vt:lpstr>
      <vt:lpstr>RG370</vt:lpstr>
      <vt:lpstr>Accessories</vt:lpstr>
      <vt:lpstr>Parts</vt:lpstr>
      <vt:lpstr>Material Colors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Accessories!Область_печати</vt:lpstr>
      <vt:lpstr>Alu270D!Область_печати</vt:lpstr>
      <vt:lpstr>Alu300D!Область_печати</vt:lpstr>
      <vt:lpstr>Alu330D!Область_печати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'E240'!Область_печати</vt:lpstr>
      <vt:lpstr>'E270'!Область_печати</vt:lpstr>
      <vt:lpstr>'E300'!Область_печати</vt:lpstr>
      <vt:lpstr>G340EF!Область_печати</vt:lpstr>
      <vt:lpstr>G380EF!Область_печати</vt:lpstr>
      <vt:lpstr>'G420'!Область_печати</vt:lpstr>
      <vt:lpstr>G480EF!Область_печати</vt:lpstr>
      <vt:lpstr>G480LF!Область_печати</vt:lpstr>
      <vt:lpstr>'G500'!Область_печати</vt:lpstr>
      <vt:lpstr>'G580'!Область_печати</vt:lpstr>
      <vt:lpstr>'G650'!Область_печати</vt:lpstr>
      <vt:lpstr>G850GHL!Область_печати</vt:lpstr>
      <vt:lpstr>'N440'!Область_печати</vt:lpstr>
      <vt:lpstr>N440L!Область_печати</vt:lpstr>
      <vt:lpstr>'N585'!Область_печати</vt:lpstr>
      <vt:lpstr>Parts!Область_печати</vt:lpstr>
      <vt:lpstr>'R380'!Область_печати</vt:lpstr>
      <vt:lpstr>'R420'!Область_печати</vt:lpstr>
      <vt:lpstr>'R460'!Область_печати</vt:lpstr>
      <vt:lpstr>'RG370'!Область_печати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Е210!Область_печати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2018-02-05T17:54:18Z</dcterms:modified>
</cp:coreProperties>
</file>