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8660" windowHeight="12765" tabRatio="972"/>
  </bookViews>
  <sheets>
    <sheet name="Прайс-лист" sheetId="1" r:id="rId1"/>
    <sheet name="D600L" sheetId="134" r:id="rId2"/>
    <sheet name="D600A" sheetId="137" r:id="rId3"/>
    <sheet name="D600D" sheetId="136" r:id="rId4"/>
    <sheet name="G850" sheetId="116" r:id="rId5"/>
    <sheet name="G750" sheetId="130" r:id="rId6"/>
    <sheet name="G650" sheetId="78" r:id="rId7"/>
    <sheet name="G580" sheetId="120" r:id="rId8"/>
    <sheet name="G500" sheetId="77" r:id="rId9"/>
    <sheet name="G420" sheetId="128" r:id="rId10"/>
    <sheet name="G380" sheetId="74" r:id="rId11"/>
    <sheet name="G340" sheetId="73" r:id="rId12"/>
    <sheet name="S520L" sheetId="67" r:id="rId13"/>
    <sheet name="S470NL" sheetId="65" r:id="rId14"/>
    <sheet name="S420NL" sheetId="63" r:id="rId15"/>
    <sheet name="S370NL" sheetId="64" r:id="rId16"/>
    <sheet name="S330L" sheetId="115" r:id="rId17"/>
    <sheet name="S300L" sheetId="114" r:id="rId18"/>
    <sheet name="S520S" sheetId="19" r:id="rId19"/>
    <sheet name="S470NS" sheetId="17" r:id="rId20"/>
    <sheet name="S420NS" sheetId="16" r:id="rId21"/>
    <sheet name="S370NS" sheetId="15" r:id="rId22"/>
    <sheet name="S330S" sheetId="14" r:id="rId23"/>
    <sheet name="S300S" sheetId="13" r:id="rId24"/>
    <sheet name="S470N" sheetId="10" r:id="rId25"/>
    <sheet name="S420N" sheetId="9" r:id="rId26"/>
    <sheet name="S370N" sheetId="8" r:id="rId27"/>
    <sheet name="S330" sheetId="7" r:id="rId28"/>
    <sheet name="S300" sheetId="4" r:id="rId29"/>
    <sheet name="S275" sheetId="3" r:id="rId30"/>
    <sheet name="S250" sheetId="2" r:id="rId31"/>
    <sheet name="R460" sheetId="102" r:id="rId32"/>
    <sheet name="R420" sheetId="101" r:id="rId33"/>
    <sheet name="R380" sheetId="100" r:id="rId34"/>
    <sheet name="C360" sheetId="97" r:id="rId35"/>
    <sheet name="C360A" sheetId="98" r:id="rId36"/>
    <sheet name="C330" sheetId="95" r:id="rId37"/>
    <sheet name="C330A" sheetId="96" r:id="rId38"/>
    <sheet name="C300" sheetId="93" r:id="rId39"/>
    <sheet name="C300A" sheetId="94" r:id="rId40"/>
    <sheet name="C270" sheetId="91" r:id="rId41"/>
    <sheet name="C270A" sheetId="92" r:id="rId42"/>
    <sheet name="C240" sheetId="89" r:id="rId43"/>
    <sheet name="C240A" sheetId="90" r:id="rId44"/>
    <sheet name="A550P" sheetId="84" r:id="rId45"/>
    <sheet name="A550" sheetId="83" r:id="rId46"/>
    <sheet name="A450P" sheetId="82" r:id="rId47"/>
    <sheet name="A450" sheetId="81" r:id="rId48"/>
    <sheet name="A380P" sheetId="80" r:id="rId49"/>
    <sheet name="A380" sheetId="79" r:id="rId50"/>
    <sheet name="RG370R" sheetId="105" r:id="rId51"/>
    <sheet name="Material Colors" sheetId="131" r:id="rId52"/>
    <sheet name="Accessories" sheetId="132" r:id="rId53"/>
    <sheet name="Parts" sheetId="133" r:id="rId54"/>
  </sheets>
  <definedNames>
    <definedName name="_xlnm._FilterDatabase" localSheetId="30" hidden="1">'S250'!$B$1:$H$39</definedName>
    <definedName name="_xlnm._FilterDatabase" localSheetId="13" hidden="1">S470NL!$B$50:$H$50</definedName>
    <definedName name="_xlnm.Print_Area" localSheetId="48">A380P!$B:$G</definedName>
    <definedName name="_xlnm.Print_Area" localSheetId="47">'A450'!$B:$G</definedName>
    <definedName name="_xlnm.Print_Area" localSheetId="46">A450P!$B:$G</definedName>
    <definedName name="_xlnm.Print_Area" localSheetId="45">'A550'!$B:$G</definedName>
    <definedName name="_xlnm.Print_Area" localSheetId="44">A550P!$B:$G</definedName>
    <definedName name="_xlnm.Print_Area" localSheetId="42">'C240'!$B:$H</definedName>
    <definedName name="_xlnm.Print_Area" localSheetId="43">'C240A'!$B:$H</definedName>
    <definedName name="_xlnm.Print_Area" localSheetId="40">'C270'!$B:$H</definedName>
    <definedName name="_xlnm.Print_Area" localSheetId="41">'C270A'!$B:$H</definedName>
    <definedName name="_xlnm.Print_Area" localSheetId="38">'C300'!$B:$H</definedName>
    <definedName name="_xlnm.Print_Area" localSheetId="39">'C300A'!$B:$H</definedName>
    <definedName name="_xlnm.Print_Area" localSheetId="36">'C330'!$B:$H</definedName>
    <definedName name="_xlnm.Print_Area" localSheetId="37">'C330A'!$B:$H</definedName>
    <definedName name="_xlnm.Print_Area" localSheetId="34">'C360'!$B:$H</definedName>
    <definedName name="_xlnm.Print_Area" localSheetId="35">'C360A'!$B:$H</definedName>
    <definedName name="_xlnm.Print_Area" localSheetId="2">D600A!$B:$H</definedName>
    <definedName name="_xlnm.Print_Area" localSheetId="3">D600D!$B:$H</definedName>
    <definedName name="_xlnm.Print_Area" localSheetId="1">D600L!$B:$H</definedName>
    <definedName name="_xlnm.Print_Area" localSheetId="11">'G340'!$B:$H</definedName>
    <definedName name="_xlnm.Print_Area" localSheetId="10">'G380'!$B:$H</definedName>
    <definedName name="_xlnm.Print_Area" localSheetId="9">'G420'!$B:$H</definedName>
    <definedName name="_xlnm.Print_Area" localSheetId="8">'G500'!$B:$H</definedName>
    <definedName name="_xlnm.Print_Area" localSheetId="7">'G580'!$B:$H</definedName>
    <definedName name="_xlnm.Print_Area" localSheetId="6">'G650'!$B:$H</definedName>
    <definedName name="_xlnm.Print_Area" localSheetId="5">'G750'!$B:$H</definedName>
    <definedName name="_xlnm.Print_Area" localSheetId="4">'G850'!$B:$I</definedName>
    <definedName name="_xlnm.Print_Area" localSheetId="33">'R380'!$B:$H</definedName>
    <definedName name="_xlnm.Print_Area" localSheetId="32">'R420'!$B:$H</definedName>
    <definedName name="_xlnm.Print_Area" localSheetId="31">'R460'!$B:$H</definedName>
    <definedName name="_xlnm.Print_Area" localSheetId="50">RG370R!$B:$G</definedName>
    <definedName name="_xlnm.Print_Area" localSheetId="30">'S250'!$B:$H</definedName>
    <definedName name="_xlnm.Print_Area" localSheetId="29">'S275'!$B:$H</definedName>
    <definedName name="_xlnm.Print_Area" localSheetId="28">'S300'!$B:$H</definedName>
    <definedName name="_xlnm.Print_Area" localSheetId="17">S300L!$B:$H</definedName>
    <definedName name="_xlnm.Print_Area" localSheetId="23">S300S!$B:$H</definedName>
    <definedName name="_xlnm.Print_Area" localSheetId="27">'S330'!$B:$H</definedName>
    <definedName name="_xlnm.Print_Area" localSheetId="16">S330L!$B:$H</definedName>
    <definedName name="_xlnm.Print_Area" localSheetId="22">S330S!$B:$H</definedName>
    <definedName name="_xlnm.Print_Area" localSheetId="26">S370N!$B:$H</definedName>
    <definedName name="_xlnm.Print_Area" localSheetId="15">S370NL!$B:$H</definedName>
    <definedName name="_xlnm.Print_Area" localSheetId="21">S370NS!$B:$H</definedName>
    <definedName name="_xlnm.Print_Area" localSheetId="25">S420N!$B:$H</definedName>
    <definedName name="_xlnm.Print_Area" localSheetId="14">S420NL!$B:$H</definedName>
    <definedName name="_xlnm.Print_Area" localSheetId="20">S420NS!$B:$H</definedName>
    <definedName name="_xlnm.Print_Area" localSheetId="24">S470N!$B:$H</definedName>
    <definedName name="_xlnm.Print_Area" localSheetId="13">S470NL!$B:$H</definedName>
    <definedName name="_xlnm.Print_Area" localSheetId="19">S470NS!$B:$H</definedName>
    <definedName name="_xlnm.Print_Area" localSheetId="12">S520L!$B:$H</definedName>
    <definedName name="_xlnm.Print_Area" localSheetId="18">S520S!$B:$H</definedName>
    <definedName name="_xlnm.Print_Area" localSheetId="0">'Прайс-лист'!$B$6:$M$66</definedName>
  </definedNames>
  <calcPr calcId="125725"/>
</workbook>
</file>

<file path=xl/calcChain.xml><?xml version="1.0" encoding="utf-8"?>
<calcChain xmlns="http://schemas.openxmlformats.org/spreadsheetml/2006/main">
  <c r="G53" i="134"/>
  <c r="F57"/>
  <c r="F59" i="136"/>
  <c r="H59" s="1"/>
  <c r="F58"/>
  <c r="H58" s="1"/>
  <c r="F57"/>
  <c r="H57" s="1"/>
  <c r="F56"/>
  <c r="H56" s="1"/>
  <c r="F55"/>
  <c r="H55" s="1"/>
  <c r="F54"/>
  <c r="F53"/>
  <c r="H53" s="1"/>
  <c r="F52"/>
  <c r="F51"/>
  <c r="H51" s="1"/>
  <c r="F50"/>
  <c r="H50" s="1"/>
  <c r="F49"/>
  <c r="H49" s="1"/>
  <c r="F48"/>
  <c r="H48" s="1"/>
  <c r="F47"/>
  <c r="H47" s="1"/>
  <c r="F46"/>
  <c r="H46" s="1"/>
  <c r="F45"/>
  <c r="H45" s="1"/>
  <c r="F44"/>
  <c r="H44" s="1"/>
  <c r="F43"/>
  <c r="H43" s="1"/>
  <c r="F42"/>
  <c r="H42" s="1"/>
  <c r="G54"/>
  <c r="G52"/>
  <c r="F40"/>
  <c r="H40" s="1"/>
  <c r="F57" i="137"/>
  <c r="F56"/>
  <c r="F41"/>
  <c r="H41" s="1"/>
  <c r="F41" i="134"/>
  <c r="H41" s="1"/>
  <c r="G53" i="137"/>
  <c r="G57"/>
  <c r="H52" i="136" l="1"/>
  <c r="H54"/>
  <c r="H56" i="137"/>
  <c r="H57" l="1"/>
  <c r="F67"/>
  <c r="H67" s="1"/>
  <c r="F66"/>
  <c r="H66" s="1"/>
  <c r="F65"/>
  <c r="H65" s="1"/>
  <c r="F64"/>
  <c r="H64" s="1"/>
  <c r="F63"/>
  <c r="H63" s="1"/>
  <c r="F62"/>
  <c r="H62" s="1"/>
  <c r="F61"/>
  <c r="H61" s="1"/>
  <c r="F60"/>
  <c r="H60" s="1"/>
  <c r="F59"/>
  <c r="H59" s="1"/>
  <c r="F58"/>
  <c r="H58" s="1"/>
  <c r="G55"/>
  <c r="F55"/>
  <c r="F54"/>
  <c r="H54" s="1"/>
  <c r="F53"/>
  <c r="H53" s="1"/>
  <c r="F52"/>
  <c r="H52" s="1"/>
  <c r="F51"/>
  <c r="H51" s="1"/>
  <c r="F50"/>
  <c r="H50" s="1"/>
  <c r="F49"/>
  <c r="H49" s="1"/>
  <c r="F48"/>
  <c r="H48" s="1"/>
  <c r="F47"/>
  <c r="H47" s="1"/>
  <c r="F46"/>
  <c r="H46" s="1"/>
  <c r="F45"/>
  <c r="H45" s="1"/>
  <c r="F44"/>
  <c r="H44" s="1"/>
  <c r="F43"/>
  <c r="H43" s="1"/>
  <c r="F40"/>
  <c r="H40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10" i="1" s="1"/>
  <c r="F53" i="134"/>
  <c r="H53" s="1"/>
  <c r="F52"/>
  <c r="H52" s="1"/>
  <c r="F49"/>
  <c r="H49" s="1"/>
  <c r="F40" i="130"/>
  <c r="H40" s="1"/>
  <c r="H55" i="137" l="1"/>
  <c r="G68" s="1"/>
  <c r="F39" i="136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11" i="1" s="1"/>
  <c r="F67" i="134"/>
  <c r="H67" s="1"/>
  <c r="F66"/>
  <c r="H66" s="1"/>
  <c r="F65"/>
  <c r="H65" s="1"/>
  <c r="F64"/>
  <c r="H64" s="1"/>
  <c r="F63"/>
  <c r="H63" s="1"/>
  <c r="F62"/>
  <c r="H62" s="1"/>
  <c r="F61"/>
  <c r="H61" s="1"/>
  <c r="F60"/>
  <c r="H60" s="1"/>
  <c r="F59"/>
  <c r="H59" s="1"/>
  <c r="F58"/>
  <c r="H58" s="1"/>
  <c r="G57"/>
  <c r="F56"/>
  <c r="H56" s="1"/>
  <c r="G55"/>
  <c r="F55"/>
  <c r="F54"/>
  <c r="H54" s="1"/>
  <c r="F51"/>
  <c r="H51" s="1"/>
  <c r="F50"/>
  <c r="H50" s="1"/>
  <c r="F48"/>
  <c r="H48" s="1"/>
  <c r="F47"/>
  <c r="H47" s="1"/>
  <c r="F46"/>
  <c r="H46" s="1"/>
  <c r="F45"/>
  <c r="H45" s="1"/>
  <c r="F44"/>
  <c r="H44" s="1"/>
  <c r="F43"/>
  <c r="H43" s="1"/>
  <c r="F40"/>
  <c r="H40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9" i="1" s="1"/>
  <c r="F67" i="120"/>
  <c r="F66"/>
  <c r="F65"/>
  <c r="F64"/>
  <c r="F63"/>
  <c r="F62"/>
  <c r="F61"/>
  <c r="F60"/>
  <c r="F59"/>
  <c r="F58"/>
  <c r="F57"/>
  <c r="F56"/>
  <c r="F36" i="114"/>
  <c r="H36" s="1"/>
  <c r="F36" i="115"/>
  <c r="H36" s="1"/>
  <c r="F38" i="64"/>
  <c r="H38" s="1"/>
  <c r="F38" i="63"/>
  <c r="H38" s="1"/>
  <c r="F43" i="67"/>
  <c r="H43" s="1"/>
  <c r="F38" i="65"/>
  <c r="H38" s="1"/>
  <c r="F38" i="67"/>
  <c r="H38" s="1"/>
  <c r="H57" i="134" l="1"/>
  <c r="H55"/>
  <c r="G60" i="136"/>
  <c r="E27" i="120"/>
  <c r="H65"/>
  <c r="H64"/>
  <c r="F55"/>
  <c r="F54"/>
  <c r="F53"/>
  <c r="G68" i="134" l="1"/>
  <c r="E27" i="78"/>
  <c r="F66" i="130" l="1"/>
  <c r="H66" s="1"/>
  <c r="F65"/>
  <c r="H65" s="1"/>
  <c r="F67"/>
  <c r="H67" s="1"/>
  <c r="E27"/>
  <c r="G63" i="116" l="1"/>
  <c r="I63" s="1"/>
  <c r="F56" i="130" l="1"/>
  <c r="H56" s="1"/>
  <c r="F57" i="77"/>
  <c r="H57" s="1"/>
  <c r="F29" i="8" l="1"/>
  <c r="H29" s="1"/>
  <c r="F30"/>
  <c r="H30" s="1"/>
  <c r="F31"/>
  <c r="H31" s="1"/>
  <c r="F32"/>
  <c r="H32" s="1"/>
  <c r="F33"/>
  <c r="H33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G45" i="63" l="1"/>
  <c r="G44" i="65"/>
  <c r="F58" i="130" l="1"/>
  <c r="H58" s="1"/>
  <c r="F57"/>
  <c r="H57" s="1"/>
  <c r="F64"/>
  <c r="H64" s="1"/>
  <c r="F63"/>
  <c r="H63" s="1"/>
  <c r="F62"/>
  <c r="H62" s="1"/>
  <c r="F61"/>
  <c r="H61" s="1"/>
  <c r="F60"/>
  <c r="H60" s="1"/>
  <c r="F59"/>
  <c r="H59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2"/>
  <c r="H42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27"/>
  <c r="H27" s="1"/>
  <c r="M14" i="1" s="1"/>
  <c r="H53" i="120"/>
  <c r="H51" i="130" l="1"/>
  <c r="H53"/>
  <c r="F29" i="7"/>
  <c r="F33" i="9"/>
  <c r="H33" s="1"/>
  <c r="F32" i="10"/>
  <c r="H32" s="1"/>
  <c r="F33"/>
  <c r="H33" s="1"/>
  <c r="F34" i="15"/>
  <c r="H34" s="1"/>
  <c r="F34" i="16"/>
  <c r="H34" s="1"/>
  <c r="F34" i="17"/>
  <c r="H34" s="1"/>
  <c r="F34" i="19"/>
  <c r="H34" s="1"/>
  <c r="F35" i="64"/>
  <c r="H35" s="1"/>
  <c r="F35" i="63"/>
  <c r="H35" s="1"/>
  <c r="F27"/>
  <c r="F35" i="65"/>
  <c r="H35" s="1"/>
  <c r="F34" i="67"/>
  <c r="H34" s="1"/>
  <c r="F34" i="73"/>
  <c r="H34" s="1"/>
  <c r="F34" i="74"/>
  <c r="H34" s="1"/>
  <c r="G68" i="130" l="1"/>
  <c r="F34" i="128"/>
  <c r="H34" s="1"/>
  <c r="F33"/>
  <c r="H33" s="1"/>
  <c r="F32"/>
  <c r="H32" s="1"/>
  <c r="F31"/>
  <c r="H31" s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39"/>
  <c r="H39" s="1"/>
  <c r="F38"/>
  <c r="H38" s="1"/>
  <c r="G47" i="116"/>
  <c r="I47" s="1"/>
  <c r="F34" i="78"/>
  <c r="H34" s="1"/>
  <c r="G33" i="116"/>
  <c r="I33" s="1"/>
  <c r="F27" i="78"/>
  <c r="F55" i="128" l="1"/>
  <c r="H55" s="1"/>
  <c r="F54"/>
  <c r="H54" s="1"/>
  <c r="F43"/>
  <c r="H43" s="1"/>
  <c r="F42"/>
  <c r="H42" s="1"/>
  <c r="F53"/>
  <c r="H53" s="1"/>
  <c r="F52"/>
  <c r="H52" s="1"/>
  <c r="F51"/>
  <c r="H51" s="1"/>
  <c r="F50"/>
  <c r="H50" s="1"/>
  <c r="F44"/>
  <c r="H44" s="1"/>
  <c r="G49"/>
  <c r="F49"/>
  <c r="F48"/>
  <c r="H48" s="1"/>
  <c r="F47"/>
  <c r="H47" s="1"/>
  <c r="F46"/>
  <c r="H46" s="1"/>
  <c r="F45"/>
  <c r="H45" s="1"/>
  <c r="F40"/>
  <c r="H40" s="1"/>
  <c r="F39"/>
  <c r="H39" s="1"/>
  <c r="F38"/>
  <c r="H38" s="1"/>
  <c r="F37"/>
  <c r="H37" s="1"/>
  <c r="F36"/>
  <c r="H36" s="1"/>
  <c r="F35"/>
  <c r="H35" s="1"/>
  <c r="F30"/>
  <c r="H30" s="1"/>
  <c r="F26"/>
  <c r="H26" s="1"/>
  <c r="M18" i="1" s="1"/>
  <c r="F39" i="13"/>
  <c r="H39" s="1"/>
  <c r="F39" i="14"/>
  <c r="H39" s="1"/>
  <c r="H49" i="128" l="1"/>
  <c r="G56" s="1"/>
  <c r="F34" i="4"/>
  <c r="G46" i="116"/>
  <c r="I46" s="1"/>
  <c r="G45"/>
  <c r="I45" s="1"/>
  <c r="G44"/>
  <c r="I44" s="1"/>
  <c r="G43"/>
  <c r="I43" s="1"/>
  <c r="F32" i="9" l="1"/>
  <c r="H32" s="1"/>
  <c r="F31"/>
  <c r="H31" s="1"/>
  <c r="F30"/>
  <c r="H30" s="1"/>
  <c r="F29"/>
  <c r="H29" s="1"/>
  <c r="F35" i="10"/>
  <c r="H35" s="1"/>
  <c r="F37" i="13"/>
  <c r="H37" s="1"/>
  <c r="F35"/>
  <c r="H35" s="1"/>
  <c r="F34"/>
  <c r="H34" s="1"/>
  <c r="F33"/>
  <c r="H33" s="1"/>
  <c r="F32"/>
  <c r="H32" s="1"/>
  <c r="F31"/>
  <c r="H31" s="1"/>
  <c r="F30"/>
  <c r="H30" s="1"/>
  <c r="F37" i="14"/>
  <c r="H37" s="1"/>
  <c r="F35"/>
  <c r="H35" s="1"/>
  <c r="F34"/>
  <c r="H34" s="1"/>
  <c r="F33"/>
  <c r="H33" s="1"/>
  <c r="F32"/>
  <c r="H32" s="1"/>
  <c r="F31"/>
  <c r="H31" s="1"/>
  <c r="F30"/>
  <c r="H30" s="1"/>
  <c r="F33" i="64"/>
  <c r="F39" i="15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40" i="16"/>
  <c r="H40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39" i="17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30" i="19"/>
  <c r="H30" s="1"/>
  <c r="F31"/>
  <c r="H31" s="1"/>
  <c r="F32"/>
  <c r="H32" s="1"/>
  <c r="F33"/>
  <c r="H33" s="1"/>
  <c r="F35"/>
  <c r="H35" s="1"/>
  <c r="F36"/>
  <c r="H36" s="1"/>
  <c r="F37"/>
  <c r="H37" s="1"/>
  <c r="F39"/>
  <c r="H39" s="1"/>
  <c r="F47" i="114"/>
  <c r="H47" s="1"/>
  <c r="F37"/>
  <c r="H37" s="1"/>
  <c r="F35"/>
  <c r="H35" s="1"/>
  <c r="F34"/>
  <c r="H34" s="1"/>
  <c r="F33"/>
  <c r="H33" s="1"/>
  <c r="F32"/>
  <c r="H32" s="1"/>
  <c r="F31"/>
  <c r="H31" s="1"/>
  <c r="F47" i="115"/>
  <c r="H47" s="1"/>
  <c r="F37" l="1"/>
  <c r="H37" s="1"/>
  <c r="F35"/>
  <c r="H35" s="1"/>
  <c r="F34"/>
  <c r="H34" s="1"/>
  <c r="F33"/>
  <c r="H33" s="1"/>
  <c r="F32"/>
  <c r="H32" s="1"/>
  <c r="F31"/>
  <c r="H31" s="1"/>
  <c r="F40" i="63"/>
  <c r="F39" i="64"/>
  <c r="H39" s="1"/>
  <c r="F37"/>
  <c r="H37" s="1"/>
  <c r="F36"/>
  <c r="H36" s="1"/>
  <c r="F34"/>
  <c r="H34" s="1"/>
  <c r="H33"/>
  <c r="F32"/>
  <c r="H32" s="1"/>
  <c r="F31"/>
  <c r="H31" s="1"/>
  <c r="F39" i="63"/>
  <c r="H39" s="1"/>
  <c r="F37"/>
  <c r="H37" s="1"/>
  <c r="F36"/>
  <c r="H36" s="1"/>
  <c r="F34"/>
  <c r="H34" s="1"/>
  <c r="F33"/>
  <c r="H33" s="1"/>
  <c r="F32"/>
  <c r="H32" s="1"/>
  <c r="F31"/>
  <c r="H31" s="1"/>
  <c r="F45" i="65"/>
  <c r="H45" s="1"/>
  <c r="F39"/>
  <c r="H39" s="1"/>
  <c r="F37"/>
  <c r="H37" s="1"/>
  <c r="F36"/>
  <c r="H36" s="1"/>
  <c r="F34"/>
  <c r="H34" s="1"/>
  <c r="F33"/>
  <c r="H33" s="1"/>
  <c r="F32"/>
  <c r="H32" s="1"/>
  <c r="F31"/>
  <c r="H31" s="1"/>
  <c r="F37" i="67"/>
  <c r="F39"/>
  <c r="H39" s="1"/>
  <c r="F40" i="73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0" i="74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1" i="78"/>
  <c r="H31" s="1"/>
  <c r="F42"/>
  <c r="H42" s="1"/>
  <c r="F43"/>
  <c r="H43" s="1"/>
  <c r="F44"/>
  <c r="H44" s="1"/>
  <c r="F45"/>
  <c r="H45" s="1"/>
  <c r="G37" i="116" l="1"/>
  <c r="I37" s="1"/>
  <c r="H51"/>
  <c r="G51" i="77"/>
  <c r="G42" i="116"/>
  <c r="I42" s="1"/>
  <c r="G32"/>
  <c r="F47" i="120"/>
  <c r="H47" s="1"/>
  <c r="F40"/>
  <c r="H40" l="1"/>
  <c r="F27" l="1"/>
  <c r="F62" i="78"/>
  <c r="H62" s="1"/>
  <c r="F46" i="120"/>
  <c r="H46" s="1"/>
  <c r="F52" i="77"/>
  <c r="H52" s="1"/>
  <c r="E15" i="105"/>
  <c r="E31" i="82" l="1"/>
  <c r="E29"/>
  <c r="G45" i="67" l="1"/>
  <c r="F45" i="73" l="1"/>
  <c r="H45" s="1"/>
  <c r="F44"/>
  <c r="H44" s="1"/>
  <c r="F43"/>
  <c r="H43" s="1"/>
  <c r="G57" i="120"/>
  <c r="G55"/>
  <c r="F36" i="77"/>
  <c r="F38"/>
  <c r="H38" s="1"/>
  <c r="F37" i="78"/>
  <c r="H37" s="1"/>
  <c r="G35" i="116"/>
  <c r="I35" s="1"/>
  <c r="G36" l="1"/>
  <c r="I36" s="1"/>
  <c r="F38" i="120"/>
  <c r="F51"/>
  <c r="H51" s="1"/>
  <c r="H63"/>
  <c r="H62"/>
  <c r="H56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H67"/>
  <c r="H66"/>
  <c r="H61"/>
  <c r="H60"/>
  <c r="H59"/>
  <c r="H54"/>
  <c r="F45"/>
  <c r="H45" s="1"/>
  <c r="H27"/>
  <c r="M16" i="1" s="1"/>
  <c r="H38" i="120" l="1"/>
  <c r="H57"/>
  <c r="H58"/>
  <c r="H55"/>
  <c r="E21" i="105"/>
  <c r="E20"/>
  <c r="E19"/>
  <c r="E32" i="79"/>
  <c r="E31"/>
  <c r="E29"/>
  <c r="E25"/>
  <c r="E31" i="80"/>
  <c r="E29"/>
  <c r="E25"/>
  <c r="G25" s="1"/>
  <c r="E32" i="81"/>
  <c r="E31"/>
  <c r="E29"/>
  <c r="E25"/>
  <c r="G31" i="82"/>
  <c r="G29"/>
  <c r="E25"/>
  <c r="G25" s="1"/>
  <c r="M61" i="1" s="1"/>
  <c r="N61" s="1"/>
  <c r="E32" i="83"/>
  <c r="E25"/>
  <c r="E31" i="84"/>
  <c r="E29"/>
  <c r="E25"/>
  <c r="G25" s="1"/>
  <c r="F36" i="90"/>
  <c r="F35"/>
  <c r="F34"/>
  <c r="F33"/>
  <c r="F32"/>
  <c r="F31"/>
  <c r="F29"/>
  <c r="F25"/>
  <c r="F36" i="89"/>
  <c r="F35"/>
  <c r="F34"/>
  <c r="F33"/>
  <c r="F32"/>
  <c r="F31"/>
  <c r="F29"/>
  <c r="F25"/>
  <c r="F37" i="92"/>
  <c r="F36"/>
  <c r="F35"/>
  <c r="F34"/>
  <c r="F33"/>
  <c r="F32"/>
  <c r="F31"/>
  <c r="F29"/>
  <c r="F25"/>
  <c r="F37" i="91"/>
  <c r="F36"/>
  <c r="F35"/>
  <c r="F34"/>
  <c r="F33"/>
  <c r="F32"/>
  <c r="F31"/>
  <c r="F29"/>
  <c r="F25"/>
  <c r="F38" i="94"/>
  <c r="H38" s="1"/>
  <c r="F37"/>
  <c r="F36"/>
  <c r="F35"/>
  <c r="F34"/>
  <c r="F33"/>
  <c r="F32"/>
  <c r="F31"/>
  <c r="F29"/>
  <c r="F25"/>
  <c r="F39" i="93"/>
  <c r="F38"/>
  <c r="F37"/>
  <c r="F36"/>
  <c r="F35"/>
  <c r="F34"/>
  <c r="F33"/>
  <c r="F32"/>
  <c r="F30"/>
  <c r="H30" s="1"/>
  <c r="F26"/>
  <c r="F38" i="96"/>
  <c r="F37"/>
  <c r="F36"/>
  <c r="F35"/>
  <c r="F34"/>
  <c r="F33"/>
  <c r="F32"/>
  <c r="F31"/>
  <c r="F29"/>
  <c r="F25"/>
  <c r="F39" i="95"/>
  <c r="F38"/>
  <c r="F37"/>
  <c r="F36"/>
  <c r="F35"/>
  <c r="F34"/>
  <c r="F33"/>
  <c r="F32"/>
  <c r="F30"/>
  <c r="F26"/>
  <c r="F32" i="82" l="1"/>
  <c r="G68" i="120"/>
  <c r="H25" i="94"/>
  <c r="H37"/>
  <c r="H33" i="89"/>
  <c r="G21" i="105"/>
  <c r="H32" i="95"/>
  <c r="H32" i="94"/>
  <c r="G25" i="79"/>
  <c r="H37" i="95"/>
  <c r="H34" i="96"/>
  <c r="G20" i="105"/>
  <c r="G25" i="83"/>
  <c r="H25" i="92"/>
  <c r="H36" i="96"/>
  <c r="H25" i="91"/>
  <c r="M54" i="1" s="1"/>
  <c r="N54" s="1"/>
  <c r="H35" i="89"/>
  <c r="H35" i="90"/>
  <c r="H26" i="95"/>
  <c r="H33" i="96"/>
  <c r="H34" i="91"/>
  <c r="H32" i="90"/>
  <c r="G31" i="83"/>
  <c r="H35" i="95"/>
  <c r="H38" i="93"/>
  <c r="H35" i="94"/>
  <c r="H32" i="92"/>
  <c r="G25" i="81"/>
  <c r="G29" i="79"/>
  <c r="H31" i="96"/>
  <c r="H34" i="94"/>
  <c r="H32" i="91"/>
  <c r="H29" i="89"/>
  <c r="H36" i="93"/>
  <c r="H31" i="91"/>
  <c r="H29" i="92"/>
  <c r="H25" i="90"/>
  <c r="G29" i="84"/>
  <c r="H30" i="95"/>
  <c r="H38"/>
  <c r="H35" i="96"/>
  <c r="H33" i="93"/>
  <c r="H35" i="92"/>
  <c r="H34" i="90"/>
  <c r="G31" i="81"/>
  <c r="G19" i="105"/>
  <c r="H34" i="95"/>
  <c r="H29" i="96"/>
  <c r="H35" i="93"/>
  <c r="H31" i="94"/>
  <c r="H36" i="91"/>
  <c r="H34" i="92"/>
  <c r="H32" i="89"/>
  <c r="H31" i="90"/>
  <c r="H33" i="95"/>
  <c r="H25" i="96"/>
  <c r="H37"/>
  <c r="H34" i="93"/>
  <c r="H29" i="94"/>
  <c r="H35" i="91"/>
  <c r="H33" i="92"/>
  <c r="H31" i="89"/>
  <c r="H29" i="90"/>
  <c r="G31" i="79"/>
  <c r="H32" i="93"/>
  <c r="H36" i="94"/>
  <c r="H33" i="91"/>
  <c r="H31" i="92"/>
  <c r="H25" i="89"/>
  <c r="M56" i="1" s="1"/>
  <c r="N56" s="1"/>
  <c r="G29" i="81"/>
  <c r="H36" i="95"/>
  <c r="H32" i="96"/>
  <c r="H26" i="93"/>
  <c r="M52" i="1" s="1"/>
  <c r="N52" s="1"/>
  <c r="H37" i="93"/>
  <c r="H33" i="94"/>
  <c r="H29" i="91"/>
  <c r="H36" i="92"/>
  <c r="H34" i="89"/>
  <c r="H33" i="90"/>
  <c r="G29" i="83"/>
  <c r="G29" i="80"/>
  <c r="G15" i="105"/>
  <c r="F38" i="98"/>
  <c r="F37"/>
  <c r="F36"/>
  <c r="F35"/>
  <c r="F34"/>
  <c r="F33"/>
  <c r="F32"/>
  <c r="F31"/>
  <c r="F29"/>
  <c r="F25"/>
  <c r="F39" i="97"/>
  <c r="F38"/>
  <c r="F37"/>
  <c r="F36"/>
  <c r="F35"/>
  <c r="F34"/>
  <c r="F33"/>
  <c r="F32"/>
  <c r="F30"/>
  <c r="H30" s="1"/>
  <c r="F26"/>
  <c r="F41" i="100"/>
  <c r="F40"/>
  <c r="F39"/>
  <c r="F38"/>
  <c r="F43"/>
  <c r="F42"/>
  <c r="F44"/>
  <c r="F36"/>
  <c r="F35"/>
  <c r="F34"/>
  <c r="F33"/>
  <c r="F37"/>
  <c r="F31"/>
  <c r="F30"/>
  <c r="F26"/>
  <c r="F41" i="101"/>
  <c r="F40"/>
  <c r="F39"/>
  <c r="F38"/>
  <c r="F43"/>
  <c r="F42"/>
  <c r="F44"/>
  <c r="F36"/>
  <c r="F35"/>
  <c r="F34"/>
  <c r="F33"/>
  <c r="F37"/>
  <c r="F31"/>
  <c r="F30"/>
  <c r="F26"/>
  <c r="H33" i="100" l="1"/>
  <c r="H25" i="98"/>
  <c r="M49" i="1" s="1"/>
  <c r="N49" s="1"/>
  <c r="H37" i="98"/>
  <c r="H39" i="100"/>
  <c r="H35" i="97"/>
  <c r="H36" i="101"/>
  <c r="H31"/>
  <c r="H43"/>
  <c r="H34" i="97"/>
  <c r="H31" i="98"/>
  <c r="H31" i="100"/>
  <c r="H43"/>
  <c r="H33" i="97"/>
  <c r="H29" i="98"/>
  <c r="H36" i="100"/>
  <c r="H33" i="101"/>
  <c r="H39"/>
  <c r="H35"/>
  <c r="H35" i="98"/>
  <c r="H34" i="101"/>
  <c r="H40"/>
  <c r="H35" i="100"/>
  <c r="H34"/>
  <c r="H40"/>
  <c r="H36" i="97"/>
  <c r="H32" i="98"/>
  <c r="H37" i="101"/>
  <c r="H38"/>
  <c r="H37" i="100"/>
  <c r="H38"/>
  <c r="H32" i="97"/>
  <c r="H36" i="98"/>
  <c r="H30" i="101"/>
  <c r="H42"/>
  <c r="H30" i="100"/>
  <c r="H42"/>
  <c r="H38" i="97"/>
  <c r="H34" i="98"/>
  <c r="H26" i="101"/>
  <c r="H44"/>
  <c r="H26" i="100"/>
  <c r="H44"/>
  <c r="H26" i="97"/>
  <c r="H37"/>
  <c r="H33" i="98"/>
  <c r="F41" i="102"/>
  <c r="F40"/>
  <c r="F39"/>
  <c r="F38"/>
  <c r="F43"/>
  <c r="F42"/>
  <c r="F44"/>
  <c r="F36"/>
  <c r="F35"/>
  <c r="F34"/>
  <c r="F33"/>
  <c r="F37"/>
  <c r="F31"/>
  <c r="F30"/>
  <c r="F26"/>
  <c r="F38" i="2"/>
  <c r="F37"/>
  <c r="F36"/>
  <c r="F35"/>
  <c r="F34"/>
  <c r="F33"/>
  <c r="F29"/>
  <c r="F31"/>
  <c r="F30"/>
  <c r="F25"/>
  <c r="F40" i="3"/>
  <c r="F39"/>
  <c r="F36"/>
  <c r="F38"/>
  <c r="F37"/>
  <c r="F35"/>
  <c r="F34"/>
  <c r="F33"/>
  <c r="F29"/>
  <c r="F31"/>
  <c r="F30"/>
  <c r="F25"/>
  <c r="F44" i="4"/>
  <c r="F43"/>
  <c r="F42"/>
  <c r="F41"/>
  <c r="F38"/>
  <c r="F40"/>
  <c r="F39"/>
  <c r="F37"/>
  <c r="F36"/>
  <c r="F35"/>
  <c r="H35" s="1"/>
  <c r="H34"/>
  <c r="F33"/>
  <c r="F29"/>
  <c r="F31"/>
  <c r="F30"/>
  <c r="F25"/>
  <c r="F44" i="7"/>
  <c r="F43"/>
  <c r="F42"/>
  <c r="F41"/>
  <c r="F38"/>
  <c r="F40"/>
  <c r="F39"/>
  <c r="F37"/>
  <c r="F36"/>
  <c r="F35"/>
  <c r="F34"/>
  <c r="F33"/>
  <c r="H29"/>
  <c r="F31"/>
  <c r="F30"/>
  <c r="F25"/>
  <c r="F25" i="8"/>
  <c r="H25" s="1"/>
  <c r="G48" s="1"/>
  <c r="F48" i="9"/>
  <c r="F47"/>
  <c r="F46"/>
  <c r="F45"/>
  <c r="F41"/>
  <c r="F42"/>
  <c r="F44"/>
  <c r="F43"/>
  <c r="F40"/>
  <c r="F39"/>
  <c r="F38"/>
  <c r="F37"/>
  <c r="F36"/>
  <c r="H36" s="1"/>
  <c r="F34"/>
  <c r="F25"/>
  <c r="F45" i="10"/>
  <c r="F44"/>
  <c r="F43"/>
  <c r="F42"/>
  <c r="F38"/>
  <c r="F39"/>
  <c r="F41"/>
  <c r="F40"/>
  <c r="F37"/>
  <c r="F36"/>
  <c r="F29"/>
  <c r="F31"/>
  <c r="F30"/>
  <c r="F25"/>
  <c r="H25" s="1"/>
  <c r="F48" i="13"/>
  <c r="F47"/>
  <c r="F46"/>
  <c r="F45"/>
  <c r="F44"/>
  <c r="F43"/>
  <c r="F40"/>
  <c r="F42"/>
  <c r="F41"/>
  <c r="F38"/>
  <c r="F26"/>
  <c r="F48" i="14"/>
  <c r="F47"/>
  <c r="F46"/>
  <c r="F45"/>
  <c r="F44"/>
  <c r="F43"/>
  <c r="F40"/>
  <c r="F42"/>
  <c r="F41"/>
  <c r="F38"/>
  <c r="F26"/>
  <c r="F52" i="15"/>
  <c r="H52" s="1"/>
  <c r="F51"/>
  <c r="H51" s="1"/>
  <c r="F50"/>
  <c r="H50" s="1"/>
  <c r="F49"/>
  <c r="H49" s="1"/>
  <c r="F48"/>
  <c r="H48" s="1"/>
  <c r="F44"/>
  <c r="H44" s="1"/>
  <c r="F43"/>
  <c r="H43" s="1"/>
  <c r="F42"/>
  <c r="H42" s="1"/>
  <c r="F45"/>
  <c r="H45" s="1"/>
  <c r="F47"/>
  <c r="H47" s="1"/>
  <c r="F46"/>
  <c r="H46" s="1"/>
  <c r="F41"/>
  <c r="H41" s="1"/>
  <c r="F40"/>
  <c r="H40" s="1"/>
  <c r="F26"/>
  <c r="F54" i="16"/>
  <c r="F53"/>
  <c r="F52"/>
  <c r="F51"/>
  <c r="F50"/>
  <c r="F46"/>
  <c r="F45"/>
  <c r="F44"/>
  <c r="F47"/>
  <c r="F49"/>
  <c r="F48"/>
  <c r="F43"/>
  <c r="F42"/>
  <c r="F41"/>
  <c r="F26"/>
  <c r="F53" i="17"/>
  <c r="F52"/>
  <c r="F51"/>
  <c r="F50"/>
  <c r="F49"/>
  <c r="F45"/>
  <c r="F44"/>
  <c r="F43"/>
  <c r="F46"/>
  <c r="F48"/>
  <c r="F47"/>
  <c r="F42"/>
  <c r="F41"/>
  <c r="F40"/>
  <c r="F26"/>
  <c r="F55" i="19"/>
  <c r="F54"/>
  <c r="F53"/>
  <c r="F52"/>
  <c r="F51"/>
  <c r="F47"/>
  <c r="F46"/>
  <c r="F45"/>
  <c r="F44"/>
  <c r="F43"/>
  <c r="F48"/>
  <c r="F50"/>
  <c r="F49"/>
  <c r="F42"/>
  <c r="F41"/>
  <c r="F40"/>
  <c r="F26"/>
  <c r="F49" i="114"/>
  <c r="F48"/>
  <c r="F46"/>
  <c r="F45"/>
  <c r="F41"/>
  <c r="F44"/>
  <c r="F43"/>
  <c r="F42"/>
  <c r="F40"/>
  <c r="F39"/>
  <c r="F27"/>
  <c r="H38" i="7" l="1"/>
  <c r="H29" i="4"/>
  <c r="H29" i="3"/>
  <c r="H39"/>
  <c r="H39" i="114"/>
  <c r="H48"/>
  <c r="H48" i="19"/>
  <c r="H25" i="7"/>
  <c r="H25" i="4"/>
  <c r="H37"/>
  <c r="H47" i="17"/>
  <c r="H51"/>
  <c r="H42" i="13"/>
  <c r="H37" i="10"/>
  <c r="H44" i="114"/>
  <c r="H45" i="16"/>
  <c r="H40" i="9"/>
  <c r="H26" i="13"/>
  <c r="H46"/>
  <c r="H44" i="9"/>
  <c r="H26" i="19"/>
  <c r="H44"/>
  <c r="H26" i="14"/>
  <c r="H25" i="3"/>
  <c r="H37"/>
  <c r="H36" i="102"/>
  <c r="H55" i="19"/>
  <c r="H46" i="14"/>
  <c r="H33" i="102"/>
  <c r="H39"/>
  <c r="H27" i="114"/>
  <c r="H49" i="16"/>
  <c r="H53"/>
  <c r="H38" i="9"/>
  <c r="H46"/>
  <c r="H50" i="19"/>
  <c r="H52"/>
  <c r="H45" i="114"/>
  <c r="H42" i="16"/>
  <c r="H50"/>
  <c r="H40" i="14"/>
  <c r="H38" i="13"/>
  <c r="H47"/>
  <c r="H43" i="10"/>
  <c r="H39" i="7"/>
  <c r="H39" i="4"/>
  <c r="H38" i="10"/>
  <c r="H36" i="7"/>
  <c r="H35" i="3"/>
  <c r="H25" i="2"/>
  <c r="H40" i="114"/>
  <c r="H43" i="17"/>
  <c r="H26" i="15"/>
  <c r="H43" i="14"/>
  <c r="H31" i="4"/>
  <c r="H29" i="2"/>
  <c r="H30" i="102"/>
  <c r="H42"/>
  <c r="H53" i="19"/>
  <c r="H47" i="16"/>
  <c r="H42" i="19"/>
  <c r="H47"/>
  <c r="H42" i="17"/>
  <c r="H50"/>
  <c r="H43" i="16"/>
  <c r="H51"/>
  <c r="H44" i="13"/>
  <c r="H40" i="10"/>
  <c r="H43" i="4"/>
  <c r="H36" i="2"/>
  <c r="H43" i="114"/>
  <c r="H40" i="19"/>
  <c r="H45"/>
  <c r="H40" i="17"/>
  <c r="H45"/>
  <c r="H45" i="14"/>
  <c r="H40" i="13"/>
  <c r="H42" i="9"/>
  <c r="H33" i="7"/>
  <c r="H41"/>
  <c r="H41" i="4"/>
  <c r="H34" i="2"/>
  <c r="H37" i="102"/>
  <c r="H38"/>
  <c r="H46" i="17"/>
  <c r="H41" i="14"/>
  <c r="H42" i="114"/>
  <c r="H43" i="19"/>
  <c r="H54"/>
  <c r="H48" i="17"/>
  <c r="H52"/>
  <c r="H48" i="16"/>
  <c r="H52"/>
  <c r="H38" i="14"/>
  <c r="H47"/>
  <c r="H43" i="13"/>
  <c r="H29" i="10"/>
  <c r="H42"/>
  <c r="H39" i="9"/>
  <c r="H47"/>
  <c r="H30" i="7"/>
  <c r="H37"/>
  <c r="H42" i="4"/>
  <c r="H33" i="3"/>
  <c r="H40"/>
  <c r="H33" i="2"/>
  <c r="H26" i="102"/>
  <c r="H44"/>
  <c r="H31" i="10"/>
  <c r="H39"/>
  <c r="H37" i="9"/>
  <c r="H45"/>
  <c r="H35" i="7"/>
  <c r="H43"/>
  <c r="H38" i="4"/>
  <c r="H31" i="3"/>
  <c r="H36"/>
  <c r="H31" i="2"/>
  <c r="H35" i="102"/>
  <c r="H46" i="114"/>
  <c r="H49" i="19"/>
  <c r="H51"/>
  <c r="H41" i="17"/>
  <c r="H49"/>
  <c r="H41" i="16"/>
  <c r="H46"/>
  <c r="H44" i="14"/>
  <c r="H41" i="13"/>
  <c r="H30" i="10"/>
  <c r="H41"/>
  <c r="H25" i="9"/>
  <c r="H41"/>
  <c r="H34" i="7"/>
  <c r="H42"/>
  <c r="H33" i="4"/>
  <c r="H40"/>
  <c r="H30" i="3"/>
  <c r="H38"/>
  <c r="H30" i="2"/>
  <c r="H37"/>
  <c r="H34" i="102"/>
  <c r="H40"/>
  <c r="H41" i="114"/>
  <c r="H41" i="19"/>
  <c r="H46"/>
  <c r="H26" i="17"/>
  <c r="H44"/>
  <c r="H26" i="16"/>
  <c r="H44"/>
  <c r="H42" i="14"/>
  <c r="H45" i="13"/>
  <c r="H36" i="10"/>
  <c r="H44"/>
  <c r="H34" i="9"/>
  <c r="H43"/>
  <c r="H31" i="7"/>
  <c r="H40"/>
  <c r="H30" i="4"/>
  <c r="H36"/>
  <c r="H34" i="3"/>
  <c r="H35" i="2"/>
  <c r="H31" i="102"/>
  <c r="H43"/>
  <c r="F49" i="115"/>
  <c r="F48"/>
  <c r="F46"/>
  <c r="F45"/>
  <c r="F41"/>
  <c r="F44"/>
  <c r="F43"/>
  <c r="F42"/>
  <c r="F40"/>
  <c r="F39"/>
  <c r="F27"/>
  <c r="F54" i="64"/>
  <c r="F53"/>
  <c r="F52"/>
  <c r="F51"/>
  <c r="F50"/>
  <c r="F49"/>
  <c r="F44"/>
  <c r="F45"/>
  <c r="F43"/>
  <c r="F46"/>
  <c r="F48"/>
  <c r="F47"/>
  <c r="F42"/>
  <c r="F41"/>
  <c r="F27"/>
  <c r="F57" i="63"/>
  <c r="F56"/>
  <c r="F55"/>
  <c r="F54"/>
  <c r="F53"/>
  <c r="F52"/>
  <c r="F47"/>
  <c r="F48"/>
  <c r="F46"/>
  <c r="F49"/>
  <c r="F51"/>
  <c r="F50"/>
  <c r="F45"/>
  <c r="F44"/>
  <c r="F43"/>
  <c r="F42"/>
  <c r="H47" l="1"/>
  <c r="H45" i="64"/>
  <c r="H27" i="115"/>
  <c r="H40"/>
  <c r="H53" i="63"/>
  <c r="H41" i="115"/>
  <c r="H48" i="64"/>
  <c r="H52"/>
  <c r="H45" i="115"/>
  <c r="H51" i="63"/>
  <c r="H27" i="64"/>
  <c r="H41"/>
  <c r="H44"/>
  <c r="H42" i="115"/>
  <c r="H42" i="63"/>
  <c r="H49"/>
  <c r="H55"/>
  <c r="H46" i="64"/>
  <c r="H53"/>
  <c r="H52" i="63"/>
  <c r="H50" i="64"/>
  <c r="H50" i="63"/>
  <c r="H42" i="64"/>
  <c r="H49"/>
  <c r="H43" i="115"/>
  <c r="H46" i="63"/>
  <c r="H44"/>
  <c r="H56"/>
  <c r="H39" i="115"/>
  <c r="H48"/>
  <c r="G53" i="15"/>
  <c r="H45" i="63"/>
  <c r="H43" i="64"/>
  <c r="H46" i="115"/>
  <c r="H43" i="63"/>
  <c r="H48"/>
  <c r="H54"/>
  <c r="H47" i="64"/>
  <c r="H51"/>
  <c r="H44" i="115"/>
  <c r="H40" i="63"/>
  <c r="F56" i="65"/>
  <c r="F55"/>
  <c r="F54"/>
  <c r="F53"/>
  <c r="F52"/>
  <c r="F51"/>
  <c r="F46"/>
  <c r="F47"/>
  <c r="F48"/>
  <c r="F50"/>
  <c r="F49"/>
  <c r="F44"/>
  <c r="F43"/>
  <c r="F42"/>
  <c r="F41"/>
  <c r="F27"/>
  <c r="F59" i="67"/>
  <c r="F58"/>
  <c r="F57"/>
  <c r="F56"/>
  <c r="F55"/>
  <c r="F54"/>
  <c r="F50"/>
  <c r="F49"/>
  <c r="F47"/>
  <c r="F48"/>
  <c r="F46"/>
  <c r="F51"/>
  <c r="F53"/>
  <c r="F52"/>
  <c r="F45"/>
  <c r="F44"/>
  <c r="F42"/>
  <c r="F41"/>
  <c r="F31"/>
  <c r="F36"/>
  <c r="F35"/>
  <c r="F33"/>
  <c r="F32"/>
  <c r="F27"/>
  <c r="H44" i="65" l="1"/>
  <c r="H45" i="67"/>
  <c r="H53"/>
  <c r="H47" i="65"/>
  <c r="H51" i="67"/>
  <c r="H56"/>
  <c r="H41" i="65"/>
  <c r="H49"/>
  <c r="H53"/>
  <c r="H33" i="67"/>
  <c r="H44"/>
  <c r="H46"/>
  <c r="H57"/>
  <c r="H55"/>
  <c r="H50"/>
  <c r="H48" i="65"/>
  <c r="H55"/>
  <c r="H35" i="67"/>
  <c r="H52" i="65"/>
  <c r="H36" i="67"/>
  <c r="H42" i="65"/>
  <c r="H27" i="67"/>
  <c r="H41"/>
  <c r="H32"/>
  <c r="H42"/>
  <c r="H52"/>
  <c r="H54"/>
  <c r="H43" i="65"/>
  <c r="H50"/>
  <c r="H54"/>
  <c r="H31" i="67"/>
  <c r="H49"/>
  <c r="H27" i="65"/>
  <c r="H37" i="67"/>
  <c r="H47"/>
  <c r="H51" i="65"/>
  <c r="H48" i="67"/>
  <c r="H58"/>
  <c r="H46" i="65"/>
  <c r="H27" i="63"/>
  <c r="F54" i="73" l="1"/>
  <c r="F53"/>
  <c r="F52"/>
  <c r="F51"/>
  <c r="F50"/>
  <c r="F49"/>
  <c r="F48"/>
  <c r="F47"/>
  <c r="F46"/>
  <c r="F42"/>
  <c r="F26"/>
  <c r="F54" i="74"/>
  <c r="F53"/>
  <c r="F52"/>
  <c r="F51"/>
  <c r="F50"/>
  <c r="F49"/>
  <c r="F48"/>
  <c r="F47"/>
  <c r="F46"/>
  <c r="F42"/>
  <c r="F45"/>
  <c r="F44"/>
  <c r="F43"/>
  <c r="F26"/>
  <c r="F58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8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6"/>
  <c r="F47"/>
  <c r="F40"/>
  <c r="F36"/>
  <c r="F35"/>
  <c r="F33"/>
  <c r="F32"/>
  <c r="H51" i="77" l="1"/>
  <c r="H54" i="78"/>
  <c r="H48" i="77"/>
  <c r="H65" i="78"/>
  <c r="H49" i="77"/>
  <c r="H35" i="78"/>
  <c r="H50"/>
  <c r="H52" i="73"/>
  <c r="H40" i="78"/>
  <c r="H51"/>
  <c r="H57"/>
  <c r="H48"/>
  <c r="H47" i="73"/>
  <c r="H26" i="77"/>
  <c r="H31"/>
  <c r="H50"/>
  <c r="H55"/>
  <c r="H47" i="74"/>
  <c r="H26" i="73"/>
  <c r="M20" i="1" s="1"/>
  <c r="H49" i="73"/>
  <c r="H27" i="78"/>
  <c r="H47"/>
  <c r="H46" i="74"/>
  <c r="H48" i="73"/>
  <c r="H56" i="78"/>
  <c r="H64"/>
  <c r="H36" i="77"/>
  <c r="H44"/>
  <c r="H44" i="74"/>
  <c r="H51"/>
  <c r="H60" i="78"/>
  <c r="H48" i="74"/>
  <c r="H36" i="78"/>
  <c r="H63"/>
  <c r="H46" i="77"/>
  <c r="H42" i="74"/>
  <c r="H53"/>
  <c r="H46" i="73"/>
  <c r="H53" i="78"/>
  <c r="H61"/>
  <c r="H47" i="77"/>
  <c r="H56"/>
  <c r="H45" i="74"/>
  <c r="H52"/>
  <c r="H42" i="73"/>
  <c r="H53"/>
  <c r="H33" i="78"/>
  <c r="H52"/>
  <c r="H55"/>
  <c r="H59"/>
  <c r="H30" i="77"/>
  <c r="H45"/>
  <c r="H54"/>
  <c r="H43" i="74"/>
  <c r="H50"/>
  <c r="H51" i="73"/>
  <c r="H32" i="78"/>
  <c r="H46"/>
  <c r="H58"/>
  <c r="H37" i="77"/>
  <c r="H43"/>
  <c r="H53"/>
  <c r="H26" i="74"/>
  <c r="H49"/>
  <c r="H50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34"/>
  <c r="G27"/>
  <c r="M66" i="1" s="1"/>
  <c r="M22"/>
  <c r="M64" l="1"/>
  <c r="N66"/>
  <c r="I51" i="116"/>
  <c r="I31"/>
  <c r="I55"/>
  <c r="I54"/>
  <c r="I59"/>
  <c r="I53"/>
  <c r="I40"/>
  <c r="I50"/>
  <c r="I34"/>
  <c r="I60"/>
  <c r="I41"/>
  <c r="I52"/>
  <c r="I32"/>
  <c r="I39"/>
  <c r="M19" i="1"/>
  <c r="M17" s="1"/>
  <c r="M15" s="1"/>
  <c r="I56" i="116"/>
  <c r="I61"/>
  <c r="I27"/>
  <c r="M13" i="1" s="1"/>
  <c r="I49" i="116"/>
  <c r="I58"/>
  <c r="I48"/>
  <c r="I57"/>
  <c r="I62"/>
  <c r="H54" i="73"/>
  <c r="G55" s="1"/>
  <c r="H58" i="77"/>
  <c r="G59" s="1"/>
  <c r="H54" i="74"/>
  <c r="G55" s="1"/>
  <c r="H66" i="78"/>
  <c r="G67" s="1"/>
  <c r="H56" i="65"/>
  <c r="G57" s="1"/>
  <c r="H57" i="63"/>
  <c r="G58" s="1"/>
  <c r="H59" i="67"/>
  <c r="G60" s="1"/>
  <c r="H54" i="64"/>
  <c r="G55" s="1"/>
  <c r="H49" i="115"/>
  <c r="G50" s="1"/>
  <c r="H44" i="4"/>
  <c r="G45" s="1"/>
  <c r="H48" i="14"/>
  <c r="G49" s="1"/>
  <c r="H45" i="10"/>
  <c r="G46" s="1"/>
  <c r="H44" i="7"/>
  <c r="G45" s="1"/>
  <c r="H49" i="114"/>
  <c r="G50" s="1"/>
  <c r="G56" i="19"/>
  <c r="G41" i="3"/>
  <c r="H48" i="9"/>
  <c r="G49" s="1"/>
  <c r="H53" i="17"/>
  <c r="G54" s="1"/>
  <c r="H54" i="16"/>
  <c r="G55" s="1"/>
  <c r="H38" i="2"/>
  <c r="G39" s="1"/>
  <c r="H41" i="102"/>
  <c r="G45" s="1"/>
  <c r="H48" i="13"/>
  <c r="G49" s="1"/>
  <c r="H39" i="97"/>
  <c r="G40" s="1"/>
  <c r="H41" i="101"/>
  <c r="G45" s="1"/>
  <c r="H38" i="98"/>
  <c r="G39" s="1"/>
  <c r="H36" i="90"/>
  <c r="G37" s="1"/>
  <c r="H36" i="89"/>
  <c r="G37" s="1"/>
  <c r="H37" i="92"/>
  <c r="G38" s="1"/>
  <c r="F22" i="105"/>
  <c r="H39" i="93"/>
  <c r="G40" s="1"/>
  <c r="H37" i="91"/>
  <c r="G38" s="1"/>
  <c r="H38" i="96"/>
  <c r="G39" s="1"/>
  <c r="G32" i="79"/>
  <c r="G33" s="1"/>
  <c r="G31" i="80"/>
  <c r="F32" s="1"/>
  <c r="G39" i="94"/>
  <c r="G32" i="81"/>
  <c r="F33" s="1"/>
  <c r="G32" i="83"/>
  <c r="F33" s="1"/>
  <c r="G31" i="84"/>
  <c r="F32" s="1"/>
  <c r="H39" i="95"/>
  <c r="G40" s="1"/>
  <c r="M63" i="1" l="1"/>
  <c r="N64"/>
  <c r="H64" i="116"/>
  <c r="M62" i="1" l="1"/>
  <c r="N63"/>
  <c r="H41" i="100"/>
  <c r="G45" s="1"/>
  <c r="M60" i="1" l="1"/>
  <c r="N62"/>
  <c r="M59" l="1"/>
  <c r="N60"/>
  <c r="M57" l="1"/>
  <c r="N59"/>
  <c r="M55" l="1"/>
  <c r="N57"/>
  <c r="M53" l="1"/>
  <c r="N55"/>
  <c r="M51" l="1"/>
  <c r="N53"/>
  <c r="M50" l="1"/>
  <c r="N51"/>
  <c r="M48" l="1"/>
  <c r="N50"/>
  <c r="M46" l="1"/>
  <c r="N48"/>
  <c r="M45" l="1"/>
  <c r="N46"/>
  <c r="M44" l="1"/>
  <c r="N45"/>
  <c r="M42" l="1"/>
  <c r="M41" s="1"/>
  <c r="M40" s="1"/>
  <c r="M39" s="1"/>
  <c r="M38" s="1"/>
  <c r="M37" s="1"/>
  <c r="M36" s="1"/>
  <c r="M34" s="1"/>
  <c r="M33" s="1"/>
  <c r="M32" s="1"/>
  <c r="M31" s="1"/>
  <c r="M30" s="1"/>
  <c r="M29" s="1"/>
  <c r="M27" s="1"/>
  <c r="M26" s="1"/>
  <c r="M25" s="1"/>
  <c r="M24" s="1"/>
  <c r="M23" s="1"/>
  <c r="N44"/>
</calcChain>
</file>

<file path=xl/comments1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charset val="1"/>
          </rPr>
          <t>основной электрический жгут, контейнер или поддон под аккумулятор, размыкатель массы, 5 морских переключателей, универсальную розетку 12V - двойное гнездо USB, комплект навигационных огней (красный, зеленый, топовый на арке), автоматическую трюмную помпу, сирену (горн)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9" authorId="0">
      <text>
        <r>
          <rPr>
            <b/>
            <sz val="9"/>
            <color indexed="81"/>
            <rFont val="Tahoma"/>
            <charset val="1"/>
          </rPr>
          <t>размыкатель массы, 5 морских переключателей, универсальную розетку 12V - двойное гнездо USB, комплект навигационных огней (красный, зеленый, топовый на штанге), автоматическую трюмную помпу, сирену (горн)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<sst xmlns="http://schemas.openxmlformats.org/spreadsheetml/2006/main" count="6440" uniqueCount="2034">
  <si>
    <t>Discount</t>
  </si>
  <si>
    <t>Цена</t>
  </si>
  <si>
    <t>GRAND Silver Line S250 (Open RIB)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</si>
  <si>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</si>
  <si>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</si>
  <si>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</si>
  <si>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</si>
  <si>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</si>
  <si>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</si>
  <si>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</si>
  <si>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</si>
  <si>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</si>
  <si>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</si>
  <si>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</si>
  <si>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</si>
  <si>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</si>
  <si>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</si>
  <si>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</si>
  <si>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</si>
  <si>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</si>
  <si>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</si>
  <si>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</si>
  <si>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</si>
  <si>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</si>
  <si>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</si>
  <si>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</si>
  <si>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</si>
  <si>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</si>
  <si>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</si>
  <si>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</si>
  <si>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</si>
  <si>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</si>
  <si>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</si>
  <si>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</si>
  <si>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</si>
  <si>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</si>
  <si>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</si>
  <si>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</si>
  <si>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</si>
  <si>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</si>
  <si>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</si>
  <si>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</si>
  <si>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</si>
  <si>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</si>
  <si>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</si>
  <si>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</si>
  <si>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</si>
  <si>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</si>
  <si>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</si>
  <si>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</si>
  <si>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</si>
  <si>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</si>
  <si>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</si>
  <si>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</si>
  <si>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</si>
  <si>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</si>
  <si>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</si>
  <si>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</si>
  <si>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</si>
  <si>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</si>
  <si>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</si>
  <si>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</si>
  <si>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</si>
  <si>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</si>
  <si>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</si>
  <si>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</si>
  <si>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</si>
  <si>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</si>
  <si>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GRAND Silver Line S470N (Open RIB)</t>
  </si>
  <si>
    <t>-</t>
  </si>
  <si>
    <t>Арка навигационная нержавеющая полированная</t>
  </si>
  <si>
    <t>GRAND Silver Line S300S (Sport RIB)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</si>
  <si>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</si>
  <si>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</si>
  <si>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</si>
  <si>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</si>
  <si>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E2 (для лодки с навигационной аркой)</t>
  </si>
  <si>
    <t>GRAND Silver Line S420NS (Sport RIB)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</si>
  <si>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</si>
  <si>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</si>
  <si>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</si>
  <si>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</si>
  <si>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</si>
  <si>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</si>
  <si>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</si>
  <si>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</si>
  <si>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</si>
  <si>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</si>
  <si>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</si>
  <si>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</si>
  <si>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</si>
  <si>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Защитный чехол на рулевую стойку CL-14</t>
  </si>
  <si>
    <t>Защитный чехол на стойку пассажирскую SD-10</t>
  </si>
  <si>
    <t>GRAND Silver Line S520L (Deluxe)</t>
  </si>
  <si>
    <t>Защитный чехол на рулевую стойку CL-12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</si>
  <si>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</si>
  <si>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</si>
  <si>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</si>
  <si>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</si>
  <si>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</si>
  <si>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</si>
  <si>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</si>
  <si>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</si>
  <si>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</si>
  <si>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</si>
  <si>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</si>
  <si>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</si>
  <si>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</si>
  <si>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Съемный носовой сандек с подушкой</t>
  </si>
  <si>
    <t>Комплект электрооборудования №Е5 (для лодки без навигационной арки)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</si>
  <si>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</si>
  <si>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</si>
  <si>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</si>
  <si>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</si>
  <si>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</si>
  <si>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</si>
  <si>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</si>
  <si>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</si>
  <si>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—</t>
  </si>
  <si>
    <t>S330</t>
  </si>
  <si>
    <t>S420N</t>
  </si>
  <si>
    <t>S470N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</si>
  <si>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</si>
  <si>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</si>
  <si>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</si>
  <si>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</si>
  <si>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</si>
  <si>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</si>
  <si>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</si>
  <si>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</si>
  <si>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</si>
  <si>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</si>
  <si>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</si>
  <si>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S470NL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</si>
  <si>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</si>
  <si>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</si>
  <si>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</si>
  <si>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</si>
  <si>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</si>
  <si>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</si>
  <si>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</si>
  <si>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</si>
  <si>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</si>
  <si>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</si>
  <si>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</si>
  <si>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</si>
  <si>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</si>
  <si>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</si>
  <si>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</si>
  <si>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</si>
  <si>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</si>
  <si>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</si>
  <si>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</si>
  <si>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</si>
  <si>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</si>
  <si>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</si>
  <si>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</si>
  <si>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</si>
  <si>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</si>
  <si>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</si>
  <si>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</si>
  <si>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</si>
  <si>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</si>
  <si>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</si>
  <si>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</si>
  <si>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</si>
  <si>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</si>
  <si>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</si>
  <si>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</si>
  <si>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</si>
  <si>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</si>
  <si>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</si>
  <si>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</si>
  <si>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</si>
  <si>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</si>
  <si>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</si>
  <si>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</si>
  <si>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</si>
  <si>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</si>
  <si>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</si>
  <si>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</si>
  <si>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</si>
  <si>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</si>
  <si>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</si>
  <si>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</si>
  <si>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</si>
  <si>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</si>
  <si>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</si>
  <si>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</si>
  <si>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</si>
  <si>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</si>
  <si>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</si>
  <si>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</si>
  <si>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</si>
  <si>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</si>
  <si>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</si>
  <si>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</si>
  <si>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</si>
  <si>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</si>
  <si>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</si>
  <si>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</si>
  <si>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</si>
  <si>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</si>
  <si>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</si>
  <si>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</si>
  <si>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</si>
  <si>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</si>
  <si>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</si>
  <si>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</si>
  <si>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</si>
  <si>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</si>
  <si>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</si>
  <si>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</si>
  <si>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</si>
  <si>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</si>
  <si>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</si>
  <si>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</si>
  <si>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</si>
  <si>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</si>
  <si>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</si>
  <si>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</si>
  <si>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</si>
  <si>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</si>
  <si>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</si>
  <si>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</si>
  <si>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</si>
  <si>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</si>
  <si>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</si>
  <si>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</si>
  <si>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</si>
  <si>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</si>
  <si>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</si>
  <si>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</si>
  <si>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</si>
  <si>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</si>
  <si>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</si>
  <si>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</si>
  <si>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</si>
  <si>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</si>
  <si>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</si>
  <si>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</si>
  <si>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</si>
  <si>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</si>
  <si>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</si>
  <si>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</si>
  <si>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</si>
  <si>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</si>
  <si>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</si>
  <si>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</si>
  <si>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</si>
  <si>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</si>
  <si>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</si>
  <si>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</si>
  <si>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</si>
  <si>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</si>
  <si>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</si>
  <si>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</si>
  <si>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</si>
  <si>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</si>
  <si>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</si>
  <si>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</si>
  <si>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</si>
  <si>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</si>
  <si>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Длина (cм)</t>
  </si>
  <si>
    <t>Ширина (cм)</t>
  </si>
  <si>
    <t>Высота борта (см)</t>
  </si>
  <si>
    <t>Максимальная мощность двигателя (л.с.)</t>
  </si>
  <si>
    <t>Защитный тент лодочный</t>
  </si>
  <si>
    <t>Тент солнцезащитный алюминиевый 2-арочный</t>
  </si>
  <si>
    <t>GRAND RG370R</t>
  </si>
  <si>
    <t>Комплект съемных подушек (мягкие сиденья)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</si>
  <si>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</si>
  <si>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</si>
  <si>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Колесо рулевое De Luxe с втулкой X63</t>
  </si>
  <si>
    <t>G340</t>
  </si>
  <si>
    <t>SD-06</t>
  </si>
  <si>
    <t>SD-10</t>
  </si>
  <si>
    <t>выберите цвет …</t>
  </si>
  <si>
    <t>Замена винилис-кожи на SILVERTEX VINYL</t>
  </si>
  <si>
    <t>Замена цвета винилис-кожи</t>
  </si>
  <si>
    <t>Защитный чехол на лодку с стеклопластиковыми законцовками баллонов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</si>
  <si>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</si>
  <si>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</si>
  <si>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</si>
  <si>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</si>
  <si>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</si>
  <si>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</si>
  <si>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</si>
  <si>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</si>
  <si>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</si>
  <si>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</si>
  <si>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</si>
  <si>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</si>
  <si>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</si>
  <si>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</si>
  <si>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</si>
  <si>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</si>
  <si>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</si>
  <si>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</si>
  <si>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</si>
  <si>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</si>
  <si>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</si>
  <si>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</si>
  <si>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</si>
  <si>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</si>
  <si>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</si>
  <si>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</si>
  <si>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G650</t>
  </si>
  <si>
    <t>G850</t>
  </si>
  <si>
    <t>Изменение высоты транца под короткую ногу (381 мм)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</si>
  <si>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</si>
  <si>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</si>
  <si>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Носовая якорная накладка с роульсом и уткой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</si>
  <si>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</si>
  <si>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</si>
  <si>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</si>
  <si>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</si>
  <si>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</si>
  <si>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</si>
  <si>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</si>
  <si>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Цвет: баллона, стеклопластика и декор (варианты обивки)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</si>
  <si>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</si>
  <si>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</si>
  <si>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</si>
  <si>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</si>
  <si>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</si>
  <si>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</si>
  <si>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</si>
  <si>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</si>
  <si>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</si>
  <si>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</si>
  <si>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</si>
  <si>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</si>
  <si>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</si>
  <si>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</si>
  <si>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</si>
  <si>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</si>
  <si>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</si>
  <si>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</si>
  <si>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</si>
  <si>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</si>
  <si>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</si>
  <si>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</si>
  <si>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</si>
  <si>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</si>
  <si>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</si>
  <si>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</si>
  <si>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</si>
  <si>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</si>
  <si>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</si>
  <si>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</si>
  <si>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</si>
  <si>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</si>
  <si>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 xml:space="preserve"> </t>
  </si>
  <si>
    <t>Носовой рундук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</si>
  <si>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</si>
  <si>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</si>
  <si>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</si>
  <si>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</si>
  <si>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</si>
  <si>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</si>
  <si>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</si>
  <si>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</si>
  <si>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</si>
  <si>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</si>
  <si>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Экстерьер | Интерьер</t>
  </si>
  <si>
    <t xml:space="preserve">Два задних люка с нишей для швартовочных концов </t>
  </si>
  <si>
    <t>Creamy</t>
  </si>
  <si>
    <t>Off-white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</si>
  <si>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</si>
  <si>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</si>
  <si>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</si>
  <si>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</si>
  <si>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</si>
  <si>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</si>
  <si>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</si>
  <si>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</si>
  <si>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</si>
  <si>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</si>
  <si>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</si>
  <si>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</si>
  <si>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>Рулевое колесо Ultraflex</t>
  </si>
  <si>
    <t>Black "SPORT"</t>
  </si>
  <si>
    <t>White "De Luxe"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</si>
  <si>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</si>
  <si>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</si>
  <si>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</si>
  <si>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</si>
  <si>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</si>
  <si>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</si>
  <si>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</si>
  <si>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</si>
  <si>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</si>
  <si>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</si>
  <si>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</si>
  <si>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</si>
  <si>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</si>
  <si>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</si>
  <si>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</si>
  <si>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</si>
  <si>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</si>
  <si>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</si>
  <si>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</si>
  <si>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</si>
  <si>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</si>
  <si>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</si>
  <si>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</si>
  <si>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</si>
  <si>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</si>
  <si>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</si>
  <si>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</si>
  <si>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</si>
  <si>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</si>
  <si>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</si>
  <si>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</si>
  <si>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</si>
  <si>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</si>
  <si>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G420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</si>
  <si>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</si>
  <si>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</si>
  <si>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</si>
  <si>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</si>
  <si>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</si>
  <si>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</si>
  <si>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</si>
  <si>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</si>
  <si>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</si>
  <si>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</si>
  <si>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</si>
  <si>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</si>
  <si>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</si>
  <si>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</si>
  <si>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</si>
  <si>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</si>
  <si>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Жесткий настил + надувной кильсон</t>
  </si>
  <si>
    <t xml:space="preserve">Midnight Black / Sunset Orange (Brushed) </t>
  </si>
  <si>
    <t>Midnight Black-Sunset Orange |Brushed (option)</t>
  </si>
  <si>
    <t>GRAND CORVETTE C330A</t>
  </si>
  <si>
    <t>Комплект электрооборудования № E1 или E4 (для лодки без навигационной арки)</t>
  </si>
  <si>
    <t>Комплект электрооборудования № E4 (для лодки без навигационной арки)</t>
  </si>
  <si>
    <t>Защитное порошковое покрытие всех нержавеющих деталей в черный цвет</t>
  </si>
  <si>
    <t>Комплект электрооборудования №Е6 (для лодки с навигационной аркой)</t>
  </si>
  <si>
    <t>GRAND Golden Line G850</t>
  </si>
  <si>
    <t>Ice White</t>
  </si>
  <si>
    <t>Off White</t>
  </si>
  <si>
    <t>Military Graey</t>
  </si>
  <si>
    <t>Black Fabric Impression</t>
  </si>
  <si>
    <t>Black NB</t>
  </si>
  <si>
    <t>Замена цвета ПВХ баллона на ЧЕРНЫЙ</t>
  </si>
  <si>
    <t>Тент солнцезащитный нержавеющий 3-арочный №7</t>
  </si>
  <si>
    <t>Black (art. 2001)</t>
  </si>
  <si>
    <t>Red (art. 2006)</t>
  </si>
  <si>
    <t>Dark-grey (art. 2010)</t>
  </si>
  <si>
    <t>White (art. 2000)</t>
  </si>
  <si>
    <t>Замена цвета ПВХ баллона</t>
  </si>
  <si>
    <t>Navi Blue</t>
  </si>
  <si>
    <t>Dark-Grey (art. 2010)</t>
  </si>
  <si>
    <t>Light-Grey</t>
  </si>
  <si>
    <t>Замена плотности ткани ПВХ для баллона на 1400 г/м²</t>
  </si>
  <si>
    <t>Off-White</t>
  </si>
  <si>
    <t>Dark-Grey</t>
  </si>
  <si>
    <t>Замена цвета баллона HYPALON ORCA 866 Black Fabric Impression (1565 г/м²)</t>
  </si>
  <si>
    <t>Замена цвета баллона HYPALON ORCA 866 Black Carbon (1565 г/м²)</t>
  </si>
  <si>
    <t>Замена материала баллона на HYPALON ORCA 828 (1340 г/м²)</t>
  </si>
  <si>
    <t>Замена материала баллона на HYPALON ORCA 820 (1140 г/м²)</t>
  </si>
  <si>
    <t>Замена материала баллона на HYPALON (1140 г/м²)</t>
  </si>
  <si>
    <t>Замена материала баллона на HYPALON (970 г/м²)</t>
  </si>
  <si>
    <t>Сиденье мягкое сьёмное с сумкой, заднее *</t>
  </si>
  <si>
    <t>Топливная система с пластиковым баком на 55 л и датчиком (сенсор)</t>
  </si>
  <si>
    <t xml:space="preserve">Съемный носовой сан-дек с подушками / Съемный столик (деревянный) на опоре </t>
  </si>
  <si>
    <t xml:space="preserve">Съемный носовой сан-дек с подушками / Съемный столик (стеклопластиковый) на опоре </t>
  </si>
  <si>
    <t>S330L</t>
  </si>
  <si>
    <t>25° / 23°</t>
  </si>
  <si>
    <t>Защитный чехол на стойки CL-25, SD-25 и кормовой диван</t>
  </si>
  <si>
    <t>Защитный чехол на стойку SD-25</t>
  </si>
  <si>
    <t>Защитный чехол на рулевую стойку CL-25</t>
  </si>
  <si>
    <t>Электрический туалет комплект (помпа, черный бак для воды 60л с угольным фильтром и индикатором уровня)</t>
  </si>
  <si>
    <t>GRAND Golden Line G750</t>
  </si>
  <si>
    <t>Холодильник WAECO 30 л. нерж.</t>
  </si>
  <si>
    <t>CL-25</t>
  </si>
  <si>
    <t>SD-25</t>
  </si>
  <si>
    <t>Топливная система, л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</si>
  <si>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</si>
  <si>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</si>
  <si>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</si>
  <si>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</si>
  <si>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</si>
  <si>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</si>
  <si>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○</t>
    </r>
    <r>
      <rPr>
        <sz val="11"/>
        <rFont val="Tahoma"/>
        <family val="2"/>
        <charset val="204"/>
      </rPr>
      <t xml:space="preserve"> (55)</t>
    </r>
  </si>
  <si>
    <t>Курс НБУ EURO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</si>
  <si>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</si>
  <si>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</si>
  <si>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</si>
  <si>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</si>
  <si>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</si>
  <si>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</si>
  <si>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</si>
  <si>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</si>
  <si>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</si>
  <si>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</si>
  <si>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</si>
  <si>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</si>
  <si>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</si>
  <si>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</si>
  <si>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Black NB (option)</t>
  </si>
  <si>
    <t>Black fabric impression (option)</t>
  </si>
  <si>
    <t>Black Сarbon (option)</t>
  </si>
  <si>
    <t>828, 866</t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</si>
  <si>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</si>
  <si>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</si>
  <si>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</si>
  <si>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</si>
  <si>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</si>
  <si>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</si>
  <si>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</si>
  <si>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Носовой нержавеющий релинг безопасности с опорами</t>
  </si>
  <si>
    <t>Съемный кормовой сандек с подушкой</t>
  </si>
  <si>
    <t>Защитный чехол на кормовой диван</t>
  </si>
  <si>
    <t>Защитный чехол на лодку G380EF</t>
  </si>
  <si>
    <t>Носовая якорная накладка с роликом, выдвижной уткой и светодиодными навигационными огнями</t>
  </si>
  <si>
    <t>Две стеклопластиковые кормовые платформы с нерж. лестницей для подъема из воды и поручнем</t>
  </si>
  <si>
    <t>Arctic Grey (option)</t>
  </si>
  <si>
    <t>Military Grey (option)</t>
  </si>
  <si>
    <t>Arctic Grey</t>
  </si>
  <si>
    <t>Тент солнцезащитный складной алюминиевый 2-арочный №1</t>
  </si>
  <si>
    <t>Тент солнцезащитный складной алюминиевый 2-арочный №2</t>
  </si>
  <si>
    <t>Тент солнцезащитный складной алюминиевый 3-арочный №3</t>
  </si>
  <si>
    <t>Тент солнцезащитный складной нержавеющий 2-арочный №1S</t>
  </si>
  <si>
    <t>Тент солнцезащитный складной нержавеющий 2-арочный №2S</t>
  </si>
  <si>
    <t>Тент солнцезащитный складной нержавеющий 3-арочный №3S</t>
  </si>
  <si>
    <t>Две стеклопластиковые кормовые платформы с нерж. лестницей для подъема из воды</t>
  </si>
  <si>
    <t>Арка буксировки лыжника</t>
  </si>
  <si>
    <t>Навигационная арка / арка буксировки лыжника</t>
  </si>
  <si>
    <t>Арка навигационная нержавеющая, полированая, складная</t>
  </si>
  <si>
    <r>
      <t xml:space="preserve">*   — </t>
    </r>
    <r>
      <rPr>
        <i/>
        <sz val="11"/>
        <color theme="1" tint="0.499984740745262"/>
        <rFont val="Tahoma"/>
        <family val="2"/>
        <charset val="204"/>
      </rPr>
      <t>Для двух подвесных лодочных моторов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</si>
  <si>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"3" съемных мягких сиденья для R460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</si>
  <si>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R420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</si>
  <si>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R380</t>
    </r>
  </si>
  <si>
    <t>745×214×127</t>
  </si>
  <si>
    <t>157×140×119</t>
  </si>
  <si>
    <t>120×131×82</t>
  </si>
  <si>
    <t>http://www.spradling.eu/collections</t>
  </si>
  <si>
    <t xml:space="preserve">HITCH Platinum (option) </t>
  </si>
  <si>
    <t xml:space="preserve">HITCH Zinc (option) </t>
  </si>
  <si>
    <t>https://grand.ua/ru/grand/golden-line/g850/</t>
  </si>
  <si>
    <t>https://grand.ua/ru/grand/golden-line/g750/</t>
  </si>
  <si>
    <t>https://grand.ua/ru/grand/golden-line/g650/</t>
  </si>
  <si>
    <t>https://grand.ua/ru/grand/golden-line/g580/</t>
  </si>
  <si>
    <t>https://grand.ua/ru/grand/golden-line/g500/</t>
  </si>
  <si>
    <t>https://grand.ua/ru/grand/golden-line/g420/</t>
  </si>
  <si>
    <t>https://grand.ua/ru/grand/golden-line/g380ef/</t>
  </si>
  <si>
    <t>https://grand.ua/ru/grand/golden-line/g340ef/</t>
  </si>
  <si>
    <t>https://grand.ua/ru/grand/silver-line-deluxe/s520l/</t>
  </si>
  <si>
    <t>https://grand.ua/ru/grand/silver-line-deluxe/s470nl/</t>
  </si>
  <si>
    <t>https://grand.ua/ru/grand/silver-line-deluxe/s420nl/</t>
  </si>
  <si>
    <t>https://grand.ua/ru/grand/silver-line-deluxe/s370nl/</t>
  </si>
  <si>
    <t>https://grand.ua/ru/grand/silver-line-deluxe/s330l/</t>
  </si>
  <si>
    <t>https://grand.ua/ru/grand/silver-line-deluxe/s300l/</t>
  </si>
  <si>
    <t>https://grand.ua/ru/grand/silver-line-sport/s520s/</t>
  </si>
  <si>
    <t>https://grand.ua/ru/grand/silver-line-sport/s470ns/</t>
  </si>
  <si>
    <t>https://grand.ua/ru/grand/silver-line-sport/s420ns/</t>
  </si>
  <si>
    <t>https://grand.ua/ru/grand/silver-line-sport/s370ns/</t>
  </si>
  <si>
    <t>https://grand.ua/ru/grand/silver-line-sport/s330s/</t>
  </si>
  <si>
    <t>https://grand.ua/ru/grand/silver-line-sport/s300s/</t>
  </si>
  <si>
    <t>https://grand.ua/ru/grand/silver-line-open/s470n/</t>
  </si>
  <si>
    <t>https://grand.ua/ru/grand/silver-line-open/s420n/</t>
  </si>
  <si>
    <t>https://grand.ua/ru/grand/silver-line-open/s370n/</t>
  </si>
  <si>
    <t>https://grand.ua/ru/grand/silver-line-open/s330/</t>
  </si>
  <si>
    <t>https://grand.ua/ru/grand/silver-line-open/s300/</t>
  </si>
  <si>
    <t>https://grand.ua/ru/grand/silver-line-open/s275/</t>
  </si>
  <si>
    <t>https://grand.ua/ru/grand/silver-line-open/s250/</t>
  </si>
  <si>
    <t>https://grand.ua/ru/grand/ranger/r460/</t>
  </si>
  <si>
    <t>https://grand.ua/ru/grand/ranger/r420/</t>
  </si>
  <si>
    <t>https://grand.ua/ru/grand/ranger/r380/</t>
  </si>
  <si>
    <t>https://grand.ua/ru/grand/corvette/c360/</t>
  </si>
  <si>
    <t>https://grand.ua/ru/grand/corvette/c330/</t>
  </si>
  <si>
    <t>https://grand.ua/ru/grand/corvette/c300/</t>
  </si>
  <si>
    <t>https://grand.ua/ru/grand/corvette/c270/</t>
  </si>
  <si>
    <t>https://grand.ua/ru/grand/corvette/c240/</t>
  </si>
  <si>
    <t>https://grand.ua/ru/grand/corvette/c360a/</t>
  </si>
  <si>
    <t>https://grand.ua/ru/grand/corvette/c330a/</t>
  </si>
  <si>
    <t>https://grand.ua/ru/grand/corvette/c300a/</t>
  </si>
  <si>
    <t>https://grand.ua/ru/grand/corvette/c270a/</t>
  </si>
  <si>
    <t>https://grand.ua/ru/grand/corvette/c240a/</t>
  </si>
  <si>
    <t>https://grand.ua/ru/grand/argus/a550p/</t>
  </si>
  <si>
    <t>https://grand.ua/ru/grand/argus/a550/</t>
  </si>
  <si>
    <t>https://grand.ua/ru/grand/argus/a450p/</t>
  </si>
  <si>
    <t>https://grand.ua/ru/grand/argus/a450/</t>
  </si>
  <si>
    <t>https://grand.ua/ru/grand/argus/a380p/</t>
  </si>
  <si>
    <t>https://grand.ua/ru/grand/argus/a380/</t>
  </si>
  <si>
    <t>http://grandboats.kiev.ua/grand/regatta/rg370r/</t>
  </si>
  <si>
    <t>Ссылка:</t>
  </si>
  <si>
    <t>Защита киля, 120 мм</t>
  </si>
  <si>
    <t>Защита баллонов, 120 мм</t>
  </si>
  <si>
    <t>HITCH Platinum</t>
  </si>
  <si>
    <t>HITCH Zinc</t>
  </si>
  <si>
    <t>SILVERTEX Taupe</t>
  </si>
  <si>
    <t>Тент солнцезащитный нержавеющий 3-арочный №9S</t>
  </si>
  <si>
    <t xml:space="preserve">Arctic White (Standard) </t>
  </si>
  <si>
    <t>215, 820, 828</t>
  </si>
  <si>
    <t>Набор душевой с 75 л баком, эл. помпой и душевой головкой</t>
  </si>
  <si>
    <t>Биотуалет</t>
  </si>
  <si>
    <t>Гидравлическая система рулевого управления SeaStar (24ft)</t>
  </si>
  <si>
    <t>Набор душевой с эл. помпой, 50 л баком и душевой головкой</t>
  </si>
  <si>
    <t>Гидравлическая система рулевого управления SeaStar (22ft)</t>
  </si>
  <si>
    <t>Механическая система рулевого управления (T73), рулевой трос (M66, 18ft) до 150 л.с.</t>
  </si>
  <si>
    <t>Гидравлическая система рулевого управления SeaStar (20ft) свыше 150 л.с.</t>
  </si>
  <si>
    <t>Light-grey / Arctic White (standard)</t>
  </si>
  <si>
    <t>Off-white / Arctic White (standard)</t>
  </si>
  <si>
    <t>Creamy / Arctic White (standard)</t>
  </si>
  <si>
    <t>Dark-grey / Arctic White (standard)</t>
  </si>
  <si>
    <t>Black / Arctic White (standard)</t>
  </si>
  <si>
    <t>Мягкая подушка носового отсека</t>
  </si>
  <si>
    <t>Указатель уровня топлива VDO 10-180 Ω</t>
  </si>
  <si>
    <t>Топливная система с пластиковым баком на 40 л и датчиком (сенсор)</t>
  </si>
  <si>
    <t>15 (20)</t>
  </si>
  <si>
    <t xml:space="preserve">• Усиленный стеклопластиковый корпус типа «Глубокое V» с транцевым расширением; Arctic White
• Надувной баллон, HYPALON ORCA 866, Off-White, 1565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 и 2 нерж. подстаканниками
• Рулевая стойка CL-21 с передним мягким сиденьем, мини-каютой (внутри), перчаточным ящиком, ветровым стеклом, боковыми поручнями и 2 нерж. подстаканниками
• Двухместная стойка SD-21 с двумя откидными сиденьями / Отсек для кухонного инвентаря / Варочная панель и мойка (опция)
• Кормовой U-образный диван с мягкой спинкой 
• Один большой кормовой рундук и два боковых 
• Два задних релинга из нержавеющей стали 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Встроенная топливная система с пластиковым баком на 300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врезных крюка из нержавеющей стали для крепления фала водных лыж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</si>
  <si>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HSH (High-Step-Hull) и транцевым расширением; Arctic White
• Надувной баллон,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нерж. подстаканниками
• Рулевая стойка CL-25 с передним мягким сиденьем, мини-каютой (внутри), перчаточным ящиком, ветровым стеклом, поручнем и 2 нерж. подстаканниками
• Рулевое колесо Ultraflex
• Двухместная стойка SD-25 с двумя откидными сиденьями, герметичным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270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</si>
  <si>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спинкой; нерж. роульсом, 2 полуклюза, выдвижная утка и светодиодными навигационными огнями
• Отсек для хранения якоря
• Вместительный носовой отсек с мягкими съемными подушками, 2 нерж. подстаканника
• Рулевая стойка CL-16 с передним мягким сиденьем, большим отсеком; ветровым стеклом, перчаточным ящиком и поручнем
• Рулевое колесо Ultraflex
• Двухместная стойка SD-11 с двумя откидными сиденьями, сухим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</si>
  <si>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Отсек для хранения якоря
• Вместительный носовой отсек (люк с пневмоподъемниками) с мягкими съемными подушками, 2 нерж. подстаканника
• Рулевая стойка CL-22 с передним мягким сиденьем, рундуком; ветровым стеклом и поручнем, перчаточным ящиком и 2 нерж. подстаканниками
• Рулевое колесо Ultraflex
• Двухместная стойка SD-22 с двумя откидными сиденьями, сухим отсеком и 2 нерж. подстаканниками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полированной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</t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</si>
  <si>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Форпик — носовой якорный отсек с мягкой съемной подушкой
• Вместительный носовой отсек с мягкой съемной подушкой, 2 нерж. подстаканника
• Рулевая стойка CL-20 с передним мягким сиденьем, рундуком, перчаточным ящиком; ветровым стеклом и боковым поручнем
• Механическая система рулевого управления</t>
    </r>
    <r>
      <rPr>
        <sz val="11"/>
        <color theme="0" tint="-0.499984740745262"/>
        <rFont val="Tahoma"/>
        <family val="2"/>
        <charset val="204"/>
      </rPr>
      <t xml:space="preserve"> (T73)</t>
    </r>
    <r>
      <rPr>
        <sz val="11"/>
        <color theme="1" tint="0.499984740745262"/>
        <rFont val="Tahoma"/>
        <family val="2"/>
        <charset val="204"/>
      </rPr>
      <t>, рулевой трос (M66)
• Рулевое колесо Ultraflex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  </r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</si>
  <si>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(4 клапана наполнения воздухом, усиленный привальный брус с водоотбойником, 1 носовая и 10 бортовых ручек безопасности)
• Носовая якорная накладка с двумя утками из нержавеющей стали
• Вместительный носовой отсек с мягкой съемной подушкой
• Рулевая стойка CL-24 с передним мягким сиденьем, рундуком, ветровым стеклом, боковым поручнем и подстаканником
• Механическая система рулевого управлен</t>
    </r>
    <r>
      <rPr>
        <sz val="11"/>
        <color theme="0" tint="-0.499984740745262"/>
        <rFont val="Tahoma"/>
        <family val="2"/>
        <charset val="204"/>
      </rPr>
      <t>ия (T73), руле</t>
    </r>
    <r>
      <rPr>
        <sz val="11"/>
        <color theme="1" tint="0.499984740745262"/>
        <rFont val="Tahoma"/>
        <family val="2"/>
        <charset val="204"/>
      </rPr>
      <t xml:space="preserve">вой трос (M66)
• Рулевое колесо Ultraflex
• Кормовой диван с мягкой спинкой 
• Большой кормовой отсек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  </r>
  </si>
  <si>
    <t>• Усиленный стеклопластиковый корпус типа «Среднее V» с системой HSH (High-Step-Hull)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2 нержавеющих кормовых поручня безопасности на баллоне,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CL-06 с передним мягким сиденьем, рундуком и поручнем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</si>
  <si>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из 4 скоростных реданов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два задних поручня безопасности,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CL-07 с нержавеющим поручнем и малым рундуком 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</si>
  <si>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 с мягкой подушкой
• Рулевая стойка CL-14 с передним мягким сиденьем, рундуком; ветровым стеклом, поручнем
• Механическая система рулевого управления (T71), рулевой трос (M66)
• Рулевое колесо Ultraflex
• Заднее двухместное сиденье SD-10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</si>
  <si>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</si>
  <si>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</si>
  <si>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CL-17
• Механическая система рулевого управления (T67), рулевой трос (M58)
• Рулевое колесо Ultraflex
• Заднее двухместное сиденье SD-12 со спинкой и контейнером с мягкой подушкой 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и пассажирской стоек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</si>
  <si>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</si>
  <si>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
• Рулевая стойка CS-03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</si>
  <si>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
• Рулевая стойка CS-01W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</si>
  <si>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CS-01 
• Механическая система рулевого управления (T67), рулевой трос (M58)
• Рулевое колесо Ultraflex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стойки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</si>
  <si>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2 разборных весла с держателями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</si>
  <si>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</si>
  <si>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</si>
  <si>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</si>
  <si>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</si>
  <si>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ручка и леер безопасности)
• Одно быстросъемное сиденье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</si>
  <si>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*   PVC 950 г/м² - standard for boats &gt;3,00 m &amp; ARGUS
     PVC 1100 г/м² - standard for boats 3,00 - 5,20 m
     PVC 1400 г/м² - standard for boats 5,50 - 7,50 m</t>
  </si>
  <si>
    <t>• 5-секционный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Четыри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Шесть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</si>
  <si>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</si>
  <si>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</si>
  <si>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</si>
  <si>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</si>
  <si>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
</t>
  </si>
  <si>
    <t>• 3-секционный надувной баллон, ПВХ, 950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</si>
  <si>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</si>
  <si>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950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сиденье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
</t>
  </si>
  <si>
    <t xml:space="preserve">• 3-секционный надувной баллон, ПВХ, 950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Одно съемное деревянное сиденье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
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</si>
  <si>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</si>
  <si>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</si>
  <si>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</si>
  <si>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</si>
  <si>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</si>
  <si>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</si>
  <si>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EURO</t>
  </si>
  <si>
    <t>Tubes Color and Material upgrades</t>
  </si>
  <si>
    <t>Upgrade to WHITE tube color</t>
  </si>
  <si>
    <t>Upgrade to OFF-WHITE tube color(Hypalon ONLY)</t>
  </si>
  <si>
    <t>Upgrade to BLACK tube color</t>
  </si>
  <si>
    <t>Upgrade to DARK-GREEN tube color (PVC only)</t>
  </si>
  <si>
    <t>ARGUS-PROFESSIONAL</t>
  </si>
  <si>
    <t>Upgrade to GRAY color of upholstery vinyl</t>
  </si>
  <si>
    <t>Upgrade to RED tube color (PVC only)</t>
  </si>
  <si>
    <t>Upgrade to DARK-GREY tube color</t>
  </si>
  <si>
    <t>Upgrade to HYPALON tube for G340 (Military Grey, Black Fabric Impression, Black NB; ORCA 828)</t>
  </si>
  <si>
    <t>Upgrade to HYPALON tube for G380 (Military Grey, Black Fabric Impression, Black NB; ORCA 828)</t>
  </si>
  <si>
    <t>G380</t>
  </si>
  <si>
    <t>Upgrade to HYPALON tube for G420 (Military Grey, Black Fabric Impression, Black NB; ORCA 828)</t>
  </si>
  <si>
    <t>Upgrade to HYPALON tube for G500 (Military Grey, Black Fabric Impression, Black NB; ORCA 828)</t>
  </si>
  <si>
    <t>G500</t>
  </si>
  <si>
    <t>Upgrade to HYPALON tube for G580 (Military Grey, Black Fabric Impression, Black NB; ORCA 828)</t>
  </si>
  <si>
    <t>G580</t>
  </si>
  <si>
    <t>Upgrade to HYPALON tube for G650 (Military Grey, Black Fabric Impression, Black NB; ORCA 828)</t>
  </si>
  <si>
    <t>Upgrade to HYPALON tube for G850 (Black Fabric Impression; ORCA 866)</t>
  </si>
  <si>
    <t>Upgrade to HYPALON tube for G850 (Black Carbon; ORCA 866)</t>
  </si>
  <si>
    <t>Upgrade to HYPALON tube for G750 (Military Grey, Black Fabric Impression, Black NB; ORCA 828)</t>
  </si>
  <si>
    <t>G750</t>
  </si>
  <si>
    <t>Upgrade to HYPALON tube for S370N (Military Grey, Black Fabric Impression, Black NB; ORCA 828)</t>
  </si>
  <si>
    <t>S370N</t>
  </si>
  <si>
    <t>Upgrade to HYPALON tube for S420N (Military Grey, Black Fabric Impression, Black NB; ORCA 828)</t>
  </si>
  <si>
    <t>Upgrade to HYPALON tube for S470N (Military Grey, Black Fabric Impression, Black NB; ORCA 828)</t>
  </si>
  <si>
    <t>Upgrade to HYPALON tube for S520 (Military Grey, Black Fabric Impression, Black NB; ORCA 828)</t>
  </si>
  <si>
    <t>S520</t>
  </si>
  <si>
    <t>Upgrade to 1400 g/sq.m. fabric for S520</t>
  </si>
  <si>
    <t>Upgrade to 1400 g/sq.m. fabric for S470, G480</t>
  </si>
  <si>
    <t>Upgrade to 1400 g/sq.m. fabric for S370, G380</t>
  </si>
  <si>
    <t>Upgrade to 1400 g/sq.m. fabric for G340</t>
  </si>
  <si>
    <t>Upgrade to st steel navigation arch for G480EF</t>
  </si>
  <si>
    <t>G480EF</t>
  </si>
  <si>
    <t>Upgrade to 1400 g/sq.m. fabric for R380</t>
  </si>
  <si>
    <t>Upgrade to 1400 g/sq.m. fabric for R420</t>
  </si>
  <si>
    <t xml:space="preserve">R420 </t>
  </si>
  <si>
    <t>Upgrade to 1400 g/sq.m. fabric for R460</t>
  </si>
  <si>
    <t xml:space="preserve">R460 </t>
  </si>
  <si>
    <t>Upgrade to 1400 g/sq.m. fabric for S420</t>
  </si>
  <si>
    <t>Upgrade from CS-01 to CS-01W with windshield and railing</t>
  </si>
  <si>
    <t>Upgrade to short shaft transom for S420N</t>
  </si>
  <si>
    <t>Upgrade to polished st.steel railings for SD-01,02,03</t>
  </si>
  <si>
    <t>Steering consoles, steering systems &amp; parts</t>
  </si>
  <si>
    <t>Steering console CL-01</t>
  </si>
  <si>
    <t>G340L</t>
  </si>
  <si>
    <t>Steering console CL-02</t>
  </si>
  <si>
    <t>S370L,G380L</t>
  </si>
  <si>
    <t>Steering console CL-03</t>
  </si>
  <si>
    <t>S470L</t>
  </si>
  <si>
    <t>Steering console CL-04, top mount control</t>
  </si>
  <si>
    <t>S650L</t>
  </si>
  <si>
    <t>Steering console CL-04, side mount control</t>
  </si>
  <si>
    <t>Steering console CL-05</t>
  </si>
  <si>
    <t>S550</t>
  </si>
  <si>
    <t>Steering console CL-06</t>
  </si>
  <si>
    <t>G380E</t>
  </si>
  <si>
    <t>Steering console CL-07</t>
  </si>
  <si>
    <t>G340E</t>
  </si>
  <si>
    <t>Steering console CL-09</t>
  </si>
  <si>
    <t>Steering console CL-10</t>
  </si>
  <si>
    <t>S550R</t>
  </si>
  <si>
    <t>Steering console CL-11</t>
  </si>
  <si>
    <t>Steering console CL-12</t>
  </si>
  <si>
    <t>Steering console CL-14 with windshield and railing</t>
  </si>
  <si>
    <t>Steering console CL-15</t>
  </si>
  <si>
    <t>S650</t>
  </si>
  <si>
    <t>Steering console CL-17</t>
  </si>
  <si>
    <t>S300L, S330L</t>
  </si>
  <si>
    <t>Steering console CL-22</t>
  </si>
  <si>
    <t>Steering console CL-21</t>
  </si>
  <si>
    <t>Steering console CL-16</t>
  </si>
  <si>
    <t>Steering console CL-25</t>
  </si>
  <si>
    <t>Steering console N585</t>
  </si>
  <si>
    <t>N585, 2019</t>
  </si>
  <si>
    <t>Steering console CS-01</t>
  </si>
  <si>
    <t>S300, S330</t>
  </si>
  <si>
    <t>Steering console CS-01W with windshield &amp; railing</t>
  </si>
  <si>
    <t>S370S, S470S</t>
  </si>
  <si>
    <t>Steering console CS-02, frame</t>
  </si>
  <si>
    <t>Corvette, Ranger</t>
  </si>
  <si>
    <t>Steering console CS-03</t>
  </si>
  <si>
    <t>Steering console head with windshield for G480L</t>
  </si>
  <si>
    <t>G480L</t>
  </si>
  <si>
    <t>Steering console head ELITE for G480E</t>
  </si>
  <si>
    <t>G480E</t>
  </si>
  <si>
    <t>Upgrade from CL-05 to CL-10 console</t>
  </si>
  <si>
    <t>Stainless steel backrest with seatback for CS-03</t>
  </si>
  <si>
    <t>Upgrade from CS-01W console to CS-03</t>
  </si>
  <si>
    <t>St.steel railing for CL-01, CL-02 with installation kit</t>
  </si>
  <si>
    <t xml:space="preserve">S370L, G340L, G380L </t>
  </si>
  <si>
    <t>St.steel railing for CL-03 with installation kit</t>
  </si>
  <si>
    <t>S470L, G480L</t>
  </si>
  <si>
    <t>St.steel railing for CL-04 with installation kit</t>
  </si>
  <si>
    <t>St.steel railing for CL-11 with installation kit</t>
  </si>
  <si>
    <t>St.steel railing for CL-12 with installation kit</t>
  </si>
  <si>
    <t>St.steel railing for CL-15 with installation kit</t>
  </si>
  <si>
    <t>Upgrade to hi-prof console with windshield and railing for G340EF</t>
  </si>
  <si>
    <t>G340EF</t>
  </si>
  <si>
    <t>Upgrade to hi-prof console with windshield and railing for G380EF</t>
  </si>
  <si>
    <t>G380EF</t>
  </si>
  <si>
    <t>Upgrade to hi-prof console with windshield and railing for G480EF</t>
  </si>
  <si>
    <t>Steering system for engines till 50HP + cabel 9'</t>
  </si>
  <si>
    <t>Steering system for engines till 50HP + cabel 11'</t>
  </si>
  <si>
    <t>Steering system for engines 50HP and over + cabel 11'</t>
  </si>
  <si>
    <t>Steering system for engines 50HP and over + cabel 13'</t>
  </si>
  <si>
    <t>Steering system for engines 50HP and over + cabel 15'</t>
  </si>
  <si>
    <t>Steering system for engines 50HP and over + cabel 18'</t>
  </si>
  <si>
    <t>S550L,S550C</t>
  </si>
  <si>
    <t>Non-feedback steering system for engines 50HP and over + cabel 18'</t>
  </si>
  <si>
    <t>Steering system for engines 50HP and over + cabel 20'</t>
  </si>
  <si>
    <t>Upgrade steering system for engines 50HP and over to T73(non-feedback steering)</t>
  </si>
  <si>
    <t>Hydraulic steering system 20'</t>
  </si>
  <si>
    <t>Hydraulic steering system 22'</t>
  </si>
  <si>
    <t>Hydraulic steering system 26'</t>
  </si>
  <si>
    <t>Hydraulic steering system 24'</t>
  </si>
  <si>
    <t>Upgrade to Hydraulic Steering system for S550, S650</t>
  </si>
  <si>
    <t>S550, S650</t>
  </si>
  <si>
    <t>Steering wheel SPORT (black)</t>
  </si>
  <si>
    <t>Steering wheel De Luxe (white)</t>
  </si>
  <si>
    <t>Steering wheel PERFORMANCE (Black)</t>
  </si>
  <si>
    <t>Upgrade to PERFORMANCE (Black) steering wheel</t>
  </si>
  <si>
    <t>Seatings, cushions, sundecks, bimini-tops</t>
  </si>
  <si>
    <t>Double seat SD-01 with stowage and back, small</t>
  </si>
  <si>
    <t>S370</t>
  </si>
  <si>
    <t>Double seat SD-02 with stowage and back, medium</t>
  </si>
  <si>
    <t>S470</t>
  </si>
  <si>
    <t>Double seat SD-03 with stowage and back, large</t>
  </si>
  <si>
    <t>S650PRO</t>
  </si>
  <si>
    <t>Cruising bar SD-04 with folding seats, table and 3 lockers.</t>
  </si>
  <si>
    <t>Cruising bar SD-05 with railing and 2 lockers</t>
  </si>
  <si>
    <t>Double seat SD-06 with stowage and back, medium</t>
  </si>
  <si>
    <t>Double seat SD-10 with stowage and back</t>
  </si>
  <si>
    <t>Double seat SD-11 with two folding seats, stowage and two capholders</t>
  </si>
  <si>
    <t>Double seat SD-12 with stowage and back</t>
  </si>
  <si>
    <t>Console seat SD-14 with access door</t>
  </si>
  <si>
    <t>Double pop-up seat SD-15 with stowage and back</t>
  </si>
  <si>
    <t>Double seat SD-22 with two folding seats, stowage and two capholders</t>
  </si>
  <si>
    <t>Rear seat cushion for S550R</t>
  </si>
  <si>
    <t>Set of 2 captain swivel chairs + mounting plates</t>
  </si>
  <si>
    <t>Removable side seat package for G340</t>
  </si>
  <si>
    <t>G340L, G340EF</t>
  </si>
  <si>
    <t>Removable side seat package for G380</t>
  </si>
  <si>
    <t>G380L,G380EF</t>
  </si>
  <si>
    <t>Removable sundeck set with cushion for S420NL</t>
  </si>
  <si>
    <t>S420NL</t>
  </si>
  <si>
    <t>Removable sundeck set with cushions for S470NL</t>
  </si>
  <si>
    <t>Removable sundeck set with cushion for S520L (CL-12)</t>
  </si>
  <si>
    <t>S520L with CL-12</t>
  </si>
  <si>
    <t>Removable sundeck set with cushion for S520L (CL-03)</t>
  </si>
  <si>
    <t>S520L with CL-03</t>
  </si>
  <si>
    <t>Removable sundeck set with cushions for S550L (CL-05)</t>
  </si>
  <si>
    <t>S550L with CL-05</t>
  </si>
  <si>
    <t>Removable sundeck set with cushions for S550L (CL-15)</t>
  </si>
  <si>
    <t>S550L with CL-15</t>
  </si>
  <si>
    <t xml:space="preserve">Removable sundeck set with cushion for S550R </t>
  </si>
  <si>
    <t>Removable sundeck set with cushions for S650L (CL-04)</t>
  </si>
  <si>
    <t>S650L with CL-04</t>
  </si>
  <si>
    <t>Removable sundeck set with cushions for S650L (CL-15)</t>
  </si>
  <si>
    <t>S650L with CL-15</t>
  </si>
  <si>
    <t>Removable sundeck set with cushion for G420</t>
  </si>
  <si>
    <t>Removable sundeck set with cushion for G480</t>
  </si>
  <si>
    <t>G480L/GL</t>
  </si>
  <si>
    <t>Bow removable sundeck set with cushions for G650</t>
  </si>
  <si>
    <t>Rear removable sundeck set with cushions for G650</t>
  </si>
  <si>
    <t>Rear sundeck extension with cushions for G650</t>
  </si>
  <si>
    <t>Removable sundeck set with cushion for G500</t>
  </si>
  <si>
    <t xml:space="preserve">Bow removable sundeck set with cushions / table (wooden) for G580 </t>
  </si>
  <si>
    <t xml:space="preserve">Bow removable sundeck set with cushions / table (fiberglass) for G580 </t>
  </si>
  <si>
    <t>Bow removable sundeck set with cushions / table (fiberglass) for G580 without support</t>
  </si>
  <si>
    <t>Bow removable sundeck extention with cushions for G580</t>
  </si>
  <si>
    <t>Rear sundeck with cushion for G850</t>
  </si>
  <si>
    <t>Bow removable sundeck set with cushions for G750</t>
  </si>
  <si>
    <t>Rear removable sundeck set with cushions for G750</t>
  </si>
  <si>
    <t>Bow locker removable cushion for S370</t>
  </si>
  <si>
    <t>Bow locker removable cushion for S470</t>
  </si>
  <si>
    <t>Bow locker removable cushion for S550</t>
  </si>
  <si>
    <t>Bow locker removable cushion for S650</t>
  </si>
  <si>
    <t>Main locker removable cushion for S550R</t>
  </si>
  <si>
    <t>Bow locker removable cushion for S520</t>
  </si>
  <si>
    <t>Bow locker removable cushion for S370N</t>
  </si>
  <si>
    <t>Bow locker removable cushion for S420N</t>
  </si>
  <si>
    <t>Bow locker removable cushion for S470N</t>
  </si>
  <si>
    <t>Seat cushion with underseat bag No1 -front</t>
  </si>
  <si>
    <t>C240, C270, S250, S275</t>
  </si>
  <si>
    <t>Seat cushion with underseat bag No2 -rear</t>
  </si>
  <si>
    <t>C270,E270,S275</t>
  </si>
  <si>
    <t>Seat cushion with underseat bag No8 - front</t>
  </si>
  <si>
    <t>C270-C330,S300,S330</t>
  </si>
  <si>
    <t>Seat cushion with underseat bag No9 - rear</t>
  </si>
  <si>
    <t>C270-C330,S300,S330,E300</t>
  </si>
  <si>
    <t>Seat cushion with underseat bag No5 - front</t>
  </si>
  <si>
    <t>C360, S370,R380-R460</t>
  </si>
  <si>
    <t>Seat cushion with underseat bag No6 - rear</t>
  </si>
  <si>
    <t xml:space="preserve">Seat cushion with underseat bag No7 </t>
  </si>
  <si>
    <t>E210,E240</t>
  </si>
  <si>
    <t>Bow stowage bag No1</t>
  </si>
  <si>
    <t>boats till 3.6 l.m.</t>
  </si>
  <si>
    <t>Bow stowage bag No2</t>
  </si>
  <si>
    <t>boats over 3.6 l.m.</t>
  </si>
  <si>
    <t>Extra rear seat for C240 with fittings</t>
  </si>
  <si>
    <t>Extra rear seat for S250 with fittings</t>
  </si>
  <si>
    <t>S250, S250H</t>
  </si>
  <si>
    <t>2-arch collapsible bimini top No1</t>
  </si>
  <si>
    <t xml:space="preserve">  for boats 2.7-3.5 m long</t>
  </si>
  <si>
    <t>2-arch collapsible bimini top No2</t>
  </si>
  <si>
    <t xml:space="preserve">  for boats 3.5-4 m long</t>
  </si>
  <si>
    <t>3-arch collapsible bimini top No3</t>
  </si>
  <si>
    <t xml:space="preserve"> for boats 4 - 5 m long</t>
  </si>
  <si>
    <t>3-arch stainless steel bimini top No5</t>
  </si>
  <si>
    <t>S550R, S650, G650</t>
  </si>
  <si>
    <t>2-arch stainless steel arch-mount bimini top No6</t>
  </si>
  <si>
    <t xml:space="preserve">  for S550 arch</t>
  </si>
  <si>
    <t>2-arch collapsible bimini top No1S (st.steel frame)</t>
  </si>
  <si>
    <t>2-arch collapsible bimini top No2S (st.steel frame)</t>
  </si>
  <si>
    <t>3-arch collapsible bimini top No3S (st.steel frame)</t>
  </si>
  <si>
    <t>3-arch collapsible bimini top No4S (st.steel frame)</t>
  </si>
  <si>
    <t>3-arch stainless steel bimini top No7</t>
  </si>
  <si>
    <t>3-arch bimini top No6S (st.steel frame)</t>
  </si>
  <si>
    <t>3-arch bimini top No9S (st.steel frame)</t>
  </si>
  <si>
    <t>3-arch bimini top No9S (st.steel frame modified)</t>
  </si>
  <si>
    <t>G750, G850</t>
  </si>
  <si>
    <t>SILVERTEX upgrade for S300S, S330S, S370NS</t>
  </si>
  <si>
    <t>for S300S, S330S, S370NS</t>
  </si>
  <si>
    <t>SILVERTEX upgrade for S300L, S330L</t>
  </si>
  <si>
    <t>for S300L, S330L</t>
  </si>
  <si>
    <t>SILVERTEX upgrade for seat of SD-12</t>
  </si>
  <si>
    <t>SILVERTEX upgrade for seat back of SD-12</t>
  </si>
  <si>
    <t>SILVERTEX upgrade for console seat back of SD-14</t>
  </si>
  <si>
    <t>SILVERTEX upgrade for S420NS, S470NS, S520S</t>
  </si>
  <si>
    <t>for S420NS, S470NS, S520S</t>
  </si>
  <si>
    <t>SILVERTEX upgrade for S370NL, S420NL</t>
  </si>
  <si>
    <t>for S370NL, S420NL</t>
  </si>
  <si>
    <t>SILVERTEX upgrade for S420NL sundeck</t>
  </si>
  <si>
    <t>S420NL sundeck</t>
  </si>
  <si>
    <t xml:space="preserve">SILVERTEX upgrade for S420NL bow locker removable cushion </t>
  </si>
  <si>
    <t xml:space="preserve">SILVERTEX upgrade for S370NL bow locker removable cushion </t>
  </si>
  <si>
    <t>SILVERTEX upgrade for seat of CL-11</t>
  </si>
  <si>
    <t>S420NL, S370NL</t>
  </si>
  <si>
    <t>SILVERTEX upgrade for seat back of CL-11</t>
  </si>
  <si>
    <t>SILVERTEX upgrade for seat of SD-06</t>
  </si>
  <si>
    <t>SILVERTEX upgrade for seat back of SD-06</t>
  </si>
  <si>
    <t>SILVERTEX upgrade for S470NL</t>
  </si>
  <si>
    <t>for S470NL</t>
  </si>
  <si>
    <t>SILVERTEX upgrade for S470NL sundeck</t>
  </si>
  <si>
    <t>for S470NL sundeck</t>
  </si>
  <si>
    <t xml:space="preserve">SILVERTEX upgrade for S470NL bow locker removable cushion </t>
  </si>
  <si>
    <t>SILVERTEX upgrade for seat of CL-14</t>
  </si>
  <si>
    <t>SILVERTEX upgrade for seat back of CL-14</t>
  </si>
  <si>
    <t>SILVERTEX upgrade for seat of SD-10</t>
  </si>
  <si>
    <t>SILVERTEX upgrade for seat back of SD-10</t>
  </si>
  <si>
    <t>SILVERTEX upgrade for S520L</t>
  </si>
  <si>
    <t>for S520L</t>
  </si>
  <si>
    <t>SILVERTEX upgrade for S520L sundeck</t>
  </si>
  <si>
    <t>for S520L sundeck</t>
  </si>
  <si>
    <t xml:space="preserve">SILVERTEX upgrade for S520L bow locker removable cushion </t>
  </si>
  <si>
    <t>SILVERTEX upgrade for seat of CL-12</t>
  </si>
  <si>
    <t>SILVERTEX upgrade for seat back of CL-12</t>
  </si>
  <si>
    <t>SILVERTEX upgrade for seat of SD-15</t>
  </si>
  <si>
    <t>SILVERTEX upgrade for uplifting seat of SD-15</t>
  </si>
  <si>
    <t>SILVERTEX upgrade for seat back of SD-15</t>
  </si>
  <si>
    <t>SILVERTEX upgrade for S550RF</t>
  </si>
  <si>
    <t>for S550RF</t>
  </si>
  <si>
    <t>SILVERTEX upgrade for S550RF sundeck</t>
  </si>
  <si>
    <t>for S550RF sundeck</t>
  </si>
  <si>
    <t>SILVERTEX upgrade for S550R rear removable cushion</t>
  </si>
  <si>
    <t xml:space="preserve">SILVERTEX upgrade for S550R rear seat back </t>
  </si>
  <si>
    <t xml:space="preserve">SILVERTEX upgrade for S550R bow locker removable cushion </t>
  </si>
  <si>
    <t xml:space="preserve">SILVERTEX upgrade for S550R main locker removable cushion </t>
  </si>
  <si>
    <t>SILVERTEX upgrade for seat of CL-05, CL-10, CL-15</t>
  </si>
  <si>
    <t>SILVERTEX upgrade for seat back of CL-10, CL-15</t>
  </si>
  <si>
    <t>SILVERTEX upgrade for S550R bow sundeck left part</t>
  </si>
  <si>
    <t>SILVERTEX upgrade for S550R bow sundeck right part</t>
  </si>
  <si>
    <t>SILVERTEX upgrade for S650</t>
  </si>
  <si>
    <t>for S650</t>
  </si>
  <si>
    <t>SILVERTEX upgrade for S650 sundeck</t>
  </si>
  <si>
    <t xml:space="preserve"> for S650 sundeck</t>
  </si>
  <si>
    <t>SILVERTEX upgrade for G340EF</t>
  </si>
  <si>
    <t>for G340EF</t>
  </si>
  <si>
    <t>SILVERTEX upgrade for side seat G340</t>
  </si>
  <si>
    <t>for G340EF side cushion</t>
  </si>
  <si>
    <t>SILVERTEX upgrade for G340 rear removable cushion</t>
  </si>
  <si>
    <t xml:space="preserve">SILVERTEX upgrade for G340 rear seat back </t>
  </si>
  <si>
    <t>SILVERTEX upgrade for G340 bow locker removable cushion</t>
  </si>
  <si>
    <t>SILVERTEX upgrade for bow step plate seat back №5.,6</t>
  </si>
  <si>
    <t>G380EF, G340EF</t>
  </si>
  <si>
    <t>SILVERTEX upgrade for G380EF</t>
  </si>
  <si>
    <t>for G380EF</t>
  </si>
  <si>
    <t>SILVERTEX upgrade for side seat G380</t>
  </si>
  <si>
    <t>for G380EF side cushion</t>
  </si>
  <si>
    <t>SILVERTEX upgrade for G380 rear removable cushion</t>
  </si>
  <si>
    <t xml:space="preserve">SILVERTEX upgrade for G380-G480 rear seat back </t>
  </si>
  <si>
    <t>SILVERTEX upgrade for G380 bow locker removable cushion</t>
  </si>
  <si>
    <t>SILVERTEX upgrade for seat of CL-02, CL-06</t>
  </si>
  <si>
    <t>SILVERTEX upgrade for G480LF, G480EF</t>
  </si>
  <si>
    <t>for G480LF, G480EF</t>
  </si>
  <si>
    <t>SILVERTEX upgrade for G480LF, G480EF sundeck</t>
  </si>
  <si>
    <t>for G480LF, G480EF sundeck</t>
  </si>
  <si>
    <t>SILVERTEX upgrade for G480 rear removable cushion</t>
  </si>
  <si>
    <t xml:space="preserve">SILVERTEX upgrade for G480 rear seat back </t>
  </si>
  <si>
    <t>SILVERTEX upgrade for G480 bow locker removable cushion</t>
  </si>
  <si>
    <t>SILVERTEX upgrade for G480 bow side cushion</t>
  </si>
  <si>
    <t>SILVERTEX upgrade for seat of CL-03</t>
  </si>
  <si>
    <t>SILVERTEX upgrade for seat back of CL-03</t>
  </si>
  <si>
    <t>SILVERTEX upgrade for G420</t>
  </si>
  <si>
    <t>for G420</t>
  </si>
  <si>
    <t>SILVERTEX upgrade for G420 bow sundeck</t>
  </si>
  <si>
    <t xml:space="preserve"> for G420 bow sundeck</t>
  </si>
  <si>
    <t>SILVERTEX upgrade for G420 rear removable cushion</t>
  </si>
  <si>
    <t xml:space="preserve">SILVERTEX upgrade for G420 rear seat back </t>
  </si>
  <si>
    <t>SILVERTEX upgrade for G420 bow locker removable cushion</t>
  </si>
  <si>
    <t>SILVERTEX upgrade for seat of CL-24</t>
  </si>
  <si>
    <t>SILVERTEX upgrade for seat back of CL-24</t>
  </si>
  <si>
    <t>SILVERTEX upgrade for G500</t>
  </si>
  <si>
    <t>for G500</t>
  </si>
  <si>
    <t>SILVERTEX upgrade for G500 bow sundeck</t>
  </si>
  <si>
    <t xml:space="preserve"> for G500 bow sundeck</t>
  </si>
  <si>
    <t>SILVERTEX upgrade for G500 rear removable cushion</t>
  </si>
  <si>
    <t xml:space="preserve">SILVERTEX upgrade for G500 rear seat back </t>
  </si>
  <si>
    <t>SILVERTEX upgrade for G500 bow locker removable cushion №1</t>
  </si>
  <si>
    <t>SILVERTEX upgrade for G500 bow locker removable cushion №2</t>
  </si>
  <si>
    <t>SILVERTEX upgrade for seat of CL-20</t>
  </si>
  <si>
    <t>SILVERTEX upgrade for seat back of CL-20</t>
  </si>
  <si>
    <t>SILVERTEX upgrade for G580</t>
  </si>
  <si>
    <t>for G580</t>
  </si>
  <si>
    <t>SILVERTEX upgrade for G580 bow sundeck</t>
  </si>
  <si>
    <t xml:space="preserve"> for G580 bow sundeck</t>
  </si>
  <si>
    <t>SILVERTEX upgrade for G580 bow sundeck extension</t>
  </si>
  <si>
    <t xml:space="preserve"> for G580 bow sundeck extension</t>
  </si>
  <si>
    <t>SILVERTEX upgrade for G580 rear removable cushion</t>
  </si>
  <si>
    <t>SILVERTEX upgrade for G580 rear seat back central</t>
  </si>
  <si>
    <t>SILVERTEX upgrade for G580 rear seat back left</t>
  </si>
  <si>
    <t>SILVERTEX upgrade for G580 rear seat back right</t>
  </si>
  <si>
    <t>SILVERTEX upgrade for G580 bow locker removable cushion №1</t>
  </si>
  <si>
    <t>SILVERTEX upgrade for G580 bow locker removable cushion №2</t>
  </si>
  <si>
    <t>SILVERTEX upgrade for seat of SD-22</t>
  </si>
  <si>
    <t>SILVERTEX upgrade for uplifting seat of SD-22</t>
  </si>
  <si>
    <t>SILVERTEX upgrade for seat back of SD-22</t>
  </si>
  <si>
    <t>SILVERTEX upgrade for seat of CL-22</t>
  </si>
  <si>
    <t>SILVERTEX upgrade for seat back of CL-22</t>
  </si>
  <si>
    <t>SILVERTEX upgrade for G580 bow sundeck extension right part</t>
  </si>
  <si>
    <t>SILVERTEX upgrade for G580 bow sundeck extension left part</t>
  </si>
  <si>
    <t>SILVERTEX upgrade for G650</t>
  </si>
  <si>
    <t>for G650</t>
  </si>
  <si>
    <t>SILVERTEX upgrade for G650 bow sundeck</t>
  </si>
  <si>
    <t xml:space="preserve"> for G650 bow sundeck</t>
  </si>
  <si>
    <t>SILVERTEX upgrade for G650 rear sundeck</t>
  </si>
  <si>
    <t xml:space="preserve"> for G650 rear sundeck</t>
  </si>
  <si>
    <t>SILVERTEX upgrade for G650 rear sundeck extension</t>
  </si>
  <si>
    <t>for G650 rear sundeck extension</t>
  </si>
  <si>
    <t>SILVERTEX upgrade for G650 rear removable cushion central part</t>
  </si>
  <si>
    <t>SILVERTEX upgrade for G650 rear seat back central part</t>
  </si>
  <si>
    <t>SILVERTEX upgrade for G650 rear removable cushion left part</t>
  </si>
  <si>
    <t>SILVERTEX upgrade for G650 rear seat back left part</t>
  </si>
  <si>
    <t>SILVERTEX upgrade for G650 rear removable cushion right part</t>
  </si>
  <si>
    <t>SILVERTEX upgrade for G650 rear seat back right part</t>
  </si>
  <si>
    <t>SILVERTEX upgrade for G650 bow removable cushion</t>
  </si>
  <si>
    <t>SILVERTEX upgrade for G650 bow step plate cushion</t>
  </si>
  <si>
    <t>SILVERTEX upgrade for seat SD-11</t>
  </si>
  <si>
    <t>SILVERTEX upgrade for seat back SD-11</t>
  </si>
  <si>
    <t>SILVERTEX upgrade for seat CL-16</t>
  </si>
  <si>
    <t>SILVERTEX upgrade for seat back CL-16</t>
  </si>
  <si>
    <t>SILVERTEX upgrade for G650 bow sundeck right part</t>
  </si>
  <si>
    <t>SILVERTEX upgrade for G650 bow sundeck left part</t>
  </si>
  <si>
    <t>SILVERTEX upgrade for G650 rear sundeck extension right part</t>
  </si>
  <si>
    <t>SILVERTEX upgrade for G650 rear sundeck extension left part</t>
  </si>
  <si>
    <t>SILVERTEX upgrade for G850</t>
  </si>
  <si>
    <t>for G850</t>
  </si>
  <si>
    <t>SILVERTEX upgrade for G850 rear sundeck</t>
  </si>
  <si>
    <t xml:space="preserve"> for G850 rear sundeck</t>
  </si>
  <si>
    <t>SILVERTEX upgrade for G850 rear removable cushion central part</t>
  </si>
  <si>
    <t>SILVERTEX upgrade for G850 rear seat back central part</t>
  </si>
  <si>
    <t>SILVERTEX upgrade for G850 rear seat back left part</t>
  </si>
  <si>
    <t>SILVERTEX upgrade for G850 rear removable cushion right part</t>
  </si>
  <si>
    <t>SILVERTEX upgrade for G850 rear seat back right part</t>
  </si>
  <si>
    <t>SILVERTEX upgrade for seat SD-21</t>
  </si>
  <si>
    <t>SILVERTEX upgrade for seat back SD-21</t>
  </si>
  <si>
    <t>SILVERTEX upgrade for seat CL-21</t>
  </si>
  <si>
    <t>SILVERTEX upgrade for seat back CL-21</t>
  </si>
  <si>
    <t>SILVERTEX upgrade for G850 bow removable cushion</t>
  </si>
  <si>
    <t>SILVERTEX upgrade for G850 bow hatch cushion</t>
  </si>
  <si>
    <t>SILVERTEX upgrade for G750</t>
  </si>
  <si>
    <t>for G750</t>
  </si>
  <si>
    <t>SILVERTEX upgrade for G750 bow sundeck</t>
  </si>
  <si>
    <t xml:space="preserve"> for G750 bow sundeck</t>
  </si>
  <si>
    <t>SILVERTEX upgrade for G750 rear sundeck</t>
  </si>
  <si>
    <t xml:space="preserve"> for G750 rear sundeck</t>
  </si>
  <si>
    <t>Fiberglass accessories and upgrades</t>
  </si>
  <si>
    <t>Bow step plate with clam-bollard No1</t>
  </si>
  <si>
    <t>S300, S330, G340L</t>
  </si>
  <si>
    <t>Bow step plate with clam-bollard No2</t>
  </si>
  <si>
    <t>S370,G380L</t>
  </si>
  <si>
    <t>Bow step plate with clam-bollard No3</t>
  </si>
  <si>
    <t xml:space="preserve">Bow step plate No4 (roller, fairleads &amp; pull-up cleat) </t>
  </si>
  <si>
    <t>Bow step plate No5 (nav light, pull-up cleat &amp; seat back)</t>
  </si>
  <si>
    <t>Bow step plate No6 (nav light, pull-up cleat &amp; seat back)</t>
  </si>
  <si>
    <t>Bow step plate No7 (nav light, pull-up cleat &amp; seat back)</t>
  </si>
  <si>
    <t>Bow step plate No 9 with anchor roller and cleat for S370N, S420N</t>
  </si>
  <si>
    <t>S370N, S420N</t>
  </si>
  <si>
    <t>Bow step plate No 10 with anchor roller and cleat for S470N</t>
  </si>
  <si>
    <t>Bow step plate No11 (LED nav lights, pull-up cleat &amp; anchor roller)</t>
  </si>
  <si>
    <t>Bow step plate G650 (LED nav lights, pull-up cleat &amp; anchor roller)</t>
  </si>
  <si>
    <t>Bow step plate G850 (two st/st cleats)</t>
  </si>
  <si>
    <t>Bow step plate G420 (two st/st cleats)</t>
  </si>
  <si>
    <t>Removable table with pedestal for G480</t>
  </si>
  <si>
    <t>G480</t>
  </si>
  <si>
    <t>Removable table with 4 cupholders and pedestal for G650, G750, G850</t>
  </si>
  <si>
    <t>G650, G750, G850</t>
  </si>
  <si>
    <t>Two swimming platforms with ladder &amp; handrail for S550, S650</t>
  </si>
  <si>
    <t>Two swimming platforms with ladder for G500 &amp; handrail</t>
  </si>
  <si>
    <t>Two swimming platforms with ladder for G580 &amp; handrail</t>
  </si>
  <si>
    <t>Two swimming platforms with ladder for G650 &amp; handrail</t>
  </si>
  <si>
    <t>Two swimming platforms with ladder for G750 &amp; handrail</t>
  </si>
  <si>
    <t>Two swimming platforms with ladder for G850 &amp; handrail</t>
  </si>
  <si>
    <t>Two rear rope hatches for G850</t>
  </si>
  <si>
    <t>Fiberglass step ends for S275</t>
  </si>
  <si>
    <t>Fiberglass step ends for S300. S330, G340</t>
  </si>
  <si>
    <t>S300, S330, G340</t>
  </si>
  <si>
    <t>Fiberglass step ends for G380, S370, S370N, S420N</t>
  </si>
  <si>
    <t xml:space="preserve">G380E, S370, S370N, S420N </t>
  </si>
  <si>
    <t>Fiberglass step ends for G480, S470, S520</t>
  </si>
  <si>
    <t>G480L, G480E, S470N, S520</t>
  </si>
  <si>
    <t>Fiberglass step ends for S550, S650</t>
  </si>
  <si>
    <t>Polyester navigation arch for S550R, S650</t>
  </si>
  <si>
    <t>Upgrade to custom gelcoat color for S250, S275</t>
  </si>
  <si>
    <t>S250, S275</t>
  </si>
  <si>
    <t>Upgrade to custom gelcoat color for S300, S330</t>
  </si>
  <si>
    <t>Upgrade to custom gelcoat color for S300S, S330S, S300L, S330L</t>
  </si>
  <si>
    <t>S300S, S330S, S300L, S330L</t>
  </si>
  <si>
    <t>Upgrade to custom gelcoat color for S370, S420, S470, S520</t>
  </si>
  <si>
    <t>S370, S420, S470, S520</t>
  </si>
  <si>
    <t>Upgrade to custom gelcoat color for S370S, S420S, S470S, S520S</t>
  </si>
  <si>
    <t>S370S, S420S, S470S, S520S</t>
  </si>
  <si>
    <t>Upgrade to custom gelcoat color for S370L, S420L, S470L, S520L</t>
  </si>
  <si>
    <t>S370L, S420L, S470L, S520L</t>
  </si>
  <si>
    <t>Upgrade to custom gelcoat color for S550, G580</t>
  </si>
  <si>
    <t>S550, G580</t>
  </si>
  <si>
    <t>Upgrade to custom gelcoat color for S650L, G650</t>
  </si>
  <si>
    <t>S650, G650</t>
  </si>
  <si>
    <t>Upgrade to custom gelcoat color for G340L, G340EF</t>
  </si>
  <si>
    <t>Upgrade to custom gelcoat color for G380L, G380EF</t>
  </si>
  <si>
    <t>Upgrade to custom gelcoat color for G420, G480L, G480EF</t>
  </si>
  <si>
    <t>G420, G480</t>
  </si>
  <si>
    <t>Upgrade to custom gelcoat color for G500</t>
  </si>
  <si>
    <t>Upgrade to custom gelcoat color for G500 (bottom hull &amp; step ends)</t>
  </si>
  <si>
    <t>Upgrade to custom gelcoat color for G580 (bottom hull &amp; step ends)</t>
  </si>
  <si>
    <t>Upgrade to custom gelcoat color for G850</t>
  </si>
  <si>
    <t>Upgrade to custom gelcoat color for G750</t>
  </si>
  <si>
    <t>Stainless steel accessories</t>
  </si>
  <si>
    <t>Stainless steel deck fitting with hardware</t>
  </si>
  <si>
    <t>St. steel arch for S370N, folding, st,steel polished</t>
  </si>
  <si>
    <t>St. steel arch for S420N, folding, st,steel polished</t>
  </si>
  <si>
    <t>St. steel arch for S470N, folding, st,steel polished</t>
  </si>
  <si>
    <t>St. steel arch for S520, polished</t>
  </si>
  <si>
    <t>S520S, S520L</t>
  </si>
  <si>
    <t>St. steel arch for G480, polished</t>
  </si>
  <si>
    <t>Waterski towing mast set for G420</t>
  </si>
  <si>
    <t>Waterski towing mast set for G480</t>
  </si>
  <si>
    <t>Waterski towing mast set for S650, S550R</t>
  </si>
  <si>
    <t>Waterski towing/navigation arch for G500, polished</t>
  </si>
  <si>
    <t>Waterski towing/navigation arch for G580, polished</t>
  </si>
  <si>
    <t>Waterski towing arch with GRP top for G580</t>
  </si>
  <si>
    <t>Waterski towing arch with GRP top for G650</t>
  </si>
  <si>
    <t>Waterski towing arch with GRP top for G750</t>
  </si>
  <si>
    <t>Waterski towing arch with GRP top for G850</t>
  </si>
  <si>
    <t>2 rear seat extended handrails for S650, S550R</t>
  </si>
  <si>
    <t>2 rear handrails on bases for G380, G480</t>
  </si>
  <si>
    <t>G380EF, G480EF</t>
  </si>
  <si>
    <t>2 rear handrails on bases for G340</t>
  </si>
  <si>
    <t>2 rear seat extended handrails for G500</t>
  </si>
  <si>
    <t>2 rear seat extended handrails for G580 (for boat with GRP top arch )</t>
  </si>
  <si>
    <t>G580 with GRP top arch</t>
  </si>
  <si>
    <t>2 rear seat extended handrails for G650</t>
  </si>
  <si>
    <t>2 rear seat extended handrails for G750</t>
  </si>
  <si>
    <t>2 rear seat extended handrails for G850</t>
  </si>
  <si>
    <t>Stainless steel bow railing for S550</t>
  </si>
  <si>
    <t>Stainless steel bow railing for S650</t>
  </si>
  <si>
    <t>Stainless steel bow railing for G420</t>
  </si>
  <si>
    <t>Stainless steel bow railing for G500</t>
  </si>
  <si>
    <t>Stainless steel bow railing for G580</t>
  </si>
  <si>
    <t>Stainless steel bow railing for G650</t>
  </si>
  <si>
    <t>Stainless steel bow railing for G750</t>
  </si>
  <si>
    <t>Stainless steel bow railing for G850</t>
  </si>
  <si>
    <t>Swimming Ladder st/st (telescopic)</t>
  </si>
  <si>
    <t>G500, G580, G650, G750, G850</t>
  </si>
  <si>
    <t>Wooden keel upgrade for R380</t>
  </si>
  <si>
    <t>R380, R380P</t>
  </si>
  <si>
    <t>Wooden keel for R380</t>
  </si>
  <si>
    <t>Wooden keel upgrade for R420</t>
  </si>
  <si>
    <t>R420, R420P</t>
  </si>
  <si>
    <t>Wooden keel for R420</t>
  </si>
  <si>
    <t>Wooden keel upgrade for R460</t>
  </si>
  <si>
    <t>R460, R460P</t>
  </si>
  <si>
    <t>Wooden keel for R460</t>
  </si>
  <si>
    <t>Upgrage to black powder metal G340, G380</t>
  </si>
  <si>
    <t>G340, G380</t>
  </si>
  <si>
    <t>Upgrage to black powder metal G420</t>
  </si>
  <si>
    <t>Upgrage to black powder metal G500</t>
  </si>
  <si>
    <t>Upgrage to black powder metal G580</t>
  </si>
  <si>
    <t>Upgrage to black powder metal G650</t>
  </si>
  <si>
    <t>Upgrage to black powder metal G850</t>
  </si>
  <si>
    <t>Upgrage to black powder metal G750</t>
  </si>
  <si>
    <t>Fuel systems</t>
  </si>
  <si>
    <t>Fuel level meter for 55 lit tank with VDO 10-180 Ohm sender</t>
  </si>
  <si>
    <t>meter</t>
  </si>
  <si>
    <t>Inbuilt fuel system with tank 55 lit + VDO sender 10-180 Ohm</t>
  </si>
  <si>
    <t xml:space="preserve">G420, G480 </t>
  </si>
  <si>
    <t>Inbuilt fuel system with tank 91 lit + STD sender 240-33 Ohm</t>
  </si>
  <si>
    <t>G500, S520, S550, G580</t>
  </si>
  <si>
    <t>Inbuilt fuel system with tank 141 lit + STD sender 240-33 Ohm</t>
  </si>
  <si>
    <t>D600, S650</t>
  </si>
  <si>
    <t>Inbuilt fuel system with stainless steel tank 150 lit</t>
  </si>
  <si>
    <t>Inbuilt fuel system with tank 40 lit + STD sender 240-33 Ohm</t>
  </si>
  <si>
    <t>Electric system parts and instruments</t>
  </si>
  <si>
    <t>Electric package No E1 (for boats without arch)</t>
  </si>
  <si>
    <t>S300S,S330S,S370S/L,S470S/L, NO ARCH</t>
  </si>
  <si>
    <t>Electric package No E2 (for boats with arch)</t>
  </si>
  <si>
    <t>S370S/L, S470S/L, G480L/GL, WITH ARCH</t>
  </si>
  <si>
    <t>Electric package No E3</t>
  </si>
  <si>
    <t>S550L, S550C, S550R, S650L</t>
  </si>
  <si>
    <t>Electric package No E4</t>
  </si>
  <si>
    <t>G340EF, G380EF, G480EF</t>
  </si>
  <si>
    <t>Electric package No E5 (for G500 - G750 and D600 without arch)</t>
  </si>
  <si>
    <t>G500, G580, G650LF without arch</t>
  </si>
  <si>
    <t>Electric package No E6 (for G500 - G750 and D600 with arch)</t>
  </si>
  <si>
    <t>G500, G580, G650LF with arch</t>
  </si>
  <si>
    <t>Electric package No E4 (for G420)</t>
  </si>
  <si>
    <t>Refrigerator WAECO 30lit. st/st</t>
  </si>
  <si>
    <t>Refrigerator ISOTERM DR65 st/st</t>
  </si>
  <si>
    <t>Water shower set incl. pump, 50-lit tank</t>
  </si>
  <si>
    <t>Electric anchor with lifting mechanism for G850</t>
  </si>
  <si>
    <t>10kg, G850</t>
  </si>
  <si>
    <t>Water shower set incl. pump, 100-lit tank; sink with fauset in driving seat</t>
  </si>
  <si>
    <t>Electric WC set incl.pump, black water tank 60l with charcoal filter and level indicator</t>
  </si>
  <si>
    <t>Mobile WC set</t>
  </si>
  <si>
    <t>Water shower set incl. pump, 75-lit tank</t>
  </si>
  <si>
    <t>Water shower set incl. pump, 75-lit tank; sink with fauset in driving seat</t>
  </si>
  <si>
    <t>Electric anchor with lifting mechanism for G750</t>
  </si>
  <si>
    <t>7.5kg, G750</t>
  </si>
  <si>
    <t>Boat covers, console covers</t>
  </si>
  <si>
    <t>Overall cover for S250</t>
  </si>
  <si>
    <t>Overall cover for S275</t>
  </si>
  <si>
    <t>Overall cover for S275F with step ends</t>
  </si>
  <si>
    <t>ends</t>
  </si>
  <si>
    <t>Overall cover for S300</t>
  </si>
  <si>
    <t>Overall cover for S300F with step ends</t>
  </si>
  <si>
    <t>Overall cover for S300S</t>
  </si>
  <si>
    <t>Overall cover for S300SF with step ends</t>
  </si>
  <si>
    <t>Overall cover for S300L</t>
  </si>
  <si>
    <t>Overall cover for S300LF with step ends</t>
  </si>
  <si>
    <t>Cover for steering console CL-17, side seat and SD-12</t>
  </si>
  <si>
    <t>Overall cover for S330</t>
  </si>
  <si>
    <t>Overall cover for S330F with step ends</t>
  </si>
  <si>
    <t>Overall cover for S330S</t>
  </si>
  <si>
    <t>Overall cover for S330SF with step ends</t>
  </si>
  <si>
    <t>Overall cover for S330L</t>
  </si>
  <si>
    <t>Overall cover for S330LF with step ends</t>
  </si>
  <si>
    <t>Overall cover for S370N</t>
  </si>
  <si>
    <t>Overall cover for S370NF with step ends</t>
  </si>
  <si>
    <t>Overall cover for S370NS</t>
  </si>
  <si>
    <t>fits to the boats with or without arch</t>
  </si>
  <si>
    <t>Overall cover for S370NSF with step ends</t>
  </si>
  <si>
    <t>Overall cover for S370NL</t>
  </si>
  <si>
    <t>Overall cover for S370NLF with step ends</t>
  </si>
  <si>
    <t>Overall cover for S420N</t>
  </si>
  <si>
    <t>Overall cover for S420NF with step ends</t>
  </si>
  <si>
    <t>Overall cover for S420NS</t>
  </si>
  <si>
    <t>Overall cover for S420NSF with step ends</t>
  </si>
  <si>
    <t>Overall cover for S420NL</t>
  </si>
  <si>
    <t>Overall cover for S420NLF with step ends</t>
  </si>
  <si>
    <t>Overall cover for S470N</t>
  </si>
  <si>
    <t>Overall cover for S470NF with step ends</t>
  </si>
  <si>
    <t>Overall cover for S470NS</t>
  </si>
  <si>
    <t>Overall cover for S470NSF with step ends</t>
  </si>
  <si>
    <t>Overall cover for S470NL</t>
  </si>
  <si>
    <t>Overall cover for S470NLF with step ends</t>
  </si>
  <si>
    <t>Overall cover for S520</t>
  </si>
  <si>
    <t>Overall cover for S520F with step ends</t>
  </si>
  <si>
    <t>Overall cover for S520S</t>
  </si>
  <si>
    <t>Overall cover for S520SF with step ends</t>
  </si>
  <si>
    <t>Overall cover for S520L</t>
  </si>
  <si>
    <t>Overall cover for S520LF with step ends</t>
  </si>
  <si>
    <t>Overall cover for S550L, S550C</t>
  </si>
  <si>
    <t>S550C</t>
  </si>
  <si>
    <t>Overall cover for S550LF, S550CF with step ends</t>
  </si>
  <si>
    <t>Overall cover for S550R</t>
  </si>
  <si>
    <t>Overall cover for S550RF with step ends</t>
  </si>
  <si>
    <t>Overall cover for S650L</t>
  </si>
  <si>
    <t>Overall cover for S650LF with step ends</t>
  </si>
  <si>
    <t xml:space="preserve">Overall cover for G340EF </t>
  </si>
  <si>
    <t>Overall cover for G340EF (high-profile console)</t>
  </si>
  <si>
    <t>console)</t>
  </si>
  <si>
    <t>Overall cover for G380EF</t>
  </si>
  <si>
    <t>Overall cover for G380EF (high-profile conolse)</t>
  </si>
  <si>
    <t>conolse)</t>
  </si>
  <si>
    <t>Overall cover for G480EF (no arch)</t>
  </si>
  <si>
    <t>arch)</t>
  </si>
  <si>
    <t>Overall cover for G480LF (high-profile console, with arch)</t>
  </si>
  <si>
    <t>Overall cover for G420LF</t>
  </si>
  <si>
    <t>G420LF</t>
  </si>
  <si>
    <t>Overall cover for G500LF</t>
  </si>
  <si>
    <t>G500LF</t>
  </si>
  <si>
    <t>Overall cover for G580LF</t>
  </si>
  <si>
    <t>G580LF</t>
  </si>
  <si>
    <t>Overall cover for G650LF</t>
  </si>
  <si>
    <t>G650LF</t>
  </si>
  <si>
    <t>Overall cover for G750LF</t>
  </si>
  <si>
    <t>G750LF</t>
  </si>
  <si>
    <t>Overall cover for G850L</t>
  </si>
  <si>
    <t>G850L</t>
  </si>
  <si>
    <t>Overall cover for ALU270</t>
  </si>
  <si>
    <t>ALU270</t>
  </si>
  <si>
    <t>Overall cover for ALU300</t>
  </si>
  <si>
    <t>ALU300</t>
  </si>
  <si>
    <t>Overall cover for ALU330</t>
  </si>
  <si>
    <t>ALU330</t>
  </si>
  <si>
    <t>Overall cover for R380</t>
  </si>
  <si>
    <t>Overall cover for R420</t>
  </si>
  <si>
    <t>Overall cover for R460</t>
  </si>
  <si>
    <t>Overall cover for C240</t>
  </si>
  <si>
    <t>Overall cover for C270</t>
  </si>
  <si>
    <t>Overall cover for C300</t>
  </si>
  <si>
    <t>Overall cover for C330</t>
  </si>
  <si>
    <t>Overall cover for C360</t>
  </si>
  <si>
    <t>Overall cover for E210</t>
  </si>
  <si>
    <t>E210</t>
  </si>
  <si>
    <t>Overall cover for E240</t>
  </si>
  <si>
    <t>E240</t>
  </si>
  <si>
    <t>Overall cover for E270</t>
  </si>
  <si>
    <t>E270</t>
  </si>
  <si>
    <t>Overall cover for E300</t>
  </si>
  <si>
    <t>E300</t>
  </si>
  <si>
    <t>Overall cover for E330</t>
  </si>
  <si>
    <t>E330</t>
  </si>
  <si>
    <t>Cover for steering console CL-01</t>
  </si>
  <si>
    <t>Cover for steering console CL-02</t>
  </si>
  <si>
    <t>G380L</t>
  </si>
  <si>
    <t>Cover for steering console CL-03</t>
  </si>
  <si>
    <t>Cover for steering console CL-04</t>
  </si>
  <si>
    <t>S650 (till 01/10/2013)</t>
  </si>
  <si>
    <t>Cover for steering console CL-05</t>
  </si>
  <si>
    <t>S550L/C (till 01/10/2013)</t>
  </si>
  <si>
    <t>Cover for steering console CL-06</t>
  </si>
  <si>
    <t>Cover for steering console CL-07</t>
  </si>
  <si>
    <t>Cover for steering console CL-10</t>
  </si>
  <si>
    <t>Cover for steering console CL-11</t>
  </si>
  <si>
    <t>S370NL, S420NL</t>
  </si>
  <si>
    <t>Cover for steering console CL-12</t>
  </si>
  <si>
    <t>Cover for steering console CL-14</t>
  </si>
  <si>
    <t>Cover for steering console CL-15</t>
  </si>
  <si>
    <t>S550L/C, S650 (from 01/10/2013)</t>
  </si>
  <si>
    <t>Cover for steering console CL-16</t>
  </si>
  <si>
    <t>Cover for steering console CL-16, SD-11 &amp; rear seat G650</t>
  </si>
  <si>
    <t>Cover for steering console CL-25</t>
  </si>
  <si>
    <t>Cover for steering console CL-25, SD-25 &amp; rear seat G750</t>
  </si>
  <si>
    <t>Cover for steering console CL-20 &amp; rear seat G500</t>
  </si>
  <si>
    <t>Cover for steering console CL-21</t>
  </si>
  <si>
    <t>Cover for steering console CL-21, SD-21 &amp; rear seat G850</t>
  </si>
  <si>
    <t>Cover for steering console CL-22</t>
  </si>
  <si>
    <t>Cover for steering console CL-22, SD-22 &amp; rear seat G580</t>
  </si>
  <si>
    <t>Cover for steering console CL-24 &amp; rear seat G420</t>
  </si>
  <si>
    <t>Cover for steering console CS-01</t>
  </si>
  <si>
    <t>S300S,S330S</t>
  </si>
  <si>
    <t>Cover for steering console CS-01W</t>
  </si>
  <si>
    <t>Cover for steering console CS-03</t>
  </si>
  <si>
    <t>S420NS, S470NS, S520S</t>
  </si>
  <si>
    <t>Cover for double seat SD-01</t>
  </si>
  <si>
    <t>S370L</t>
  </si>
  <si>
    <t>Cover for double seat SD-02</t>
  </si>
  <si>
    <t>Cover for double seat SD-03</t>
  </si>
  <si>
    <t>Cover for Cruising bar SD-04</t>
  </si>
  <si>
    <t>Cover for Cruising bar SD-05</t>
  </si>
  <si>
    <t>Cover for Cruising bar SD-06</t>
  </si>
  <si>
    <t>Cover for Double seat SD-10</t>
  </si>
  <si>
    <t>Cover for Double seat SD-11</t>
  </si>
  <si>
    <t>Cover for Double seat SD-25</t>
  </si>
  <si>
    <t>Cover for Double seat SD-15</t>
  </si>
  <si>
    <t>Cover for Cruising bar SD-21</t>
  </si>
  <si>
    <t>Cover for Double seat SD-22</t>
  </si>
  <si>
    <t>Cover for S550L/C rear seat</t>
  </si>
  <si>
    <t>seat</t>
  </si>
  <si>
    <t>Cover for S550R, S650 rear seat</t>
  </si>
  <si>
    <t>Cover for G580 rear seat</t>
  </si>
  <si>
    <t>Cover for G650 rear seat</t>
  </si>
  <si>
    <t>Cover for G750 rear seat</t>
  </si>
  <si>
    <t>Cover for G850 rear seat</t>
  </si>
  <si>
    <t>Cover for captain chair</t>
  </si>
  <si>
    <t>chair</t>
  </si>
  <si>
    <t>Cover for G480L high-profile console</t>
  </si>
  <si>
    <t>console</t>
  </si>
  <si>
    <t>Cover for G480EF console</t>
  </si>
  <si>
    <t>Keel protection  packages</t>
  </si>
  <si>
    <t>S250 keel protector, Package A</t>
  </si>
  <si>
    <t>A</t>
  </si>
  <si>
    <t>S250 tube protector, Package B</t>
  </si>
  <si>
    <t>S275 keel protector, Package A</t>
  </si>
  <si>
    <t>S275 tube protector, Package B</t>
  </si>
  <si>
    <t>S300 keel protector, Package A</t>
  </si>
  <si>
    <t>S300 tube protector, Package B</t>
  </si>
  <si>
    <t>S330 keel protector, Package A</t>
  </si>
  <si>
    <t>S330  tube protector, Package B</t>
  </si>
  <si>
    <t>S370 keel protector, Package A</t>
  </si>
  <si>
    <t>S370 tube protector, Package B</t>
  </si>
  <si>
    <t>S420 keel protector, Package A</t>
  </si>
  <si>
    <t>S420 tube protector, Package B</t>
  </si>
  <si>
    <t>S470 keel protector, Package A</t>
  </si>
  <si>
    <t>S470 tube protector, Package B</t>
  </si>
  <si>
    <t>S520 keel protector, Package A</t>
  </si>
  <si>
    <t>S520 tube protector, Package B</t>
  </si>
  <si>
    <t>S550 keel protector, Package A</t>
  </si>
  <si>
    <t>S550 tube protector, Package B</t>
  </si>
  <si>
    <t>S650 keel protector, Package A</t>
  </si>
  <si>
    <t>S650 tube protector, Package B</t>
  </si>
  <si>
    <t>G340 keel protector, Package A</t>
  </si>
  <si>
    <t>G340 tube protector, Package B</t>
  </si>
  <si>
    <t>G380 keel protector, Package A</t>
  </si>
  <si>
    <t>G380 tube protector, Package B</t>
  </si>
  <si>
    <t>G420 keel protector, Package A</t>
  </si>
  <si>
    <t>G420 tube protector, Package B</t>
  </si>
  <si>
    <t>G480 keel protector, Package A</t>
  </si>
  <si>
    <t>G480 tube protector, Package B</t>
  </si>
  <si>
    <t>G500 keel protector, Package A</t>
  </si>
  <si>
    <t>G500 tube protector, Package B</t>
  </si>
  <si>
    <t>G580 keel protector, Package A</t>
  </si>
  <si>
    <t>G580 tube protector, Package B</t>
  </si>
  <si>
    <t>G650 keel protector, Package A</t>
  </si>
  <si>
    <t>G650 tube protector, Package B</t>
  </si>
  <si>
    <t>G850 keel protector, Package A</t>
  </si>
  <si>
    <t>G750 keel protector, Package A</t>
  </si>
  <si>
    <t>А</t>
  </si>
  <si>
    <t>G750 tube protector, Package B</t>
  </si>
  <si>
    <t>В</t>
  </si>
  <si>
    <t>ALU270 tube protector, Package B</t>
  </si>
  <si>
    <t>ALU300 tube protector, Package B</t>
  </si>
  <si>
    <t>ALU330 tube protector, Package B</t>
  </si>
  <si>
    <t>R380 keel protector, Package A</t>
  </si>
  <si>
    <t>R380 tube protector, Package B</t>
  </si>
  <si>
    <t>R420 keel protector, Package A</t>
  </si>
  <si>
    <t>R420 tube protector, Package B</t>
  </si>
  <si>
    <t>R460 keel protector, Package A</t>
  </si>
  <si>
    <t>R460 tube protector, Package B</t>
  </si>
  <si>
    <t>С240 keel protector, Package A</t>
  </si>
  <si>
    <t>C240 tube protector, Package B</t>
  </si>
  <si>
    <t>С270 keel protector, Package A</t>
  </si>
  <si>
    <t>C270 tube protector, Package B</t>
  </si>
  <si>
    <t>С300 keel protector, Package A</t>
  </si>
  <si>
    <t>C300 tube protector, Package B</t>
  </si>
  <si>
    <t>С330 keel protector, Package A</t>
  </si>
  <si>
    <t>C330 tube protector, Package B</t>
  </si>
  <si>
    <t>С360 keel protector, Package A</t>
  </si>
  <si>
    <t>C360 tube protector, Package B</t>
  </si>
  <si>
    <t>SeaDek antiskid</t>
  </si>
  <si>
    <t>SeaDek antiskid set for G340</t>
  </si>
  <si>
    <t>SeaDek antiskid set for G380</t>
  </si>
  <si>
    <t>SeaDek antiskid set for G420</t>
  </si>
  <si>
    <t>SeaDek antiskid set for G480</t>
  </si>
  <si>
    <t>SeaDek antiskid set for G500</t>
  </si>
  <si>
    <t>SeaDek antiskid set for G580</t>
  </si>
  <si>
    <t>SeaDek antiskid set for G650</t>
  </si>
  <si>
    <t>SeaDek antiskid set for G750</t>
  </si>
  <si>
    <t>SeaDek antiskid set for G850</t>
  </si>
  <si>
    <t>SeaDek antiskid set for S300L</t>
  </si>
  <si>
    <t>SeaDek antiskid set for S330L</t>
  </si>
  <si>
    <t>SeaDek antiskid set for S370NL</t>
  </si>
  <si>
    <t>SeaDek antiskid set for S420NL</t>
  </si>
  <si>
    <t>SeaDek antiskid set for S470NL</t>
  </si>
  <si>
    <t>SeaDek antiskid set for S520L</t>
  </si>
  <si>
    <t>SeaDek antiskid set for S550RF</t>
  </si>
  <si>
    <t>S550RF</t>
  </si>
  <si>
    <t>Advertising and promotional materials</t>
  </si>
  <si>
    <t>Printed materials</t>
  </si>
  <si>
    <t>Catalogue 2019 (landscape, 58 pages)</t>
  </si>
  <si>
    <t>Booklet 2019 (19 pages)</t>
  </si>
  <si>
    <t>Poster (A1, 841x594 mm)</t>
  </si>
  <si>
    <t>mm)</t>
  </si>
  <si>
    <t>Boat display eqipment</t>
  </si>
  <si>
    <t>Flag GRAND big (2100 x 1200 mm)</t>
  </si>
  <si>
    <t>Flag GRAND small (1050 x 600 mm)</t>
  </si>
  <si>
    <t>Set of display pedestals foar boat</t>
  </si>
  <si>
    <t>boat</t>
  </si>
  <si>
    <t>Item No</t>
  </si>
  <si>
    <t>Description</t>
  </si>
  <si>
    <t>Remarks</t>
  </si>
  <si>
    <t>MSRP</t>
  </si>
  <si>
    <t>Distr. Price</t>
  </si>
  <si>
    <t>Oars, pumps, valves</t>
  </si>
  <si>
    <t>Oar 140 cm with rivert</t>
  </si>
  <si>
    <t>E210, E240, C240</t>
  </si>
  <si>
    <t>Oar 160 cm with rivert</t>
  </si>
  <si>
    <t>C270-C330, E270, E300, S250-S330</t>
  </si>
  <si>
    <t>Oar 180 cm with rivert</t>
  </si>
  <si>
    <t>C360, S370, R380-R460</t>
  </si>
  <si>
    <t>Paddle 140 cm</t>
  </si>
  <si>
    <t>G340, G380, G480, S370L/S, S470</t>
  </si>
  <si>
    <t>Paddle 160 cm</t>
  </si>
  <si>
    <t>Foot pump BORIKA; 7,5 lit</t>
  </si>
  <si>
    <t>all except Corvette Airdeck</t>
  </si>
  <si>
    <t>for Corvette Airdeck</t>
  </si>
  <si>
    <t xml:space="preserve">Adapter for BRAVO valves and pumps </t>
  </si>
  <si>
    <t>Inflation-deflation BRAVO-2005</t>
  </si>
  <si>
    <t>Elf, Corvette, Silver line (except S650), Ranger</t>
  </si>
  <si>
    <t>Inflation- deflation valve LEAFIELD</t>
  </si>
  <si>
    <t xml:space="preserve"> S650, Golden Line, Ranger PRO</t>
  </si>
  <si>
    <t>Installation key for BRAVO valve</t>
  </si>
  <si>
    <t>Installation key for LEAFIELD valve</t>
  </si>
  <si>
    <t>Overpressure valve BRAVO</t>
  </si>
  <si>
    <t>Overpressure valve Leafield with filter cap</t>
  </si>
  <si>
    <t>G340 - G480</t>
  </si>
  <si>
    <t>Overpressure valve Leafield with filter cap (2 pcs)</t>
  </si>
  <si>
    <t>S550, G500-G850</t>
  </si>
  <si>
    <t>Inflatable tubes, fittings, parts, materials</t>
  </si>
  <si>
    <t>Inflatable tube for S250, PVC</t>
  </si>
  <si>
    <t>Inflatable tube for S250, HYPALON</t>
  </si>
  <si>
    <t>Inflatable tube for S275, PVC</t>
  </si>
  <si>
    <t>Inflatable tube for S275, HYPALON</t>
  </si>
  <si>
    <t>Inflatable tube for S300, PVC</t>
  </si>
  <si>
    <t>Inflatable tube for S300, HYPALON</t>
  </si>
  <si>
    <t>Inflatable tube for S330, PVC</t>
  </si>
  <si>
    <t>Inflatable tube for S330, HYPALON</t>
  </si>
  <si>
    <t>Inflatable tube for S370N, PVC</t>
  </si>
  <si>
    <t>Inflatable tube for S370N, HYPALON</t>
  </si>
  <si>
    <t>Inflatable tube for S420N, PVC</t>
  </si>
  <si>
    <t>Inflatable tube for S420N, HYPALON</t>
  </si>
  <si>
    <t>Inflatable tube for S470, PVC</t>
  </si>
  <si>
    <t>Inflatable tube for S470N, PVC</t>
  </si>
  <si>
    <t>Inflatable tube for S470, HYPALON</t>
  </si>
  <si>
    <t>Inflatable tube for S470N, HYPALON</t>
  </si>
  <si>
    <t>Inflatable tube for S520, PVC</t>
  </si>
  <si>
    <t>Inflatable tube for S520, HYPALON</t>
  </si>
  <si>
    <t>Inflatable tube for S550, PVC</t>
  </si>
  <si>
    <t>Inflatable tube for S550F (C, L), PVC</t>
  </si>
  <si>
    <t>Inflatable tube for S550, HYPALON</t>
  </si>
  <si>
    <t>Inflatable tube for S550F (C, L), HYPALON</t>
  </si>
  <si>
    <t>Inflatable tube for S550F (R), PVC</t>
  </si>
  <si>
    <t>Inflatable tube for S550F (R), HYPALON</t>
  </si>
  <si>
    <t>Inflatable tube for S650F, PVC</t>
  </si>
  <si>
    <t>Inflatable tube for S650F, HYPALON</t>
  </si>
  <si>
    <t>Inflatable tube for G340EF, PVC</t>
  </si>
  <si>
    <t>Inflatable tube for G340HEF, HYPALON</t>
  </si>
  <si>
    <t>Inflatable tube for G380EF, PVC</t>
  </si>
  <si>
    <t>Inflatable tube for G380HEF, HYPALON</t>
  </si>
  <si>
    <t>Inflatable tube for G480EF, PVC</t>
  </si>
  <si>
    <t>Inflatable tube for G480HEF, HYPALON</t>
  </si>
  <si>
    <t>Inflatable tube for G650F, PVC</t>
  </si>
  <si>
    <t>Inflatable tube for G650HF, HYPALON</t>
  </si>
  <si>
    <t>Inflatable tube for G500F, PVC</t>
  </si>
  <si>
    <t>Inflatable tube for G500HF, HYPALON</t>
  </si>
  <si>
    <t>Inflatable tube for G750, PVC</t>
  </si>
  <si>
    <t>Inflatable tube for G850, Black Fabric Impression HYPALON</t>
  </si>
  <si>
    <t>PVC handle grey / grey insertion</t>
  </si>
  <si>
    <t>PVC handle grey / blue insertion</t>
  </si>
  <si>
    <t>PVC handle black / grey insertion</t>
  </si>
  <si>
    <t>PVC handle grey / dark grey insertion</t>
  </si>
  <si>
    <t>HYPALON handle grey / grey insertion</t>
  </si>
  <si>
    <t>HYPALON handle grey / blue insertion</t>
  </si>
  <si>
    <t>Wooden seat holder №1-PVC</t>
  </si>
  <si>
    <t>C240-C330, S250-S330, E210-E300</t>
  </si>
  <si>
    <t>Wooden seat holder №2-PVC</t>
  </si>
  <si>
    <t>Wooden seat holder №1-Hypalon</t>
  </si>
  <si>
    <t>Wooden seat holder №2-Hypalon</t>
  </si>
  <si>
    <t>Oar holder</t>
  </si>
  <si>
    <t>Lifeline holder (end)</t>
  </si>
  <si>
    <t>Lifeline holder (middle)</t>
  </si>
  <si>
    <t>Towing eye, PVC</t>
  </si>
  <si>
    <t>Towing eye, HYPALON</t>
  </si>
  <si>
    <t>PVC eye small</t>
  </si>
  <si>
    <t>Oarlock</t>
  </si>
  <si>
    <t>Rubbing strake, 80mm</t>
  </si>
  <si>
    <t>E210-E270, C240, C270, S250, S275</t>
  </si>
  <si>
    <t>Rubbingh strake, 100 mm</t>
  </si>
  <si>
    <t>E300, C300-C360, S300-S650, R380-R460</t>
  </si>
  <si>
    <t>Keel guard, 120 mm</t>
  </si>
  <si>
    <t>Lifeline, D10mm</t>
  </si>
  <si>
    <t>per l.m.</t>
  </si>
  <si>
    <t>Railing base, fiberglass</t>
  </si>
  <si>
    <t>PVC coated fabric 650г/м2. 1100 dtex ,150 cm wide</t>
  </si>
  <si>
    <t>PVC coated fabric 950г/м2. 1100 dtex ,150 cm wide</t>
  </si>
  <si>
    <t>PVC coated fabric 1100г/м2. 1100 dtex ,150 cm wide</t>
  </si>
  <si>
    <t>PVC antiskid fabric 1100г/м2. 1100 dtex ,150 cm wide</t>
  </si>
  <si>
    <t>per l.m. black and grey</t>
  </si>
  <si>
    <t>PVC coated fabric 1400г/м2. 1100 dtex ,200 cm wide</t>
  </si>
  <si>
    <t>HYPALON / NEOPREN coated fabric 1350г/м2 150 cм</t>
  </si>
  <si>
    <t>HYPALON / NEOPREN coated fabric 1100г/м2 150 cм</t>
  </si>
  <si>
    <t>HYPALON / NEOPREN coated fabric 850г/м2 150 cм</t>
  </si>
  <si>
    <t>NEOPREN coated fabric 600г/м2 150 cм</t>
  </si>
  <si>
    <t>Glue for PVC fabrics (incl hardner)</t>
  </si>
  <si>
    <t>Glue for HYPALON fabrics (incl hardner)</t>
  </si>
  <si>
    <t>Repair kit for PVC boats</t>
  </si>
  <si>
    <t>Repair kit for HYPALON boats</t>
  </si>
  <si>
    <t>Tube with PVC glue</t>
  </si>
  <si>
    <t>2 oarlocks with 2 oars and oar posts for ARGUS</t>
  </si>
  <si>
    <t>STAYPUT with cord and hook for Overall Covers</t>
  </si>
  <si>
    <t>Bimini base, PVC</t>
  </si>
  <si>
    <t>Bimini base, st/st</t>
  </si>
  <si>
    <t>for bimini bases on fiberglass</t>
  </si>
  <si>
    <t>PVC holder for cover</t>
  </si>
  <si>
    <t>Hook for inflatable boats covers</t>
  </si>
  <si>
    <t>Buffers for drawers</t>
  </si>
  <si>
    <t xml:space="preserve">Lock-button for glove hatch </t>
  </si>
  <si>
    <t>Stainless steel latch(Norway boats)</t>
  </si>
  <si>
    <t>Stainless steel latch(G750, G850)</t>
  </si>
  <si>
    <t>P-trap fuel tank ventilation, st/st</t>
  </si>
  <si>
    <t>Plastic bollard</t>
  </si>
  <si>
    <t>Metal table pedestal with two bases</t>
  </si>
  <si>
    <t>table G650-G850</t>
  </si>
  <si>
    <t>Fiberglass hulls, materials</t>
  </si>
  <si>
    <t>Fiberglass hull for S250 (assembly)</t>
  </si>
  <si>
    <t>Fiberglass hull for S275 (assembly)</t>
  </si>
  <si>
    <t>Fiberglass hull for S300 (assembly)</t>
  </si>
  <si>
    <t>Fiberglass hull for S300S (assembly)</t>
  </si>
  <si>
    <t>Fiberglass hull for S330 (assembly)</t>
  </si>
  <si>
    <t>Fiberglass hull for S330S (assembly)</t>
  </si>
  <si>
    <t>Fiberglass hull for S370N (assembly)</t>
  </si>
  <si>
    <t>Fiberglass hull for S370NS (assembly)</t>
  </si>
  <si>
    <t>Fiberglass hull for S370NL (assembly)</t>
  </si>
  <si>
    <t>Fiberglass hull for S420N (assembly)</t>
  </si>
  <si>
    <t>Fiberglass hull for S420NS (assembly)</t>
  </si>
  <si>
    <t>Fiberglass hull for S420NL (assembly)</t>
  </si>
  <si>
    <t>Fiberglass hull for S470N (assembly)</t>
  </si>
  <si>
    <t>Fiberglass hull for S470NL (assembly)</t>
  </si>
  <si>
    <t>Fiberglass hull for S470NS (assembly)</t>
  </si>
  <si>
    <t>Fiberglass hull for S520 (assembly)</t>
  </si>
  <si>
    <t>Fiberglass hull for S520S (assembly)</t>
  </si>
  <si>
    <t>Fiberglass hull for S520L (assembly)</t>
  </si>
  <si>
    <t>Fiberglass hull for S550L (assembly)</t>
  </si>
  <si>
    <t>Fiberglass hull for S550C (assembly)</t>
  </si>
  <si>
    <t>Fiberglass hull for S550R (assembly)</t>
  </si>
  <si>
    <t>S550 hull-PRO reinforcement 50%</t>
  </si>
  <si>
    <t>Fiberglass hull for S650 (assembly)</t>
  </si>
  <si>
    <t>S650 hull-PRO reinforcement 50%</t>
  </si>
  <si>
    <t>Fiberglass hull for G340L (assembly)</t>
  </si>
  <si>
    <t>Fiberglass hull for G380L (assembly)</t>
  </si>
  <si>
    <t>Fiberglass hull for G480L (assembly)</t>
  </si>
  <si>
    <t>Built in deck fitting for bolt M10</t>
  </si>
  <si>
    <t>Gelcoat white</t>
  </si>
  <si>
    <t>Gelcoat grey</t>
  </si>
  <si>
    <t>Polyephyr low emission resin (incl hardener)</t>
  </si>
  <si>
    <t>Glass matt 100 g/sq.m.</t>
  </si>
  <si>
    <t>Glass matt 300 g/sq.m.</t>
  </si>
  <si>
    <t>Glass matt 600 g/sq.m.</t>
  </si>
  <si>
    <t>Dashboard panel No 1 for CS-03, fiberglass, gray metallic</t>
  </si>
  <si>
    <t>Dashboard panel No 2 for CL-10, CL-15, fiberglass, gray metallic</t>
  </si>
  <si>
    <t>Steering panel No 3 for CL-10,CL-15, fiberglass, gray metallic</t>
  </si>
  <si>
    <t>Steering panel for CL-16, fiberglass, gray metallic (with hatch)</t>
  </si>
  <si>
    <t>Glove box hatch of CL-22 steering console</t>
  </si>
  <si>
    <t xml:space="preserve"> Fittings and parts for fiberglass hulls and consoles</t>
  </si>
  <si>
    <t>U-bolt М10х120</t>
  </si>
  <si>
    <t xml:space="preserve">S470, S650, G480 </t>
  </si>
  <si>
    <t>U-bolt М10х60</t>
  </si>
  <si>
    <t>U-bolt М8х100</t>
  </si>
  <si>
    <t>S250-S470, G340-G380</t>
  </si>
  <si>
    <t>Set of 4 hinges for SD-04 table supports</t>
  </si>
  <si>
    <t>SD-04</t>
  </si>
  <si>
    <t>Motor plate internal 230х86</t>
  </si>
  <si>
    <t>E210-E300, C240-C270, S250, S275</t>
  </si>
  <si>
    <t>Motor plate internal 270х98</t>
  </si>
  <si>
    <t>C300-C360, S300-S470, G340-G480, R380-R460</t>
  </si>
  <si>
    <t>Motor plate external #1</t>
  </si>
  <si>
    <t>S250-S330</t>
  </si>
  <si>
    <t>Motor plate external #2</t>
  </si>
  <si>
    <t>Motor plate external #3</t>
  </si>
  <si>
    <t>E210-E300, C240-C360</t>
  </si>
  <si>
    <t>Motor plate external #4</t>
  </si>
  <si>
    <t>Motor plate external #5</t>
  </si>
  <si>
    <t>Motor plate external #6</t>
  </si>
  <si>
    <t>Motor plate external #7</t>
  </si>
  <si>
    <t>Motor plate external #14</t>
  </si>
  <si>
    <t>G500-G580-G650</t>
  </si>
  <si>
    <t>Motor plate external #8</t>
  </si>
  <si>
    <t>Ranger</t>
  </si>
  <si>
    <t>Motor plate external #9</t>
  </si>
  <si>
    <t>Motor plate external #10</t>
  </si>
  <si>
    <t>М10 nut cap</t>
  </si>
  <si>
    <t>М8 nut cap</t>
  </si>
  <si>
    <t>Expanded drain plug 25 mm</t>
  </si>
  <si>
    <t>C240-C360, G340, G380, S250-S330</t>
  </si>
  <si>
    <t>Expanded drain plug 42 mm</t>
  </si>
  <si>
    <t>S370-S650, G480, R380-R460</t>
  </si>
  <si>
    <t>Drain through-hull with plug</t>
  </si>
  <si>
    <t>S250-S470, G340-G480</t>
  </si>
  <si>
    <t>Drain through-hull with plug black</t>
  </si>
  <si>
    <t>Drain through-hull tube, 23mm</t>
  </si>
  <si>
    <t>G500-G850, S550-S650</t>
  </si>
  <si>
    <t>Drain through-hull tube, 20mm</t>
  </si>
  <si>
    <t>G340-G480, N440-N585</t>
  </si>
  <si>
    <t>Drain through-hull tube , 42mm</t>
  </si>
  <si>
    <t>Drain valve 45х30</t>
  </si>
  <si>
    <t>Drain valve, 35 mm</t>
  </si>
  <si>
    <t>E210-E300</t>
  </si>
  <si>
    <t>Drain valve, 50 mm</t>
  </si>
  <si>
    <t>S370-S650, G480</t>
  </si>
  <si>
    <t xml:space="preserve">Pull up drain valve </t>
  </si>
  <si>
    <t>Square air vent, 92 x 92 mm</t>
  </si>
  <si>
    <t>G340-G480</t>
  </si>
  <si>
    <t>Square air vent, 118 x 118 mm</t>
  </si>
  <si>
    <t>Cleat (bronse, nikel plated, plastic base)</t>
  </si>
  <si>
    <t>G340, G380, G480, S370L/S, S470L/S</t>
  </si>
  <si>
    <t>Pull-up cleat 5' 1/2", stainless steel</t>
  </si>
  <si>
    <t>S650 (bow step)</t>
  </si>
  <si>
    <t>Pull-up cleat 6' 1/2", stainless steel</t>
  </si>
  <si>
    <t>Pull-up cleat 8', top mount, stainless steel</t>
  </si>
  <si>
    <t>Fairlead ring, stainless steel</t>
  </si>
  <si>
    <t>Wire steering grommet and ring</t>
  </si>
  <si>
    <t>Adjustable wire steering grommet</t>
  </si>
  <si>
    <t>U-washer, white plastic, D25mm</t>
  </si>
  <si>
    <t>Drain plug d20 (chrome-plated bronze)</t>
  </si>
  <si>
    <t>S520, S550, S650, G650</t>
  </si>
  <si>
    <t>Windshield of N585 steering console with installation kit</t>
  </si>
  <si>
    <t>for N585</t>
  </si>
  <si>
    <t>Windshield CL-01, CL-02 with installation kit</t>
  </si>
  <si>
    <t>Windshield CL-03 with installation kit</t>
  </si>
  <si>
    <t>Windshield CL-04 with installation kit</t>
  </si>
  <si>
    <t>Windshield CL-05 with installation kit</t>
  </si>
  <si>
    <t>Windshield CS-01</t>
  </si>
  <si>
    <t>Windshield CL-10 with installation kit</t>
  </si>
  <si>
    <t>Windshield CL-11 with installation kit</t>
  </si>
  <si>
    <t>Windshield CL-12 with installation kit</t>
  </si>
  <si>
    <t>Windshield for CL-16 (G650) console with installation kit</t>
  </si>
  <si>
    <t>Windshield CL-14 with installation kit</t>
  </si>
  <si>
    <t>Windshield for CL-22 console with installation kit</t>
  </si>
  <si>
    <t>Windshield for CL-20 console with installation kit(low-prof)</t>
  </si>
  <si>
    <t>G500(standard console)</t>
  </si>
  <si>
    <t>Windshield for CL-20 console with installation kit(high-prof)</t>
  </si>
  <si>
    <t>G500(hi-prof console)</t>
  </si>
  <si>
    <t>Windshield for CL-21 (G850) console with installation kit</t>
  </si>
  <si>
    <t>Cover latch No1, stainless steel</t>
  </si>
  <si>
    <t xml:space="preserve">St. steel railing for CS-01W with installation kit </t>
  </si>
  <si>
    <t>Lifting ring with latch, chrom plated</t>
  </si>
  <si>
    <t>S370, S470, SD-04</t>
  </si>
  <si>
    <t>Seats, floorboards, beams, airdecks and inflatable keels</t>
  </si>
  <si>
    <t>Wooden seat №1 white</t>
  </si>
  <si>
    <t>S300, S330 (front)</t>
  </si>
  <si>
    <t>Wooden seat №1 grey</t>
  </si>
  <si>
    <t>C300, C330 (front)</t>
  </si>
  <si>
    <t>Wooden seat №2 white</t>
  </si>
  <si>
    <t>S300, S330 (rear)</t>
  </si>
  <si>
    <t>Wooden seat №2 grey</t>
  </si>
  <si>
    <t>C300, C330 (rear)</t>
  </si>
  <si>
    <t>Wooden seat №3 grey</t>
  </si>
  <si>
    <t>C270 (front)</t>
  </si>
  <si>
    <t>Wooden seat №4 grey</t>
  </si>
  <si>
    <t>C270 (rear)</t>
  </si>
  <si>
    <t>Wooden seat №5 grey</t>
  </si>
  <si>
    <t>Wooden seat №6 grey</t>
  </si>
  <si>
    <t>E210, E240</t>
  </si>
  <si>
    <t>Wooden seat №7 grey</t>
  </si>
  <si>
    <t>Wooden seat №8 white</t>
  </si>
  <si>
    <t>S370 (front)</t>
  </si>
  <si>
    <t>Wooden seat №8 grey</t>
  </si>
  <si>
    <t>C360 (front)</t>
  </si>
  <si>
    <t>Wooden seat №9 white</t>
  </si>
  <si>
    <t>S370 (rear)</t>
  </si>
  <si>
    <t>Wooden seat №9 grey</t>
  </si>
  <si>
    <t>C360 (rear)</t>
  </si>
  <si>
    <t>Wooden seat №10 grey</t>
  </si>
  <si>
    <t>C240.1 (front)</t>
  </si>
  <si>
    <t>Wooden seat №11 white</t>
  </si>
  <si>
    <t>S250 (rear)</t>
  </si>
  <si>
    <t>Wooden seat №11 grey</t>
  </si>
  <si>
    <t>C240.1 (rear)</t>
  </si>
  <si>
    <t>Wooden seat №12 grey</t>
  </si>
  <si>
    <t>R380, R420, R460 (front)</t>
  </si>
  <si>
    <t>Wooden seat №13 grey</t>
  </si>
  <si>
    <t>R380 (rear)</t>
  </si>
  <si>
    <t>Wooden seat №15 grey</t>
  </si>
  <si>
    <t>R420-R460 (rear)</t>
  </si>
  <si>
    <t>Wooden seat №16 white</t>
  </si>
  <si>
    <t>Wooden seat №17 white</t>
  </si>
  <si>
    <t>S275 (front)</t>
  </si>
  <si>
    <t>Wooden seat №18 white</t>
  </si>
  <si>
    <t>S275 (rear)</t>
  </si>
  <si>
    <t>Wooden seat №25 white</t>
  </si>
  <si>
    <t>S370N (front)</t>
  </si>
  <si>
    <t>Wooden seat №26 white</t>
  </si>
  <si>
    <t>S370N (rear)</t>
  </si>
  <si>
    <t>Wooden seat №22 grey</t>
  </si>
  <si>
    <t>Seat stop assembly</t>
  </si>
  <si>
    <t>Slatted deck set for E210</t>
  </si>
  <si>
    <t>Slatted deck set for E240</t>
  </si>
  <si>
    <t>Slatted deck set for E270</t>
  </si>
  <si>
    <t>Slatted deck set for E300</t>
  </si>
  <si>
    <t>Rear locker floorboards set for G340</t>
  </si>
  <si>
    <t>Rear locker floorboards set for G380</t>
  </si>
  <si>
    <t>Rear locker floorboards set for G480</t>
  </si>
  <si>
    <t>Rear locker floorboards set for S550</t>
  </si>
  <si>
    <t>Rear locker floorboards set for S650</t>
  </si>
  <si>
    <t>Floorboards set for С240</t>
  </si>
  <si>
    <t>Floorboards set for С270</t>
  </si>
  <si>
    <t>Floorboards set for С300</t>
  </si>
  <si>
    <t>Floorboards set for С330</t>
  </si>
  <si>
    <t>Floorboards set for С360</t>
  </si>
  <si>
    <t>Floorboards set for R380</t>
  </si>
  <si>
    <t>Floorboards set for R420</t>
  </si>
  <si>
    <t>Floorboards set for R460</t>
  </si>
  <si>
    <t>Aluminum beams set for С240</t>
  </si>
  <si>
    <t>Aluminum beams set for С270</t>
  </si>
  <si>
    <t>Aluminum beams set for С300</t>
  </si>
  <si>
    <t>Aluminum beams set for С330</t>
  </si>
  <si>
    <t>Aluminum beams set for С360</t>
  </si>
  <si>
    <t>Aluminum beams set for R380</t>
  </si>
  <si>
    <t>Aluminum beams set for R420</t>
  </si>
  <si>
    <t>Aluminum beams set for R460</t>
  </si>
  <si>
    <t>Airdeck for С240</t>
  </si>
  <si>
    <t>Airdeck for С270</t>
  </si>
  <si>
    <t>Airdeck for С300</t>
  </si>
  <si>
    <t>Airdeck for С330</t>
  </si>
  <si>
    <t>Airdeck for С360</t>
  </si>
  <si>
    <t>Airdeck for A380</t>
  </si>
  <si>
    <t>Airdeck for A450</t>
  </si>
  <si>
    <t>Airdeck for A550</t>
  </si>
  <si>
    <t>Inflatable keel for С240</t>
  </si>
  <si>
    <t>Inflatable keel for С270</t>
  </si>
  <si>
    <t>Inflatable keel for С300</t>
  </si>
  <si>
    <t>Inflatable keel for С330</t>
  </si>
  <si>
    <t>Inflatable keel for С360</t>
  </si>
  <si>
    <t>Inflatable keel for R380</t>
  </si>
  <si>
    <t>Inflatable keel for R420</t>
  </si>
  <si>
    <t>Inflatable keel for R460</t>
  </si>
  <si>
    <t>Soft seats, cushions and bags</t>
  </si>
  <si>
    <t>Sundeck cushion for S420NL</t>
  </si>
  <si>
    <t>Sundeck cusion for S470NL</t>
  </si>
  <si>
    <t>Sundeck cusion for S520L</t>
  </si>
  <si>
    <t>Bow sundeck cushion for S550R left</t>
  </si>
  <si>
    <t>Bow sundeck cushion for S550R right</t>
  </si>
  <si>
    <t>Bow sundeck cushion for G650 right part</t>
  </si>
  <si>
    <t>Bow sundeck cushion for G650 left part</t>
  </si>
  <si>
    <t>Rear sundeck cushion for G650</t>
  </si>
  <si>
    <t>Sundeck cushion for G480</t>
  </si>
  <si>
    <t>Bow sundeck extention cushion for G650 right part</t>
  </si>
  <si>
    <t>Bow sundeck extention cushion for G650 left part</t>
  </si>
  <si>
    <t>Sundeck cushion for G500</t>
  </si>
  <si>
    <t>Bow sundeck cushion for G580</t>
  </si>
  <si>
    <t>Bow sundeck extention cushion for G580 right</t>
  </si>
  <si>
    <t>Bow sundeck extention cushion for G580 left</t>
  </si>
  <si>
    <t>Sundeck cushion for G420</t>
  </si>
  <si>
    <t>Rear sundeck cushion for G850</t>
  </si>
  <si>
    <t>Bow locker removable cushion for G850</t>
  </si>
  <si>
    <t>Bow hatch cushion for G850</t>
  </si>
  <si>
    <t>Bow locker removable cushion G340</t>
  </si>
  <si>
    <t>Bow locker removable cushion G380</t>
  </si>
  <si>
    <t>Bow locker removable cushion G480</t>
  </si>
  <si>
    <t>Bow side cushion for G480</t>
  </si>
  <si>
    <t>Console front cushion for G480</t>
  </si>
  <si>
    <t>Seat cushion for SD-21</t>
  </si>
  <si>
    <t>Seat back for SD-21</t>
  </si>
  <si>
    <t>Rear seat removable cushion G340</t>
  </si>
  <si>
    <t>Rear seat removable cushion G380</t>
  </si>
  <si>
    <t>Rear seat removable cushion G480</t>
  </si>
  <si>
    <t>Rear seat removable cushion S550L, C</t>
  </si>
  <si>
    <t>Rear seat removable cushion S550R, S650</t>
  </si>
  <si>
    <t>Rear seat removable cushion G500</t>
  </si>
  <si>
    <t>Rear seat back for G500</t>
  </si>
  <si>
    <t>Rear seat removable cushion G580</t>
  </si>
  <si>
    <t>Seat cushion for CL-21</t>
  </si>
  <si>
    <t>Seat back for CL-21</t>
  </si>
  <si>
    <t>Rear seat back G340</t>
  </si>
  <si>
    <t>Rear seat back G380, G480</t>
  </si>
  <si>
    <t>Rear seat back S550L, C</t>
  </si>
  <si>
    <t>Rear seat back S550R, S650</t>
  </si>
  <si>
    <t>Seat for CS-01</t>
  </si>
  <si>
    <t>Seat for CS-03</t>
  </si>
  <si>
    <t>Removable seat cushion CL-20</t>
  </si>
  <si>
    <t>Seat back CL-20</t>
  </si>
  <si>
    <t>Removable seat cushion CL-11</t>
  </si>
  <si>
    <t>Removable seat cushion CL-02, CL-06</t>
  </si>
  <si>
    <t>Removable seat cushion CL-03</t>
  </si>
  <si>
    <t>Removable seat cushion CL-04</t>
  </si>
  <si>
    <t>Removable seat cushion CL-15, CL-10</t>
  </si>
  <si>
    <t>Removable seat cushion CL-12</t>
  </si>
  <si>
    <t>Removable seat cushion CL-16</t>
  </si>
  <si>
    <t>Seat back SD-01, SD-02</t>
  </si>
  <si>
    <t>Removable seat SD-01, SD-02</t>
  </si>
  <si>
    <t>Seat for SD-04</t>
  </si>
  <si>
    <t>Seat back for SD-04</t>
  </si>
  <si>
    <t>Seat back for SD-05</t>
  </si>
  <si>
    <t>Sundeck cushion for S470</t>
  </si>
  <si>
    <t>Sundeck cushions for S550L, C</t>
  </si>
  <si>
    <t>Sundeck cushions for S550R</t>
  </si>
  <si>
    <t>Sundeck cushions for S650</t>
  </si>
  <si>
    <t>Seatback for bow step plate No 5,6</t>
  </si>
  <si>
    <t>Rear sear removable cushion for G650 central</t>
  </si>
  <si>
    <t>Rear seat back for G650 central</t>
  </si>
  <si>
    <t xml:space="preserve">Rear seat removable cushion for G650 left </t>
  </si>
  <si>
    <t>Rear seat back for G650 left</t>
  </si>
  <si>
    <t>Rear seat removable cushion for G650 right</t>
  </si>
  <si>
    <t>Rear seat back for G650 right</t>
  </si>
  <si>
    <t>Bow locker seat base for G340 with hinges and cover latch set</t>
  </si>
  <si>
    <t>Bow locker seat base for G380 with hinges and cover latch set</t>
  </si>
  <si>
    <t>Bow locker seat base for G480 with hinges and cover latch set</t>
  </si>
  <si>
    <t>Rear seat base for G340 with hinges and cover latch set</t>
  </si>
  <si>
    <t>Rear seat base for G380 with hinges and cover latch set</t>
  </si>
  <si>
    <t>Rear seat base for G480 with hinges</t>
  </si>
  <si>
    <t>Bow console seat base for G480 with hinges and cover latch set</t>
  </si>
  <si>
    <t>Seat base for CL-04 console with hardware</t>
  </si>
  <si>
    <t>CL-04, S650L: year 2008 and later</t>
  </si>
  <si>
    <t>Rear seat base for S650 with folding door and hardware</t>
  </si>
  <si>
    <t>S650L: year 2008 and later</t>
  </si>
  <si>
    <t>Seat back CL-03</t>
  </si>
  <si>
    <t>Seat back CL-04</t>
  </si>
  <si>
    <t>Seat back CL-05</t>
  </si>
  <si>
    <t>Seat back CL-10, CL-15</t>
  </si>
  <si>
    <t>Seat back CL-11</t>
  </si>
  <si>
    <t>Seat back CL-12</t>
  </si>
  <si>
    <t>Seat back CL-16</t>
  </si>
  <si>
    <t>Conversion kit of seats / cushions for G340L, CCF</t>
  </si>
  <si>
    <t>Conversion kit of seats / cushions for G380L, CCF</t>
  </si>
  <si>
    <t>Set of cushions for G380</t>
  </si>
  <si>
    <t>Set of cushions for G340</t>
  </si>
  <si>
    <t>Set of seats / cushions for S650L with bases and hardware</t>
  </si>
  <si>
    <t>Set of cushions for G480</t>
  </si>
  <si>
    <t xml:space="preserve">Set of back rests and removable cushions for S650L </t>
  </si>
  <si>
    <t>includes items 2333, 4661, 4616, 4624, 4632, 4636 x 2, 4637</t>
  </si>
  <si>
    <t>Welcro plastic disk for cushions mounting</t>
  </si>
  <si>
    <t>Carry bag No E1</t>
  </si>
  <si>
    <t>Carry bag No C1</t>
  </si>
  <si>
    <t>C240A, C270A, E270, E300</t>
  </si>
  <si>
    <t>Carry bag No C2</t>
  </si>
  <si>
    <t>C240, C270, C300A, C330A, C300, C330</t>
  </si>
  <si>
    <t>Carry bag No C3</t>
  </si>
  <si>
    <t>C360, C360A, R380</t>
  </si>
  <si>
    <t>Carry bag No R2</t>
  </si>
  <si>
    <t>Carry bag No R3</t>
  </si>
  <si>
    <t>Carry bag No H1</t>
  </si>
  <si>
    <t>Floorboards C300, C330</t>
  </si>
  <si>
    <t>Carry bag No H2</t>
  </si>
  <si>
    <t>Floorboards C360, R380</t>
  </si>
  <si>
    <t>Carry bag No H3</t>
  </si>
  <si>
    <t>Floorboards R420, R460</t>
  </si>
  <si>
    <t>Seat cushion for SD-22</t>
  </si>
  <si>
    <t>Seat cushion for SD-22 uplifting part</t>
  </si>
  <si>
    <t>Seat back cushion for SD-22</t>
  </si>
  <si>
    <t>Seat back cushion SD-06</t>
  </si>
  <si>
    <t>Bow locker removable cushion for G650</t>
  </si>
  <si>
    <t>Removable seat cushion SD-06</t>
  </si>
  <si>
    <t>Removable seat cushion CL-14</t>
  </si>
  <si>
    <t>Seat back cushion for CL-14</t>
  </si>
  <si>
    <t>Seat cushion for CL-22</t>
  </si>
  <si>
    <t>Seat back cushion for CL-22</t>
  </si>
  <si>
    <t>Bow locker removable cushion for G500 №1</t>
  </si>
  <si>
    <t>Bow locker removable cushion for G500 №2</t>
  </si>
  <si>
    <t>Rear seat removable cushion for G420</t>
  </si>
  <si>
    <t>Rear seat back cushion for G420</t>
  </si>
  <si>
    <t>Seat cushion for CL-24</t>
  </si>
  <si>
    <t>Seat back cushion for CL-24</t>
  </si>
  <si>
    <t>Bow locker removable cushion for G420</t>
  </si>
  <si>
    <t>Seat cushion for SD-15</t>
  </si>
  <si>
    <t>Seat back for SD-15 uplifting cushion part</t>
  </si>
  <si>
    <t>Seat back cushion for SD-15</t>
  </si>
  <si>
    <t>Seat cushion for SD-10</t>
  </si>
  <si>
    <t>Seat back cushion for SD-10</t>
  </si>
  <si>
    <t>Rear seat removable cushion for G850 central</t>
  </si>
  <si>
    <t>Rear seat back cushion for G850 central</t>
  </si>
  <si>
    <t>Rear seat removable cushion for G850 left</t>
  </si>
  <si>
    <t>Rear seat back cushion for G850 left</t>
  </si>
  <si>
    <t>Rear seat removable cushion for G850 right</t>
  </si>
  <si>
    <t>Rear seat back cushion for G850 right</t>
  </si>
  <si>
    <t>Set of cushions for G850</t>
  </si>
  <si>
    <t>Set of cushions for S550R</t>
  </si>
  <si>
    <t>Set of cushions for G650</t>
  </si>
  <si>
    <t>Set of cushions for S520L</t>
  </si>
  <si>
    <t>Set of cushions for S470NL</t>
  </si>
  <si>
    <t>Set of cushions for S420NL</t>
  </si>
  <si>
    <t>Set of cushions for S370NL</t>
  </si>
  <si>
    <t>Set of cushions for G580</t>
  </si>
  <si>
    <t>Set of cushions for S330L, S300L</t>
  </si>
  <si>
    <t>Bow step plate cushion for G650</t>
  </si>
  <si>
    <t>Rear seat back cushion for G580 central</t>
  </si>
  <si>
    <t>Rear seat back cushion for G580 left</t>
  </si>
  <si>
    <t>Set of cushions for G500</t>
  </si>
  <si>
    <t>Rear seat back cushion for G580 right</t>
  </si>
  <si>
    <t>Seat back cushion for CL-16</t>
  </si>
  <si>
    <t>Set of cushions for G420</t>
  </si>
  <si>
    <t>Removable side seat cushion for G380</t>
  </si>
  <si>
    <t>Removable side seat cushion for G340</t>
  </si>
  <si>
    <t>Console soft seat of SD-14</t>
  </si>
  <si>
    <t>Seat cushion for SD-11</t>
  </si>
  <si>
    <t>Seat back cushion for SD-11</t>
  </si>
  <si>
    <t>Bow locker removable cushion for G580 №1</t>
  </si>
  <si>
    <t>Bow locker removable cushion for G580 №2</t>
  </si>
  <si>
    <t>Seat cushion for SD-12</t>
  </si>
  <si>
    <t>Seat cushion back for SD-12</t>
  </si>
  <si>
    <t>Stickers</t>
  </si>
  <si>
    <t>Sticker "Golden Line"</t>
  </si>
  <si>
    <t>Sticker "GRAND" (3D, gold)</t>
  </si>
  <si>
    <t>Sticker "GRAND" (oval, gold)</t>
  </si>
  <si>
    <t>Sticker "GRAND" (oval, silver)</t>
  </si>
  <si>
    <t>Sticker "WARNING"</t>
  </si>
  <si>
    <t>Sticker "SAFETY"</t>
  </si>
  <si>
    <t>Set of stickers for electric switches, 3 pcs</t>
  </si>
  <si>
    <t>Set of stickers for electric switches, 6 pcs</t>
  </si>
  <si>
    <t>Set of stickers for the floorboards</t>
  </si>
  <si>
    <t>PVC Lettering ( per each letter up to 30x30cm )</t>
  </si>
  <si>
    <t>Electric equipment</t>
  </si>
  <si>
    <t>Electric switch ON-OFF</t>
  </si>
  <si>
    <t>Electric switch (ON)-OFF</t>
  </si>
  <si>
    <t>Electric switch ON-OFF-ON</t>
  </si>
  <si>
    <t>10A fuse with fuse holder</t>
  </si>
  <si>
    <t>Battery disconnectior</t>
  </si>
  <si>
    <t>Round nav. light with mast assembly</t>
  </si>
  <si>
    <t>please specify the color: White or Black</t>
  </si>
  <si>
    <t>Round nav. LED light</t>
  </si>
  <si>
    <t>Green/red nav. LED lights(set) horizontal</t>
  </si>
  <si>
    <t>OSCULATI</t>
  </si>
  <si>
    <t>Green/red nav. LED lights(set) vertical</t>
  </si>
  <si>
    <t>ATTWOOD</t>
  </si>
  <si>
    <t>Battery tray</t>
  </si>
  <si>
    <t>Battery box</t>
  </si>
  <si>
    <t>Battery disconnector with battery wire</t>
  </si>
  <si>
    <t>1 marine switch with fuse</t>
  </si>
  <si>
    <t>5 marine switches set with fuses</t>
  </si>
  <si>
    <t>Electric horn external</t>
  </si>
  <si>
    <t>Electric horn inbuilt</t>
  </si>
  <si>
    <t>Bilge pump with drain piping &amp; wiring</t>
  </si>
  <si>
    <t>Electric accessory socket (phone charge plug)</t>
  </si>
  <si>
    <t>Fuel and water equipment</t>
  </si>
  <si>
    <t>Plastic fuel tank with send , 91 lit</t>
  </si>
  <si>
    <t>Fuel level send</t>
  </si>
  <si>
    <t>Brass chromed deck filler "FUEL"</t>
  </si>
  <si>
    <t>Water tank, 50 lit</t>
  </si>
  <si>
    <t>Brass chromed deck filler "WATER"</t>
  </si>
  <si>
    <t>Shower set</t>
  </si>
  <si>
    <t>Water pump</t>
  </si>
  <si>
    <t>Plastic fuel tank with send , 141 lit</t>
  </si>
  <si>
    <t xml:space="preserve"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CL-12 с передним мягким сиденьем, рундуком; ветровым стеклом, поручнем и двумя подстаканиками
• Механическая система рулевого управления (T71), рулевой трос (M66)
• Рулевое колесо Ultraflex
• Заднее двухместное сиденье SD-15 со спинкой, откидным сиденьем с мягкой подушкой и контейнером 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углубленными шпигатами, распорными пробками в штуцере слива снабженными обратными клапанами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</si>
  <si>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углубленными шпигатами, распорными пробками в штуцере слива снабженными обратными клапанами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</si>
  <si>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25" (extra long)</t>
  </si>
  <si>
    <t>22° / 22°</t>
  </si>
  <si>
    <t>С</t>
  </si>
  <si>
    <t>624×224×124</t>
  </si>
  <si>
    <t>105×95×125</t>
  </si>
  <si>
    <t>120×60×96</t>
  </si>
  <si>
    <t>GRAND DRIVE D600 ACTIVE</t>
  </si>
  <si>
    <t>GRAND DRIVE D600 LUX</t>
  </si>
  <si>
    <t>GRAND DRIVE D600 DRIVE</t>
  </si>
  <si>
    <t>Надувная лодка с жестким дном D600 LUX</t>
  </si>
  <si>
    <t>Надувная лодка с жестким дном D600 ACTIVE</t>
  </si>
  <si>
    <t>Надувная лодка с жестким дном D600 DRIVE</t>
  </si>
  <si>
    <t>Навигационная арка / арка буксировки лыжника и кормовые поручни безопастности</t>
  </si>
  <si>
    <t>Набор душевой с 75 л баком, эл. помпой, душевой головкой и раковиной с краном в сиденье водителя</t>
  </si>
  <si>
    <t>Защитный чехол на рулевую стойку CL-26</t>
  </si>
  <si>
    <t>Защитный чехол на стойки CL-26, SD-26 и кормовой диван</t>
  </si>
  <si>
    <t>Защитный чехол на двухместное сиденье SD-26</t>
  </si>
  <si>
    <t>Тент солнцезащитный нержавеющий Т-топ</t>
  </si>
  <si>
    <t>Холодильник Dometic</t>
  </si>
  <si>
    <t>Подушки носовые съёмные</t>
  </si>
  <si>
    <t>2654+2655</t>
  </si>
  <si>
    <t>Замена основного материала носовых подушек на SILVERTEX VINYL</t>
  </si>
  <si>
    <t>309902+309903</t>
  </si>
  <si>
    <t>Съемный кормовой сандек с подушками + две кормовые подушки</t>
  </si>
  <si>
    <t>Замена материала подушек кормового основного сандека на SILVERTEX VINYL</t>
  </si>
  <si>
    <t>Рычажные защелки премиум-класса обтекаймой формы из нерж. стали и логотип на рулевой консоли</t>
  </si>
  <si>
    <t>Подпалубный люк с газовыми пружинами</t>
  </si>
  <si>
    <t>Указатель уровня топлива VDO 240-33 Ω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</si>
  <si>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со съемным передним сиденьем с мягкой подушкой, ветровым стеклом и поручнем
• Откидная двухместная стойка SD-26
• Кормовой диван с мягкими подушками, высокими съемными спинками сидений и двумя боковыми рундуками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</si>
  <si>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>Защитный чехол на два регулируемых спортивных сиденья</t>
  </si>
  <si>
    <t>Защитный чехол на стойки CL-26, два регулируемых спортивных сиденья и кормовой диван</t>
  </si>
  <si>
    <t>Две кормовые подушки</t>
  </si>
  <si>
    <t>Замена основного материала двух кормовых подушек на SILVERTEX VINYL</t>
  </si>
  <si>
    <t>GRAND Drive Line "Professional RIB"</t>
  </si>
  <si>
    <t>Надувная лодка с жестким дном, Cruisers, пакет DELUXE</t>
  </si>
  <si>
    <t>Надувная лодка с жестким дном, Cruisers, пакет DRIVE</t>
  </si>
  <si>
    <t>Надувная лодка с жестким дном, Cruisers, пакет ACTIVE</t>
  </si>
  <si>
    <t>CL-26</t>
  </si>
  <si>
    <t>SD-26</t>
  </si>
  <si>
    <t>• (141)</t>
  </si>
  <si>
    <t>• / 4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</si>
  <si>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со съемным передним сиденьем с мягкой подушкой, ветровым стеклом и поручнем
• Два регулируемых спортивных сиденья для пилота и пассажира SS-01
• Кормовой диван с мягкими подушками, высокими съемными спинками сидений и двумя боковыми рундуками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</si>
  <si>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>SS-01×2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</si>
  <si>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 ветровым стеклом и поручнем
• Регулируемое спортивное сиденье для водителя SS-01
• Пять одиночных жокей-сидений SS-02 со встроенными отсеками для сухого хранения и передним поручнем для пассажиров
• Два боковых рундука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</si>
  <si>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>SS-01 / 4</t>
  </si>
  <si>
    <t>SS-02×5</t>
  </si>
  <si>
    <r>
      <t>G750</t>
    </r>
    <r>
      <rPr>
        <b/>
        <sz val="11"/>
        <color rgb="FFFF0000"/>
        <rFont val="Tahoma"/>
        <family val="2"/>
        <charset val="204"/>
      </rPr>
      <t/>
    </r>
  </si>
  <si>
    <t>Акционная</t>
  </si>
  <si>
    <t>цена *</t>
  </si>
  <si>
    <t>* Акционная цена - действует на лодки выпущенные до 2019 года, которые есть на складе</t>
  </si>
  <si>
    <r>
      <t xml:space="preserve">D600L </t>
    </r>
    <r>
      <rPr>
        <b/>
        <sz val="11"/>
        <color rgb="FFFF0000"/>
        <rFont val="Tahoma"/>
        <family val="2"/>
        <charset val="204"/>
      </rPr>
      <t>NEW</t>
    </r>
  </si>
  <si>
    <r>
      <t xml:space="preserve">D600A </t>
    </r>
    <r>
      <rPr>
        <b/>
        <sz val="11"/>
        <color rgb="FFFF0000"/>
        <rFont val="Tahoma"/>
        <family val="2"/>
        <charset val="204"/>
      </rPr>
      <t>NEW</t>
    </r>
  </si>
  <si>
    <r>
      <t xml:space="preserve">D600D </t>
    </r>
    <r>
      <rPr>
        <b/>
        <sz val="11"/>
        <color rgb="FFFF0000"/>
        <rFont val="Tahoma"/>
        <family val="2"/>
        <charset val="204"/>
      </rPr>
      <t>NEW</t>
    </r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</si>
</sst>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7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2"/>
      <color theme="1"/>
      <name val="Tahoma"/>
      <family val="2"/>
      <charset val="204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sz val="10"/>
      <name val="Arial"/>
      <family val="2"/>
      <charset val="204"/>
    </font>
    <font>
      <strike/>
      <sz val="12"/>
      <name val="Tahoma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 tint="0.499984740745262"/>
      <name val="Tahoma"/>
      <family val="2"/>
      <charset val="204"/>
    </font>
    <font>
      <i/>
      <sz val="10"/>
      <color theme="1" tint="0.499984740745262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sz val="10"/>
      <color theme="1" tint="0.499984740745262"/>
      <name val="Tahoma"/>
      <family val="2"/>
      <charset val="204"/>
    </font>
    <font>
      <sz val="12"/>
      <color theme="1" tint="0.1499984740745262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rgb="FFCE0809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b/>
      <sz val="14"/>
      <color rgb="FFC00000"/>
      <name val="Tahoma"/>
      <family val="2"/>
      <charset val="204"/>
    </font>
    <font>
      <sz val="14"/>
      <color theme="1"/>
      <name val="Tahoma"/>
      <family val="2"/>
      <charset val="204"/>
    </font>
    <font>
      <b/>
      <sz val="14"/>
      <color theme="3"/>
      <name val="Tahoma"/>
      <family val="2"/>
      <charset val="204"/>
    </font>
    <font>
      <sz val="14"/>
      <color theme="1" tint="0.499984740745262"/>
      <name val="Tahoma"/>
      <family val="2"/>
      <charset val="204"/>
    </font>
    <font>
      <b/>
      <sz val="14"/>
      <color rgb="FF5C5C5C"/>
      <name val="Tahoma"/>
      <family val="2"/>
      <charset val="204"/>
    </font>
    <font>
      <sz val="14"/>
      <color theme="1" tint="0.34998626667073579"/>
      <name val="Tahoma"/>
      <family val="2"/>
      <charset val="204"/>
    </font>
    <font>
      <b/>
      <sz val="14"/>
      <color theme="1" tint="0.34998626667073579"/>
      <name val="Tahoma"/>
      <family val="2"/>
      <charset val="204"/>
    </font>
    <font>
      <b/>
      <sz val="14"/>
      <color theme="1" tint="0.499984740745262"/>
      <name val="Tahoma"/>
      <family val="2"/>
      <charset val="204"/>
    </font>
    <font>
      <sz val="14"/>
      <color theme="0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charset val="204"/>
      <scheme val="minor"/>
    </font>
    <font>
      <sz val="10"/>
      <color theme="1" tint="0.249977111117893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trike/>
      <sz val="11"/>
      <color theme="1" tint="0.249977111117893"/>
      <name val="Tahoma"/>
      <family val="2"/>
      <charset val="204"/>
    </font>
    <font>
      <strike/>
      <sz val="11"/>
      <name val="Tahoma"/>
      <family val="2"/>
      <charset val="204"/>
    </font>
    <font>
      <i/>
      <sz val="9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</cellStyleXfs>
  <cellXfs count="437">
    <xf numFmtId="0" fontId="0" fillId="0" borderId="0" xfId="0"/>
    <xf numFmtId="2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16" fillId="0" borderId="0" xfId="1" applyFont="1"/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vertical="center"/>
    </xf>
    <xf numFmtId="9" fontId="15" fillId="0" borderId="0" xfId="1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4" fillId="2" borderId="0" xfId="0" applyFont="1" applyFill="1" applyBorder="1" applyAlignment="1">
      <alignment horizontal="center" vertical="center"/>
    </xf>
    <xf numFmtId="0" fontId="2" fillId="0" borderId="1" xfId="12" applyFont="1" applyFill="1" applyBorder="1" applyAlignment="1" applyProtection="1">
      <alignment horizontal="center"/>
    </xf>
    <xf numFmtId="0" fontId="2" fillId="0" borderId="0" xfId="0" applyFont="1"/>
    <xf numFmtId="2" fontId="2" fillId="0" borderId="0" xfId="0" applyNumberFormat="1" applyFont="1"/>
    <xf numFmtId="0" fontId="2" fillId="6" borderId="1" xfId="1" applyFont="1" applyFill="1" applyBorder="1" applyAlignment="1">
      <alignment horizontal="center"/>
    </xf>
    <xf numFmtId="0" fontId="21" fillId="0" borderId="0" xfId="0" applyFont="1"/>
    <xf numFmtId="0" fontId="2" fillId="6" borderId="0" xfId="0" applyFont="1" applyFill="1"/>
    <xf numFmtId="4" fontId="2" fillId="0" borderId="1" xfId="1" applyNumberFormat="1" applyFont="1" applyFill="1" applyBorder="1" applyAlignment="1">
      <alignment horizontal="center"/>
    </xf>
    <xf numFmtId="4" fontId="2" fillId="6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22" fillId="0" borderId="0" xfId="1" applyNumberFormat="1" applyFont="1" applyFill="1" applyBorder="1" applyAlignment="1">
      <alignment horizontal="center"/>
    </xf>
    <xf numFmtId="4" fontId="22" fillId="0" borderId="2" xfId="1" applyNumberFormat="1" applyFont="1" applyFill="1" applyBorder="1" applyAlignment="1">
      <alignment horizontal="center"/>
    </xf>
    <xf numFmtId="4" fontId="22" fillId="0" borderId="1" xfId="1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/>
    <xf numFmtId="0" fontId="11" fillId="0" borderId="0" xfId="0" applyFont="1" applyAlignment="1">
      <alignment horizontal="right" vertical="center"/>
    </xf>
    <xf numFmtId="0" fontId="12" fillId="2" borderId="0" xfId="0" applyFont="1" applyFill="1" applyBorder="1" applyAlignment="1">
      <alignment horizontal="left" vertical="center"/>
    </xf>
    <xf numFmtId="0" fontId="21" fillId="0" borderId="1" xfId="0" applyFont="1" applyBorder="1"/>
    <xf numFmtId="0" fontId="2" fillId="0" borderId="0" xfId="0" applyFont="1"/>
    <xf numFmtId="0" fontId="2" fillId="0" borderId="0" xfId="0" applyFont="1"/>
    <xf numFmtId="0" fontId="12" fillId="2" borderId="0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center" vertical="center"/>
    </xf>
    <xf numFmtId="2" fontId="28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6" borderId="0" xfId="0" applyFont="1" applyFill="1" applyBorder="1" applyAlignment="1">
      <alignment wrapText="1"/>
    </xf>
    <xf numFmtId="2" fontId="3" fillId="0" borderId="0" xfId="0" applyNumberFormat="1" applyFont="1" applyBorder="1" applyAlignment="1">
      <alignment horizontal="right" vertical="center" wrapText="1"/>
    </xf>
    <xf numFmtId="0" fontId="3" fillId="6" borderId="0" xfId="0" applyFont="1" applyFill="1" applyBorder="1" applyAlignment="1">
      <alignment horizontal="center" wrapText="1"/>
    </xf>
    <xf numFmtId="2" fontId="28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7" fillId="0" borderId="0" xfId="0" applyFont="1" applyAlignment="1"/>
    <xf numFmtId="0" fontId="30" fillId="6" borderId="0" xfId="0" applyFont="1" applyFill="1" applyAlignment="1">
      <alignment horizontal="left"/>
    </xf>
    <xf numFmtId="0" fontId="30" fillId="6" borderId="0" xfId="0" applyFont="1" applyFill="1" applyAlignment="1"/>
    <xf numFmtId="0" fontId="30" fillId="6" borderId="0" xfId="0" applyFont="1" applyFill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11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0" fontId="3" fillId="6" borderId="0" xfId="0" applyFont="1" applyFill="1" applyBorder="1" applyAlignment="1"/>
    <xf numFmtId="2" fontId="3" fillId="0" borderId="0" xfId="0" applyNumberFormat="1" applyFont="1" applyBorder="1" applyAlignment="1">
      <alignment horizontal="right" vertical="center"/>
    </xf>
    <xf numFmtId="0" fontId="3" fillId="6" borderId="0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2" fillId="6" borderId="0" xfId="0" applyFont="1" applyFill="1" applyAlignment="1"/>
    <xf numFmtId="3" fontId="3" fillId="0" borderId="1" xfId="12" applyNumberFormat="1" applyFont="1" applyFill="1" applyBorder="1" applyAlignment="1" applyProtection="1">
      <alignment horizontal="left"/>
    </xf>
    <xf numFmtId="0" fontId="29" fillId="0" borderId="1" xfId="12" applyFont="1" applyFill="1" applyBorder="1" applyAlignment="1" applyProtection="1">
      <alignment horizontal="left"/>
    </xf>
    <xf numFmtId="0" fontId="3" fillId="0" borderId="1" xfId="12" applyFont="1" applyFill="1" applyBorder="1" applyAlignment="1" applyProtection="1">
      <alignment horizontal="center"/>
    </xf>
    <xf numFmtId="3" fontId="3" fillId="0" borderId="1" xfId="12" applyNumberFormat="1" applyFont="1" applyFill="1" applyBorder="1" applyAlignment="1" applyProtection="1">
      <alignment horizontal="center" vertical="center"/>
    </xf>
    <xf numFmtId="4" fontId="3" fillId="0" borderId="1" xfId="1" applyNumberFormat="1" applyFont="1" applyFill="1" applyBorder="1" applyAlignment="1">
      <alignment horizontal="center"/>
    </xf>
    <xf numFmtId="0" fontId="3" fillId="0" borderId="1" xfId="12" applyFont="1" applyBorder="1" applyAlignment="1" applyProtection="1"/>
    <xf numFmtId="0" fontId="3" fillId="0" borderId="1" xfId="12" applyFont="1" applyBorder="1" applyAlignment="1" applyProtection="1">
      <alignment horizontal="center" vertical="center"/>
    </xf>
    <xf numFmtId="0" fontId="3" fillId="6" borderId="1" xfId="12" applyFont="1" applyFill="1" applyBorder="1" applyAlignment="1" applyProtection="1">
      <alignment horizontal="center"/>
    </xf>
    <xf numFmtId="0" fontId="29" fillId="6" borderId="1" xfId="12" applyFont="1" applyFill="1" applyBorder="1" applyAlignment="1" applyProtection="1">
      <alignment horizontal="left"/>
    </xf>
    <xf numFmtId="3" fontId="3" fillId="6" borderId="1" xfId="12" applyNumberFormat="1" applyFont="1" applyFill="1" applyBorder="1" applyAlignment="1" applyProtection="1">
      <alignment horizontal="left"/>
    </xf>
    <xf numFmtId="3" fontId="3" fillId="6" borderId="1" xfId="1" applyNumberFormat="1" applyFont="1" applyFill="1" applyBorder="1" applyAlignment="1">
      <alignment horizontal="center" vertical="center"/>
    </xf>
    <xf numFmtId="4" fontId="3" fillId="6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3" fillId="0" borderId="2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67" fontId="3" fillId="6" borderId="1" xfId="0" applyNumberFormat="1" applyFont="1" applyFill="1" applyBorder="1" applyAlignment="1">
      <alignment horizontal="right" vertical="center"/>
    </xf>
    <xf numFmtId="167" fontId="3" fillId="2" borderId="1" xfId="0" applyNumberFormat="1" applyFont="1" applyFill="1" applyBorder="1" applyAlignment="1">
      <alignment vertical="center"/>
    </xf>
    <xf numFmtId="167" fontId="3" fillId="2" borderId="1" xfId="0" applyNumberFormat="1" applyFont="1" applyFill="1" applyBorder="1" applyAlignment="1">
      <alignment horizontal="right" vertical="center"/>
    </xf>
    <xf numFmtId="2" fontId="11" fillId="0" borderId="0" xfId="0" applyNumberFormat="1" applyFont="1" applyAlignment="1">
      <alignment horizontal="right" vertical="center" wrapText="1"/>
    </xf>
    <xf numFmtId="167" fontId="21" fillId="0" borderId="0" xfId="0" applyNumberFormat="1" applyFont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Alignment="1">
      <alignment vertical="center" wrapText="1"/>
    </xf>
    <xf numFmtId="2" fontId="21" fillId="0" borderId="0" xfId="0" applyNumberFormat="1" applyFont="1" applyAlignment="1">
      <alignment vertical="center" wrapText="1"/>
    </xf>
    <xf numFmtId="167" fontId="2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3" fontId="33" fillId="6" borderId="1" xfId="1" applyNumberFormat="1" applyFont="1" applyFill="1" applyBorder="1" applyAlignment="1">
      <alignment horizontal="center" vertical="center"/>
    </xf>
    <xf numFmtId="3" fontId="33" fillId="0" borderId="1" xfId="12" applyNumberFormat="1" applyFont="1" applyFill="1" applyBorder="1" applyAlignment="1" applyProtection="1">
      <alignment horizontal="center" vertical="center"/>
    </xf>
    <xf numFmtId="0" fontId="3" fillId="0" borderId="0" xfId="12" applyFont="1" applyAlignment="1" applyProtection="1"/>
    <xf numFmtId="0" fontId="3" fillId="0" borderId="1" xfId="12" applyFont="1" applyBorder="1" applyAlignment="1" applyProtection="1">
      <alignment horizontal="center"/>
    </xf>
    <xf numFmtId="4" fontId="22" fillId="6" borderId="1" xfId="1" applyNumberFormat="1" applyFont="1" applyFill="1" applyBorder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7" fillId="6" borderId="0" xfId="0" applyFont="1" applyFill="1" applyAlignme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40" fillId="6" borderId="0" xfId="0" applyFont="1" applyFill="1" applyAlignment="1">
      <alignment horizontal="left"/>
    </xf>
    <xf numFmtId="0" fontId="41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1" fillId="6" borderId="0" xfId="0" applyFont="1" applyFill="1" applyBorder="1"/>
    <xf numFmtId="0" fontId="13" fillId="6" borderId="0" xfId="0" applyFont="1" applyFill="1" applyBorder="1"/>
    <xf numFmtId="0" fontId="31" fillId="6" borderId="0" xfId="0" applyFont="1" applyFill="1" applyBorder="1" applyAlignment="1">
      <alignment horizontal="center" vertical="center"/>
    </xf>
    <xf numFmtId="4" fontId="31" fillId="6" borderId="0" xfId="1" applyNumberFormat="1" applyFont="1" applyFill="1" applyBorder="1" applyAlignment="1">
      <alignment horizontal="center"/>
    </xf>
    <xf numFmtId="0" fontId="2" fillId="6" borderId="0" xfId="0" applyFont="1" applyFill="1" applyBorder="1"/>
    <xf numFmtId="0" fontId="21" fillId="0" borderId="0" xfId="0" applyFont="1" applyBorder="1"/>
    <xf numFmtId="0" fontId="3" fillId="6" borderId="0" xfId="0" applyFont="1" applyFill="1" applyBorder="1" applyAlignment="1">
      <alignment vertical="center" wrapText="1"/>
    </xf>
    <xf numFmtId="0" fontId="42" fillId="6" borderId="0" xfId="0" applyFont="1" applyFill="1"/>
    <xf numFmtId="0" fontId="43" fillId="6" borderId="0" xfId="0" applyFont="1" applyFill="1" applyAlignment="1"/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2" fillId="0" borderId="0" xfId="0" applyFont="1" applyAlignment="1">
      <alignment horizontal="left" vertical="top" wrapText="1"/>
    </xf>
    <xf numFmtId="3" fontId="22" fillId="6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29" fillId="0" borderId="1" xfId="12" applyFont="1" applyFill="1" applyBorder="1" applyAlignment="1" applyProtection="1">
      <alignment horizontal="left" vertical="center"/>
    </xf>
    <xf numFmtId="3" fontId="47" fillId="6" borderId="1" xfId="1" applyNumberFormat="1" applyFont="1" applyFill="1" applyBorder="1" applyAlignment="1">
      <alignment horizontal="center" vertical="center"/>
    </xf>
    <xf numFmtId="0" fontId="29" fillId="0" borderId="0" xfId="12" applyFont="1" applyAlignment="1" applyProtection="1">
      <alignment vertical="center"/>
    </xf>
    <xf numFmtId="0" fontId="29" fillId="6" borderId="1" xfId="12" applyFont="1" applyFill="1" applyBorder="1" applyAlignment="1" applyProtection="1">
      <alignment horizontal="left" vertical="center"/>
    </xf>
    <xf numFmtId="0" fontId="29" fillId="0" borderId="1" xfId="12" applyFont="1" applyBorder="1" applyAlignment="1" applyProtection="1">
      <alignment vertical="center"/>
    </xf>
    <xf numFmtId="0" fontId="3" fillId="6" borderId="1" xfId="0" applyFont="1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37" fillId="6" borderId="0" xfId="0" applyFont="1" applyFill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36" fillId="6" borderId="0" xfId="0" applyFont="1" applyFill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top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right" vertical="center"/>
    </xf>
    <xf numFmtId="2" fontId="21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right" vertical="center" wrapText="1"/>
    </xf>
    <xf numFmtId="2" fontId="11" fillId="0" borderId="1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0" fontId="11" fillId="6" borderId="0" xfId="0" applyFont="1" applyFill="1" applyBorder="1" applyAlignment="1">
      <alignment horizontal="left" vertical="center"/>
    </xf>
    <xf numFmtId="2" fontId="11" fillId="0" borderId="0" xfId="0" applyNumberFormat="1" applyFont="1" applyBorder="1" applyAlignment="1">
      <alignment horizontal="right" vertical="center" wrapText="1"/>
    </xf>
    <xf numFmtId="0" fontId="11" fillId="6" borderId="0" xfId="0" applyFont="1" applyFill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right" vertical="center"/>
    </xf>
    <xf numFmtId="0" fontId="11" fillId="6" borderId="0" xfId="0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6" borderId="3" xfId="0" applyFont="1" applyFill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 wrapText="1"/>
    </xf>
    <xf numFmtId="2" fontId="53" fillId="0" borderId="3" xfId="0" applyNumberFormat="1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horizontal="right" vertical="center" wrapText="1"/>
    </xf>
    <xf numFmtId="167" fontId="11" fillId="2" borderId="1" xfId="0" applyNumberFormat="1" applyFont="1" applyFill="1" applyBorder="1" applyAlignment="1">
      <alignment vertical="center"/>
    </xf>
    <xf numFmtId="167" fontId="11" fillId="2" borderId="1" xfId="0" applyNumberFormat="1" applyFont="1" applyFill="1" applyBorder="1" applyAlignment="1">
      <alignment horizontal="right" vertical="center"/>
    </xf>
    <xf numFmtId="0" fontId="11" fillId="7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vertical="center" wrapText="1"/>
    </xf>
    <xf numFmtId="0" fontId="53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 wrapText="1"/>
    </xf>
    <xf numFmtId="167" fontId="11" fillId="6" borderId="1" xfId="0" applyNumberFormat="1" applyFont="1" applyFill="1" applyBorder="1" applyAlignment="1">
      <alignment wrapText="1"/>
    </xf>
    <xf numFmtId="0" fontId="11" fillId="2" borderId="1" xfId="0" applyFont="1" applyFill="1" applyBorder="1" applyAlignment="1">
      <alignment horizontal="right" vertical="center" wrapText="1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wrapText="1"/>
    </xf>
    <xf numFmtId="1" fontId="11" fillId="6" borderId="1" xfId="0" applyNumberFormat="1" applyFont="1" applyFill="1" applyBorder="1" applyAlignment="1">
      <alignment horizontal="center" vertical="center" wrapText="1"/>
    </xf>
    <xf numFmtId="0" fontId="53" fillId="6" borderId="1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6" borderId="0" xfId="0" applyFont="1" applyFill="1" applyBorder="1" applyAlignment="1">
      <alignment horizontal="center" vertical="center"/>
    </xf>
    <xf numFmtId="2" fontId="53" fillId="0" borderId="0" xfId="0" applyNumberFormat="1" applyFont="1" applyBorder="1" applyAlignment="1">
      <alignment horizontal="center" vertical="center" wrapText="1"/>
    </xf>
    <xf numFmtId="2" fontId="53" fillId="0" borderId="0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53" fillId="2" borderId="1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horizontal="right" vertical="center"/>
    </xf>
    <xf numFmtId="167" fontId="11" fillId="2" borderId="1" xfId="0" applyNumberFormat="1" applyFont="1" applyFill="1" applyBorder="1" applyAlignment="1">
      <alignment vertical="center" wrapText="1"/>
    </xf>
    <xf numFmtId="167" fontId="11" fillId="2" borderId="1" xfId="0" applyNumberFormat="1" applyFont="1" applyFill="1" applyBorder="1" applyAlignment="1">
      <alignment wrapText="1"/>
    </xf>
    <xf numFmtId="1" fontId="11" fillId="2" borderId="1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right"/>
    </xf>
    <xf numFmtId="2" fontId="11" fillId="0" borderId="1" xfId="0" applyNumberFormat="1" applyFont="1" applyBorder="1" applyAlignment="1">
      <alignment vertical="center"/>
    </xf>
    <xf numFmtId="167" fontId="11" fillId="2" borderId="1" xfId="0" applyNumberFormat="1" applyFont="1" applyFill="1" applyBorder="1" applyAlignment="1"/>
    <xf numFmtId="2" fontId="3" fillId="0" borderId="0" xfId="0" applyNumberFormat="1" applyFont="1" applyBorder="1" applyAlignment="1">
      <alignment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wrapText="1"/>
    </xf>
    <xf numFmtId="2" fontId="11" fillId="0" borderId="1" xfId="0" applyNumberFormat="1" applyFont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right" vertical="center"/>
    </xf>
    <xf numFmtId="2" fontId="11" fillId="2" borderId="1" xfId="0" applyNumberFormat="1" applyFont="1" applyFill="1" applyBorder="1" applyAlignment="1">
      <alignment horizontal="right" vertical="center"/>
    </xf>
    <xf numFmtId="2" fontId="3" fillId="0" borderId="0" xfId="0" applyNumberFormat="1" applyFont="1" applyBorder="1" applyAlignment="1">
      <alignment vertical="center" wrapText="1"/>
    </xf>
    <xf numFmtId="2" fontId="53" fillId="0" borderId="0" xfId="0" applyNumberFormat="1" applyFont="1" applyBorder="1" applyAlignment="1">
      <alignment vertical="center" wrapText="1"/>
    </xf>
    <xf numFmtId="167" fontId="11" fillId="2" borderId="1" xfId="0" applyNumberFormat="1" applyFont="1" applyFill="1" applyBorder="1" applyAlignment="1">
      <alignment horizontal="right" vertical="center" wrapText="1"/>
    </xf>
    <xf numFmtId="2" fontId="53" fillId="0" borderId="0" xfId="0" applyNumberFormat="1" applyFont="1" applyBorder="1" applyAlignment="1">
      <alignment vertical="center"/>
    </xf>
    <xf numFmtId="2" fontId="11" fillId="2" borderId="1" xfId="0" applyNumberFormat="1" applyFont="1" applyFill="1" applyBorder="1" applyAlignment="1">
      <alignment horizontal="right" vertical="center" wrapText="1"/>
    </xf>
    <xf numFmtId="2" fontId="11" fillId="6" borderId="1" xfId="0" applyNumberFormat="1" applyFont="1" applyFill="1" applyBorder="1" applyAlignment="1">
      <alignment horizontal="right" vertical="center" wrapText="1"/>
    </xf>
    <xf numFmtId="2" fontId="11" fillId="2" borderId="1" xfId="0" applyNumberFormat="1" applyFont="1" applyFill="1" applyBorder="1" applyAlignment="1">
      <alignment horizontal="right" wrapText="1"/>
    </xf>
    <xf numFmtId="0" fontId="11" fillId="2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/>
    <xf numFmtId="2" fontId="11" fillId="2" borderId="1" xfId="0" applyNumberFormat="1" applyFont="1" applyFill="1" applyBorder="1" applyAlignment="1">
      <alignment horizontal="right"/>
    </xf>
    <xf numFmtId="167" fontId="11" fillId="2" borderId="1" xfId="0" applyNumberFormat="1" applyFont="1" applyFill="1" applyBorder="1" applyAlignment="1">
      <alignment horizontal="left"/>
    </xf>
    <xf numFmtId="167" fontId="11" fillId="0" borderId="1" xfId="0" applyNumberFormat="1" applyFont="1" applyBorder="1" applyAlignment="1">
      <alignment vertical="center"/>
    </xf>
    <xf numFmtId="0" fontId="53" fillId="2" borderId="1" xfId="0" applyFont="1" applyFill="1" applyBorder="1" applyAlignment="1">
      <alignment horizontal="left" vertical="center"/>
    </xf>
    <xf numFmtId="1" fontId="11" fillId="7" borderId="1" xfId="0" applyNumberFormat="1" applyFont="1" applyFill="1" applyBorder="1" applyAlignment="1">
      <alignment horizontal="center" vertical="center" wrapText="1"/>
    </xf>
    <xf numFmtId="0" fontId="53" fillId="6" borderId="0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vertical="center" wrapText="1"/>
    </xf>
    <xf numFmtId="0" fontId="11" fillId="7" borderId="1" xfId="0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vertical="center" wrapText="1"/>
    </xf>
    <xf numFmtId="0" fontId="53" fillId="0" borderId="0" xfId="0" applyFont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54" fillId="0" borderId="1" xfId="12" applyNumberFormat="1" applyFont="1" applyFill="1" applyBorder="1" applyAlignment="1" applyProtection="1">
      <alignment horizontal="left"/>
    </xf>
    <xf numFmtId="0" fontId="55" fillId="0" borderId="1" xfId="12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21" fillId="0" borderId="0" xfId="0" applyFont="1" applyAlignment="1"/>
    <xf numFmtId="0" fontId="11" fillId="0" borderId="0" xfId="0" applyFont="1" applyAlignment="1">
      <alignment wrapText="1"/>
    </xf>
    <xf numFmtId="2" fontId="21" fillId="0" borderId="0" xfId="0" applyNumberFormat="1" applyFont="1" applyAlignme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6" borderId="0" xfId="0" applyFont="1" applyFill="1" applyAlignment="1"/>
    <xf numFmtId="0" fontId="11" fillId="0" borderId="0" xfId="0" applyFont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1" fillId="0" borderId="0" xfId="0" applyFont="1" applyAlignment="1">
      <alignment horizontal="right" vertical="center"/>
    </xf>
    <xf numFmtId="2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righ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0" fillId="0" borderId="0" xfId="12" applyAlignment="1" applyProtection="1">
      <alignment horizontal="left" vertical="center"/>
    </xf>
    <xf numFmtId="0" fontId="10" fillId="0" borderId="0" xfId="12" applyAlignment="1" applyProtection="1"/>
    <xf numFmtId="0" fontId="10" fillId="6" borderId="0" xfId="12" applyFill="1" applyAlignment="1" applyProtection="1"/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/>
    </xf>
    <xf numFmtId="0" fontId="57" fillId="0" borderId="0" xfId="0" applyFont="1" applyAlignment="1">
      <alignment horizontal="left" vertical="center"/>
    </xf>
    <xf numFmtId="0" fontId="57" fillId="6" borderId="0" xfId="0" applyFont="1" applyFill="1" applyAlignment="1">
      <alignment horizontal="left"/>
    </xf>
    <xf numFmtId="0" fontId="27" fillId="6" borderId="0" xfId="0" applyFont="1" applyFill="1" applyAlignment="1">
      <alignment horizontal="left" wrapText="1"/>
    </xf>
    <xf numFmtId="0" fontId="57" fillId="0" borderId="0" xfId="0" applyFont="1" applyAlignment="1">
      <alignment horizontal="left" vertical="center" wrapText="1"/>
    </xf>
    <xf numFmtId="0" fontId="57" fillId="6" borderId="0" xfId="0" applyFont="1" applyFill="1" applyAlignment="1">
      <alignment horizontal="left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61" fillId="2" borderId="3" xfId="0" applyFont="1" applyFill="1" applyBorder="1" applyAlignment="1">
      <alignment horizontal="center" vertical="center" wrapText="1"/>
    </xf>
    <xf numFmtId="167" fontId="61" fillId="2" borderId="3" xfId="0" applyNumberFormat="1" applyFont="1" applyFill="1" applyBorder="1" applyAlignment="1">
      <alignment wrapText="1"/>
    </xf>
    <xf numFmtId="167" fontId="61" fillId="2" borderId="3" xfId="0" applyNumberFormat="1" applyFont="1" applyFill="1" applyBorder="1" applyAlignment="1">
      <alignment vertical="center"/>
    </xf>
    <xf numFmtId="0" fontId="61" fillId="7" borderId="3" xfId="0" applyFont="1" applyFill="1" applyBorder="1" applyAlignment="1">
      <alignment horizontal="center" vertical="center"/>
    </xf>
    <xf numFmtId="167" fontId="61" fillId="2" borderId="3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63" fillId="0" borderId="0" xfId="0" applyFont="1" applyAlignment="1">
      <alignment horizontal="center" vertical="center"/>
    </xf>
    <xf numFmtId="167" fontId="60" fillId="2" borderId="0" xfId="0" applyNumberFormat="1" applyFont="1" applyFill="1" applyBorder="1" applyAlignment="1">
      <alignment horizontal="right" vertical="center"/>
    </xf>
    <xf numFmtId="0" fontId="64" fillId="2" borderId="0" xfId="0" applyFont="1" applyFill="1" applyBorder="1" applyAlignment="1">
      <alignment horizontal="right" vertical="center"/>
    </xf>
    <xf numFmtId="0" fontId="63" fillId="0" borderId="0" xfId="0" applyFont="1" applyAlignment="1">
      <alignment horizontal="right" vertical="center"/>
    </xf>
    <xf numFmtId="0" fontId="64" fillId="2" borderId="0" xfId="0" applyFont="1" applyFill="1" applyBorder="1" applyAlignment="1">
      <alignment horizontal="right" vertical="center" wrapText="1"/>
    </xf>
    <xf numFmtId="0" fontId="63" fillId="0" borderId="0" xfId="0" applyFont="1" applyAlignment="1"/>
    <xf numFmtId="0" fontId="66" fillId="2" borderId="0" xfId="0" applyFont="1" applyFill="1" applyBorder="1" applyAlignment="1">
      <alignment vertical="center"/>
    </xf>
    <xf numFmtId="0" fontId="63" fillId="0" borderId="0" xfId="0" applyFont="1" applyAlignment="1">
      <alignment horizontal="center"/>
    </xf>
    <xf numFmtId="0" fontId="66" fillId="2" borderId="0" xfId="0" applyFont="1" applyFill="1" applyBorder="1" applyAlignment="1">
      <alignment horizontal="center" vertical="center"/>
    </xf>
    <xf numFmtId="164" fontId="66" fillId="2" borderId="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1" fontId="67" fillId="0" borderId="0" xfId="0" applyNumberFormat="1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 wrapText="1"/>
    </xf>
    <xf numFmtId="2" fontId="68" fillId="2" borderId="0" xfId="0" applyNumberFormat="1" applyFont="1" applyFill="1" applyBorder="1" applyAlignment="1">
      <alignment horizontal="right" vertical="center" wrapText="1"/>
    </xf>
    <xf numFmtId="1" fontId="64" fillId="2" borderId="0" xfId="0" applyNumberFormat="1" applyFont="1" applyFill="1" applyBorder="1" applyAlignment="1">
      <alignment horizontal="right" vertical="center" wrapText="1"/>
    </xf>
    <xf numFmtId="0" fontId="65" fillId="0" borderId="0" xfId="0" applyFont="1" applyAlignment="1">
      <alignment wrapText="1"/>
    </xf>
    <xf numFmtId="0" fontId="69" fillId="2" borderId="0" xfId="0" applyFont="1" applyFill="1" applyBorder="1" applyAlignment="1">
      <alignment horizontal="left" vertical="center" wrapText="1"/>
    </xf>
    <xf numFmtId="0" fontId="65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4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2" fontId="65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horizontal="center" vertical="center"/>
    </xf>
    <xf numFmtId="2" fontId="65" fillId="0" borderId="0" xfId="0" applyNumberFormat="1" applyFont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23" fillId="3" borderId="2" xfId="1" applyFont="1" applyFill="1" applyBorder="1" applyAlignment="1">
      <alignment horizontal="center" vertical="center" wrapText="1"/>
    </xf>
    <xf numFmtId="0" fontId="23" fillId="3" borderId="3" xfId="1" applyFont="1" applyFill="1" applyBorder="1" applyAlignment="1">
      <alignment horizontal="center" vertical="center" wrapText="1"/>
    </xf>
    <xf numFmtId="0" fontId="16" fillId="0" borderId="0" xfId="9" applyFont="1" applyFill="1" applyBorder="1" applyAlignment="1">
      <alignment horizontal="right" vertical="center" wrapText="1" indent="2"/>
    </xf>
    <xf numFmtId="0" fontId="20" fillId="4" borderId="7" xfId="1" applyFont="1" applyFill="1" applyBorder="1" applyAlignment="1">
      <alignment horizontal="center" vertical="center"/>
    </xf>
    <xf numFmtId="0" fontId="20" fillId="4" borderId="6" xfId="1" applyFont="1" applyFill="1" applyBorder="1" applyAlignment="1">
      <alignment horizontal="center" vertical="center"/>
    </xf>
    <xf numFmtId="0" fontId="20" fillId="4" borderId="8" xfId="1" applyFont="1" applyFill="1" applyBorder="1" applyAlignment="1">
      <alignment horizontal="center" vertical="center"/>
    </xf>
    <xf numFmtId="9" fontId="19" fillId="0" borderId="9" xfId="1" applyNumberFormat="1" applyFont="1" applyFill="1" applyBorder="1" applyAlignment="1">
      <alignment horizontal="center" vertical="center"/>
    </xf>
    <xf numFmtId="9" fontId="19" fillId="0" borderId="10" xfId="1" applyNumberFormat="1" applyFont="1" applyFill="1" applyBorder="1" applyAlignment="1">
      <alignment horizontal="center" vertical="center"/>
    </xf>
    <xf numFmtId="9" fontId="19" fillId="0" borderId="11" xfId="1" applyNumberFormat="1" applyFont="1" applyFill="1" applyBorder="1" applyAlignment="1">
      <alignment horizontal="center" vertical="center"/>
    </xf>
    <xf numFmtId="166" fontId="19" fillId="0" borderId="9" xfId="1" applyNumberFormat="1" applyFont="1" applyFill="1" applyBorder="1" applyAlignment="1">
      <alignment horizontal="center" vertical="center"/>
    </xf>
    <xf numFmtId="166" fontId="19" fillId="0" borderId="10" xfId="1" applyNumberFormat="1" applyFont="1" applyFill="1" applyBorder="1" applyAlignment="1">
      <alignment horizontal="center" vertical="center"/>
    </xf>
    <xf numFmtId="166" fontId="19" fillId="0" borderId="11" xfId="1" applyNumberFormat="1" applyFont="1" applyFill="1" applyBorder="1" applyAlignment="1">
      <alignment horizontal="center" vertical="center"/>
    </xf>
    <xf numFmtId="0" fontId="49" fillId="4" borderId="7" xfId="12" applyFont="1" applyFill="1" applyBorder="1" applyAlignment="1" applyProtection="1">
      <alignment horizontal="center" vertical="center"/>
    </xf>
    <xf numFmtId="0" fontId="49" fillId="4" borderId="6" xfId="12" applyFont="1" applyFill="1" applyBorder="1" applyAlignment="1" applyProtection="1">
      <alignment horizontal="center" vertical="center"/>
    </xf>
    <xf numFmtId="0" fontId="49" fillId="4" borderId="8" xfId="12" applyFont="1" applyFill="1" applyBorder="1" applyAlignment="1" applyProtection="1">
      <alignment horizontal="center" vertical="center"/>
    </xf>
    <xf numFmtId="0" fontId="24" fillId="0" borderId="1" xfId="1" applyFont="1" applyFill="1" applyBorder="1" applyAlignment="1">
      <alignment horizontal="center"/>
    </xf>
    <xf numFmtId="0" fontId="29" fillId="0" borderId="1" xfId="12" applyFont="1" applyBorder="1" applyAlignment="1" applyProtection="1">
      <alignment horizontal="center"/>
    </xf>
    <xf numFmtId="0" fontId="2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2" xfId="1" applyFont="1" applyFill="1" applyBorder="1" applyAlignment="1">
      <alignment horizontal="center"/>
    </xf>
    <xf numFmtId="0" fontId="18" fillId="3" borderId="4" xfId="1" applyFont="1" applyFill="1" applyBorder="1" applyAlignment="1">
      <alignment horizontal="center" vertical="center"/>
    </xf>
    <xf numFmtId="0" fontId="18" fillId="3" borderId="5" xfId="1" applyFont="1" applyFill="1" applyBorder="1" applyAlignment="1">
      <alignment horizontal="center" vertical="center"/>
    </xf>
    <xf numFmtId="0" fontId="18" fillId="3" borderId="2" xfId="1" applyFont="1" applyFill="1" applyBorder="1" applyAlignment="1">
      <alignment horizontal="center" vertical="center"/>
    </xf>
    <xf numFmtId="0" fontId="18" fillId="3" borderId="3" xfId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4" fillId="4" borderId="12" xfId="12" applyFont="1" applyFill="1" applyBorder="1" applyAlignment="1" applyProtection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top" wrapText="1"/>
    </xf>
    <xf numFmtId="167" fontId="60" fillId="2" borderId="2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15" applyFont="1" applyFill="1" applyBorder="1" applyAlignment="1">
      <alignment horizontal="left" vertical="center"/>
    </xf>
    <xf numFmtId="0" fontId="6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167" fontId="60" fillId="2" borderId="2" xfId="0" applyNumberFormat="1" applyFont="1" applyFill="1" applyBorder="1" applyAlignment="1">
      <alignment horizontal="right"/>
    </xf>
    <xf numFmtId="0" fontId="11" fillId="6" borderId="1" xfId="0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top" wrapText="1"/>
    </xf>
    <xf numFmtId="0" fontId="13" fillId="5" borderId="3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167" fontId="62" fillId="2" borderId="2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wrapText="1"/>
    </xf>
    <xf numFmtId="0" fontId="69" fillId="2" borderId="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50" fillId="0" borderId="12" xfId="0" applyFont="1" applyBorder="1" applyAlignment="1">
      <alignment horizontal="left" vertical="top" wrapText="1"/>
    </xf>
    <xf numFmtId="3" fontId="74" fillId="0" borderId="1" xfId="1" applyNumberFormat="1" applyFont="1" applyFill="1" applyBorder="1" applyAlignment="1">
      <alignment horizontal="center" vertical="center"/>
    </xf>
    <xf numFmtId="4" fontId="18" fillId="3" borderId="2" xfId="1" applyNumberFormat="1" applyFont="1" applyFill="1" applyBorder="1" applyAlignment="1">
      <alignment horizontal="center" vertical="center" wrapText="1"/>
    </xf>
    <xf numFmtId="4" fontId="23" fillId="3" borderId="3" xfId="1" applyNumberFormat="1" applyFont="1" applyFill="1" applyBorder="1" applyAlignment="1">
      <alignment horizontal="center" vertical="center" wrapText="1"/>
    </xf>
    <xf numFmtId="0" fontId="73" fillId="0" borderId="0" xfId="9" applyFont="1" applyFill="1" applyBorder="1" applyAlignment="1">
      <alignment horizontal="right" vertical="center" wrapText="1" indent="2"/>
    </xf>
    <xf numFmtId="0" fontId="73" fillId="0" borderId="0" xfId="0" applyFont="1"/>
    <xf numFmtId="4" fontId="75" fillId="3" borderId="2" xfId="1" applyNumberFormat="1" applyFont="1" applyFill="1" applyBorder="1" applyAlignment="1">
      <alignment horizontal="center" vertical="center" wrapText="1"/>
    </xf>
    <xf numFmtId="4" fontId="75" fillId="3" borderId="3" xfId="1" applyNumberFormat="1" applyFont="1" applyFill="1" applyBorder="1" applyAlignment="1">
      <alignment horizontal="center" vertical="center" wrapText="1"/>
    </xf>
    <xf numFmtId="4" fontId="41" fillId="0" borderId="0" xfId="1" applyNumberFormat="1" applyFont="1" applyFill="1" applyBorder="1" applyAlignment="1">
      <alignment horizontal="center"/>
    </xf>
    <xf numFmtId="4" fontId="41" fillId="0" borderId="1" xfId="1" applyNumberFormat="1" applyFont="1" applyFill="1" applyBorder="1" applyAlignment="1">
      <alignment horizontal="center"/>
    </xf>
    <xf numFmtId="4" fontId="41" fillId="6" borderId="1" xfId="1" applyNumberFormat="1" applyFont="1" applyFill="1" applyBorder="1" applyAlignment="1">
      <alignment horizontal="center"/>
    </xf>
    <xf numFmtId="3" fontId="41" fillId="0" borderId="1" xfId="1" applyNumberFormat="1" applyFont="1" applyFill="1" applyBorder="1" applyAlignment="1">
      <alignment horizontal="center"/>
    </xf>
    <xf numFmtId="4" fontId="41" fillId="6" borderId="0" xfId="1" applyNumberFormat="1" applyFont="1" applyFill="1" applyBorder="1" applyAlignment="1">
      <alignment horizontal="center"/>
    </xf>
    <xf numFmtId="0" fontId="41" fillId="0" borderId="0" xfId="0" applyFont="1" applyBorder="1"/>
    <xf numFmtId="0" fontId="26" fillId="0" borderId="1" xfId="12" applyFont="1" applyBorder="1" applyAlignment="1" applyProtection="1">
      <alignment horizontal="center"/>
    </xf>
    <xf numFmtId="0" fontId="41" fillId="0" borderId="0" xfId="0" applyFont="1"/>
    <xf numFmtId="4" fontId="76" fillId="0" borderId="1" xfId="1" applyNumberFormat="1" applyFont="1" applyFill="1" applyBorder="1" applyAlignment="1">
      <alignment horizontal="center"/>
    </xf>
    <xf numFmtId="4" fontId="77" fillId="0" borderId="1" xfId="1" applyNumberFormat="1" applyFont="1" applyFill="1" applyBorder="1" applyAlignment="1">
      <alignment horizontal="center"/>
    </xf>
    <xf numFmtId="4" fontId="76" fillId="6" borderId="1" xfId="1" applyNumberFormat="1" applyFont="1" applyFill="1" applyBorder="1" applyAlignment="1">
      <alignment horizontal="center"/>
    </xf>
    <xf numFmtId="4" fontId="77" fillId="6" borderId="2" xfId="1" applyNumberFormat="1" applyFont="1" applyFill="1" applyBorder="1" applyAlignment="1">
      <alignment horizontal="center"/>
    </xf>
    <xf numFmtId="0" fontId="78" fillId="0" borderId="0" xfId="0" applyFont="1"/>
  </cellXfs>
  <cellStyles count="21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3 2" xfId="17"/>
    <cellStyle name="Обычный 4" xfId="1"/>
    <cellStyle name="Обычный 4 2" xfId="13"/>
    <cellStyle name="Обычный 4 2 2" xfId="18"/>
    <cellStyle name="Обычный 5" xfId="16"/>
    <cellStyle name="Обычный 5 2" xfId="20"/>
    <cellStyle name="Обычный_Лист1" xfId="15"/>
    <cellStyle name="Процентный 2" xfId="11"/>
    <cellStyle name="Процентный 2 2" xfId="14"/>
    <cellStyle name="Процентный 2 2 2" xfId="19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58362</xdr:colOff>
      <xdr:row>9</xdr:row>
      <xdr:rowOff>32695</xdr:rowOff>
    </xdr:from>
    <xdr:to>
      <xdr:col>7</xdr:col>
      <xdr:colOff>1775885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35987" y="460469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150001</xdr:colOff>
      <xdr:row>16</xdr:row>
      <xdr:rowOff>104757</xdr:rowOff>
    </xdr:from>
    <xdr:to>
      <xdr:col>4</xdr:col>
      <xdr:colOff>1831180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91220" y="9582132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33243</xdr:colOff>
      <xdr:row>16</xdr:row>
      <xdr:rowOff>83287</xdr:rowOff>
    </xdr:from>
    <xdr:to>
      <xdr:col>6</xdr:col>
      <xdr:colOff>1747798</xdr:colOff>
      <xdr:row>16</xdr:row>
      <xdr:rowOff>1797842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665399" y="9560662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16</xdr:row>
      <xdr:rowOff>59531</xdr:rowOff>
    </xdr:from>
    <xdr:to>
      <xdr:col>3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16</xdr:row>
      <xdr:rowOff>95250</xdr:rowOff>
    </xdr:from>
    <xdr:to>
      <xdr:col>5</xdr:col>
      <xdr:colOff>1775731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47920" y="9572625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27</xdr:row>
      <xdr:rowOff>18708</xdr:rowOff>
    </xdr:from>
    <xdr:to>
      <xdr:col>4</xdr:col>
      <xdr:colOff>27215</xdr:colOff>
      <xdr:row>27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27</xdr:row>
      <xdr:rowOff>59850</xdr:rowOff>
    </xdr:from>
    <xdr:to>
      <xdr:col>1</xdr:col>
      <xdr:colOff>1823356</xdr:colOff>
      <xdr:row>27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27</xdr:row>
      <xdr:rowOff>21051</xdr:rowOff>
    </xdr:from>
    <xdr:to>
      <xdr:col>3</xdr:col>
      <xdr:colOff>13608</xdr:colOff>
      <xdr:row>27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719</xdr:colOff>
      <xdr:row>22</xdr:row>
      <xdr:rowOff>155502</xdr:rowOff>
    </xdr:from>
    <xdr:to>
      <xdr:col>1</xdr:col>
      <xdr:colOff>1757438</xdr:colOff>
      <xdr:row>22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2</xdr:col>
      <xdr:colOff>27689</xdr:colOff>
      <xdr:row>22</xdr:row>
      <xdr:rowOff>126907</xdr:rowOff>
    </xdr:from>
    <xdr:to>
      <xdr:col>2</xdr:col>
      <xdr:colOff>1780439</xdr:colOff>
      <xdr:row>22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3</xdr:col>
      <xdr:colOff>22907</xdr:colOff>
      <xdr:row>22</xdr:row>
      <xdr:rowOff>94345</xdr:rowOff>
    </xdr:from>
    <xdr:to>
      <xdr:col>3</xdr:col>
      <xdr:colOff>1779625</xdr:colOff>
      <xdr:row>22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5</xdr:col>
      <xdr:colOff>22095</xdr:colOff>
      <xdr:row>22</xdr:row>
      <xdr:rowOff>89564</xdr:rowOff>
    </xdr:from>
    <xdr:to>
      <xdr:col>5</xdr:col>
      <xdr:colOff>1774845</xdr:colOff>
      <xdr:row>22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6</xdr:col>
      <xdr:colOff>13345</xdr:colOff>
      <xdr:row>22</xdr:row>
      <xdr:rowOff>72877</xdr:rowOff>
    </xdr:from>
    <xdr:to>
      <xdr:col>6</xdr:col>
      <xdr:colOff>1770063</xdr:colOff>
      <xdr:row>22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16</xdr:row>
      <xdr:rowOff>59532</xdr:rowOff>
    </xdr:from>
    <xdr:to>
      <xdr:col>2</xdr:col>
      <xdr:colOff>1825965</xdr:colOff>
      <xdr:row>16</xdr:row>
      <xdr:rowOff>1845468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86000" y="9536907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27</xdr:row>
      <xdr:rowOff>83341</xdr:rowOff>
    </xdr:from>
    <xdr:to>
      <xdr:col>4</xdr:col>
      <xdr:colOff>1821656</xdr:colOff>
      <xdr:row>27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31</xdr:row>
      <xdr:rowOff>71436</xdr:rowOff>
    </xdr:from>
    <xdr:to>
      <xdr:col>3</xdr:col>
      <xdr:colOff>1785938</xdr:colOff>
      <xdr:row>31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31</xdr:row>
      <xdr:rowOff>66656</xdr:rowOff>
    </xdr:from>
    <xdr:to>
      <xdr:col>1</xdr:col>
      <xdr:colOff>1804969</xdr:colOff>
      <xdr:row>31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31</xdr:row>
      <xdr:rowOff>61875</xdr:rowOff>
    </xdr:from>
    <xdr:to>
      <xdr:col>2</xdr:col>
      <xdr:colOff>1800188</xdr:colOff>
      <xdr:row>31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11909</xdr:colOff>
      <xdr:row>9</xdr:row>
      <xdr:rowOff>23813</xdr:rowOff>
    </xdr:from>
    <xdr:to>
      <xdr:col>8</xdr:col>
      <xdr:colOff>1809752</xdr:colOff>
      <xdr:row>9</xdr:row>
      <xdr:rowOff>1821656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35003" y="4595813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22</xdr:row>
      <xdr:rowOff>119063</xdr:rowOff>
    </xdr:from>
    <xdr:to>
      <xdr:col>4</xdr:col>
      <xdr:colOff>1762125</xdr:colOff>
      <xdr:row>22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</xdr:row>
      <xdr:rowOff>119062</xdr:rowOff>
    </xdr:from>
    <xdr:to>
      <xdr:col>5</xdr:col>
      <xdr:colOff>1802625</xdr:colOff>
      <xdr:row>20</xdr:row>
      <xdr:rowOff>1874062</xdr:rowOff>
    </xdr:to>
    <xdr:pic>
      <xdr:nvPicPr>
        <xdr:cNvPr id="41" name="Рисунок 40" descr="HITCH_Platinum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34313" y="12287250"/>
          <a:ext cx="1755000" cy="1755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66657</xdr:colOff>
      <xdr:row>20</xdr:row>
      <xdr:rowOff>102374</xdr:rowOff>
    </xdr:from>
    <xdr:to>
      <xdr:col>6</xdr:col>
      <xdr:colOff>1821657</xdr:colOff>
      <xdr:row>20</xdr:row>
      <xdr:rowOff>1857374</xdr:rowOff>
    </xdr:to>
    <xdr:pic>
      <xdr:nvPicPr>
        <xdr:cNvPr id="42" name="Рисунок 41" descr="HITCH_Zinc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98813" y="12270562"/>
          <a:ext cx="1755000" cy="175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grand.ua/ru/grand/silver-line-deluxe/s420nl/" TargetMode="External"/><Relationship Id="rId18" Type="http://schemas.openxmlformats.org/officeDocument/2006/relationships/hyperlink" Target="https://grand.ua/ru/grand/silver-line-sport/s470ns/" TargetMode="External"/><Relationship Id="rId26" Type="http://schemas.openxmlformats.org/officeDocument/2006/relationships/hyperlink" Target="https://grand.ua/ru/grand/silver-line-open/s330/" TargetMode="External"/><Relationship Id="rId39" Type="http://schemas.openxmlformats.org/officeDocument/2006/relationships/hyperlink" Target="https://grand.ua/ru/grand/corvette/c330a/" TargetMode="External"/><Relationship Id="rId3" Type="http://schemas.openxmlformats.org/officeDocument/2006/relationships/hyperlink" Target="https://grand.ua/ru/grand/golden-line/g750/" TargetMode="External"/><Relationship Id="rId21" Type="http://schemas.openxmlformats.org/officeDocument/2006/relationships/hyperlink" Target="https://grand.ua/ru/grand/silver-line-sport/s330s/" TargetMode="External"/><Relationship Id="rId34" Type="http://schemas.openxmlformats.org/officeDocument/2006/relationships/hyperlink" Target="https://grand.ua/ru/grand/corvette/c300/" TargetMode="External"/><Relationship Id="rId42" Type="http://schemas.openxmlformats.org/officeDocument/2006/relationships/hyperlink" Target="https://grand.ua/ru/grand/corvette/c240a/" TargetMode="External"/><Relationship Id="rId47" Type="http://schemas.openxmlformats.org/officeDocument/2006/relationships/hyperlink" Target="https://grand.ua/ru/grand/argus/a380/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s://grand.ua/ru/grand/golden-line/g500/" TargetMode="External"/><Relationship Id="rId12" Type="http://schemas.openxmlformats.org/officeDocument/2006/relationships/hyperlink" Target="https://grand.ua/ru/grand/silver-line-deluxe/s470nl/" TargetMode="External"/><Relationship Id="rId17" Type="http://schemas.openxmlformats.org/officeDocument/2006/relationships/hyperlink" Target="https://grand.ua/ru/grand/silver-line-sport/s520s/" TargetMode="External"/><Relationship Id="rId25" Type="http://schemas.openxmlformats.org/officeDocument/2006/relationships/hyperlink" Target="https://grand.ua/ru/grand/silver-line-open/s370n/" TargetMode="External"/><Relationship Id="rId33" Type="http://schemas.openxmlformats.org/officeDocument/2006/relationships/hyperlink" Target="https://grand.ua/ru/grand/corvette/c330/" TargetMode="External"/><Relationship Id="rId38" Type="http://schemas.openxmlformats.org/officeDocument/2006/relationships/hyperlink" Target="https://grand.ua/ru/grand/corvette/c360a/" TargetMode="External"/><Relationship Id="rId46" Type="http://schemas.openxmlformats.org/officeDocument/2006/relationships/hyperlink" Target="https://grand.ua/ru/grand/argus/a380p/" TargetMode="External"/><Relationship Id="rId2" Type="http://schemas.openxmlformats.org/officeDocument/2006/relationships/hyperlink" Target="http://minfin.com.ua/currency/nbu/usd/" TargetMode="External"/><Relationship Id="rId16" Type="http://schemas.openxmlformats.org/officeDocument/2006/relationships/hyperlink" Target="https://grand.ua/ru/grand/silver-line-deluxe/s300l/" TargetMode="External"/><Relationship Id="rId20" Type="http://schemas.openxmlformats.org/officeDocument/2006/relationships/hyperlink" Target="https://grand.ua/ru/grand/silver-line-sport/s370ns/" TargetMode="External"/><Relationship Id="rId29" Type="http://schemas.openxmlformats.org/officeDocument/2006/relationships/hyperlink" Target="https://grand.ua/ru/grand/silver-line-open/s250/" TargetMode="External"/><Relationship Id="rId41" Type="http://schemas.openxmlformats.org/officeDocument/2006/relationships/hyperlink" Target="https://grand.ua/ru/grand/corvette/c270a/" TargetMode="External"/><Relationship Id="rId1" Type="http://schemas.openxmlformats.org/officeDocument/2006/relationships/hyperlink" Target="https://minfin.com.ua/currency/nbu/eur/" TargetMode="External"/><Relationship Id="rId6" Type="http://schemas.openxmlformats.org/officeDocument/2006/relationships/hyperlink" Target="https://grand.ua/ru/grand/golden-line/g580/" TargetMode="External"/><Relationship Id="rId11" Type="http://schemas.openxmlformats.org/officeDocument/2006/relationships/hyperlink" Target="https://grand.ua/ru/grand/silver-line-deluxe/s520l/" TargetMode="External"/><Relationship Id="rId24" Type="http://schemas.openxmlformats.org/officeDocument/2006/relationships/hyperlink" Target="https://grand.ua/ru/grand/silver-line-open/s420n/" TargetMode="External"/><Relationship Id="rId32" Type="http://schemas.openxmlformats.org/officeDocument/2006/relationships/hyperlink" Target="https://grand.ua/ru/grand/ranger/r380/" TargetMode="External"/><Relationship Id="rId37" Type="http://schemas.openxmlformats.org/officeDocument/2006/relationships/hyperlink" Target="https://grand.ua/ru/grand/corvette/c360/" TargetMode="External"/><Relationship Id="rId40" Type="http://schemas.openxmlformats.org/officeDocument/2006/relationships/hyperlink" Target="https://grand.ua/ru/grand/corvette/c300a/" TargetMode="External"/><Relationship Id="rId45" Type="http://schemas.openxmlformats.org/officeDocument/2006/relationships/hyperlink" Target="https://grand.ua/ru/grand/argus/a450/" TargetMode="External"/><Relationship Id="rId5" Type="http://schemas.openxmlformats.org/officeDocument/2006/relationships/hyperlink" Target="https://grand.ua/ru/grand/golden-line/g650/" TargetMode="External"/><Relationship Id="rId15" Type="http://schemas.openxmlformats.org/officeDocument/2006/relationships/hyperlink" Target="https://grand.ua/ru/grand/silver-line-deluxe/s330l/" TargetMode="External"/><Relationship Id="rId23" Type="http://schemas.openxmlformats.org/officeDocument/2006/relationships/hyperlink" Target="https://grand.ua/ru/grand/silver-line-open/s470n/" TargetMode="External"/><Relationship Id="rId28" Type="http://schemas.openxmlformats.org/officeDocument/2006/relationships/hyperlink" Target="https://grand.ua/ru/grand/silver-line-open/s275/" TargetMode="External"/><Relationship Id="rId36" Type="http://schemas.openxmlformats.org/officeDocument/2006/relationships/hyperlink" Target="https://grand.ua/ru/grand/corvette/c240/" TargetMode="External"/><Relationship Id="rId49" Type="http://schemas.openxmlformats.org/officeDocument/2006/relationships/hyperlink" Target="http://grandboats.kiev.ua/grand/regatta/rg370r/" TargetMode="External"/><Relationship Id="rId10" Type="http://schemas.openxmlformats.org/officeDocument/2006/relationships/hyperlink" Target="https://grand.ua/ru/grand/golden-line/g340ef/" TargetMode="External"/><Relationship Id="rId19" Type="http://schemas.openxmlformats.org/officeDocument/2006/relationships/hyperlink" Target="https://grand.ua/ru/grand/silver-line-sport/s420ns/" TargetMode="External"/><Relationship Id="rId31" Type="http://schemas.openxmlformats.org/officeDocument/2006/relationships/hyperlink" Target="https://grand.ua/ru/grand/ranger/r420/" TargetMode="External"/><Relationship Id="rId44" Type="http://schemas.openxmlformats.org/officeDocument/2006/relationships/hyperlink" Target="https://grand.ua/ru/grand/argus/a450p/" TargetMode="External"/><Relationship Id="rId4" Type="http://schemas.openxmlformats.org/officeDocument/2006/relationships/hyperlink" Target="https://grand.ua/ru/grand/golden-line/g850/" TargetMode="External"/><Relationship Id="rId9" Type="http://schemas.openxmlformats.org/officeDocument/2006/relationships/hyperlink" Target="https://grand.ua/ru/grand/golden-line/g380ef/" TargetMode="External"/><Relationship Id="rId14" Type="http://schemas.openxmlformats.org/officeDocument/2006/relationships/hyperlink" Target="https://grand.ua/ru/grand/silver-line-deluxe/s370nl/" TargetMode="External"/><Relationship Id="rId22" Type="http://schemas.openxmlformats.org/officeDocument/2006/relationships/hyperlink" Target="https://grand.ua/ru/grand/silver-line-sport/s300s/" TargetMode="External"/><Relationship Id="rId27" Type="http://schemas.openxmlformats.org/officeDocument/2006/relationships/hyperlink" Target="https://grand.ua/ru/grand/silver-line-open/s300/" TargetMode="External"/><Relationship Id="rId30" Type="http://schemas.openxmlformats.org/officeDocument/2006/relationships/hyperlink" Target="https://grand.ua/ru/grand/ranger/r460/" TargetMode="External"/><Relationship Id="rId35" Type="http://schemas.openxmlformats.org/officeDocument/2006/relationships/hyperlink" Target="https://grand.ua/ru/grand/corvette/c270/" TargetMode="External"/><Relationship Id="rId43" Type="http://schemas.openxmlformats.org/officeDocument/2006/relationships/hyperlink" Target="https://grand.ua/ru/grand/argus/a550/" TargetMode="External"/><Relationship Id="rId48" Type="http://schemas.openxmlformats.org/officeDocument/2006/relationships/hyperlink" Target="https://grand.ua/ru/grand/argus/a550p/" TargetMode="External"/><Relationship Id="rId8" Type="http://schemas.openxmlformats.org/officeDocument/2006/relationships/hyperlink" Target="https://grand.ua/ru/grand/golden-line/g420/" TargetMode="External"/><Relationship Id="rId5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://www.spradling.eu/collection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84"/>
  <sheetViews>
    <sheetView showGridLines="0" tabSelected="1" zoomScale="110" zoomScaleNormal="110" workbookViewId="0">
      <pane ySplit="7" topLeftCell="A38" activePane="bottomLeft" state="frozen"/>
      <selection pane="bottomLeft" activeCell="Q26" sqref="Q26"/>
    </sheetView>
  </sheetViews>
  <sheetFormatPr defaultRowHeight="15" customHeight="1" outlineLevelRow="1" outlineLevelCol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23" customWidth="1"/>
    <col min="13" max="13" width="14.140625" style="4" customWidth="1"/>
    <col min="14" max="14" width="14.140625" style="421" customWidth="1"/>
    <col min="15" max="15" width="9.140625" style="4"/>
    <col min="16" max="16" width="49.42578125" style="4" hidden="1" customWidth="1" outlineLevel="1"/>
    <col min="17" max="17" width="9.140625" style="4" collapsed="1"/>
    <col min="18" max="28" width="9.140625" style="4"/>
    <col min="29" max="29" width="23.42578125" style="4" bestFit="1" customWidth="1"/>
    <col min="30" max="16384" width="9.140625" style="4"/>
  </cols>
  <sheetData>
    <row r="1" spans="2:16" ht="15" customHeight="1">
      <c r="B1" s="6"/>
      <c r="C1" s="6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420"/>
    </row>
    <row r="2" spans="2:16" ht="15" hidden="1" customHeight="1" outlineLevel="1">
      <c r="B2" s="7"/>
      <c r="C2" s="373"/>
      <c r="E2" s="359" t="s">
        <v>0</v>
      </c>
      <c r="F2" s="360"/>
      <c r="G2" s="360"/>
      <c r="H2" s="361"/>
      <c r="I2" s="368" t="s">
        <v>489</v>
      </c>
      <c r="J2" s="369"/>
      <c r="K2" s="369"/>
      <c r="L2" s="370"/>
    </row>
    <row r="3" spans="2:16" ht="30" hidden="1" customHeight="1" outlineLevel="1" thickBot="1">
      <c r="B3" s="8"/>
      <c r="C3" s="374"/>
      <c r="E3" s="362">
        <v>0.2</v>
      </c>
      <c r="F3" s="363"/>
      <c r="G3" s="363"/>
      <c r="H3" s="364"/>
      <c r="I3" s="365">
        <v>29</v>
      </c>
      <c r="J3" s="366"/>
      <c r="K3" s="366"/>
      <c r="L3" s="367"/>
    </row>
    <row r="4" spans="2:16" ht="15" hidden="1" customHeight="1" outlineLevel="1">
      <c r="B4" s="8"/>
      <c r="C4" s="374"/>
      <c r="E4" s="22"/>
      <c r="F4" s="22"/>
      <c r="G4" s="22"/>
      <c r="H4" s="22"/>
      <c r="I4" s="22"/>
      <c r="J4" s="22"/>
      <c r="K4" s="22"/>
      <c r="L4" s="22"/>
    </row>
    <row r="5" spans="2:16" ht="15" customHeight="1" collapsed="1">
      <c r="B5" s="8"/>
      <c r="D5" s="9"/>
      <c r="E5" s="22"/>
      <c r="F5" s="22"/>
      <c r="G5" s="22"/>
      <c r="H5" s="22"/>
      <c r="I5" s="22"/>
      <c r="J5" s="22"/>
      <c r="K5" s="22"/>
      <c r="L5" s="22"/>
    </row>
    <row r="6" spans="2:16" ht="15" customHeight="1">
      <c r="B6" s="376" t="s">
        <v>135</v>
      </c>
      <c r="C6" s="378" t="s">
        <v>44</v>
      </c>
      <c r="D6" s="378" t="s">
        <v>207</v>
      </c>
      <c r="E6" s="356" t="s">
        <v>145</v>
      </c>
      <c r="F6" s="356" t="s">
        <v>354</v>
      </c>
      <c r="G6" s="356" t="s">
        <v>143</v>
      </c>
      <c r="H6" s="356" t="s">
        <v>144</v>
      </c>
      <c r="I6" s="356" t="s">
        <v>372</v>
      </c>
      <c r="J6" s="356" t="s">
        <v>481</v>
      </c>
      <c r="K6" s="356" t="s">
        <v>424</v>
      </c>
      <c r="L6" s="356" t="s">
        <v>142</v>
      </c>
      <c r="M6" s="418" t="s">
        <v>149</v>
      </c>
      <c r="N6" s="422" t="s">
        <v>2028</v>
      </c>
    </row>
    <row r="7" spans="2:16">
      <c r="B7" s="377"/>
      <c r="C7" s="379"/>
      <c r="D7" s="379"/>
      <c r="E7" s="357"/>
      <c r="F7" s="357"/>
      <c r="G7" s="357"/>
      <c r="H7" s="357"/>
      <c r="I7" s="357"/>
      <c r="J7" s="357"/>
      <c r="K7" s="357"/>
      <c r="L7" s="357"/>
      <c r="M7" s="419" t="s">
        <v>148</v>
      </c>
      <c r="N7" s="423" t="s">
        <v>2029</v>
      </c>
      <c r="P7" t="s">
        <v>591</v>
      </c>
    </row>
    <row r="8" spans="2:16" ht="20.25" customHeight="1">
      <c r="B8" s="17"/>
      <c r="C8" s="371" t="s">
        <v>2014</v>
      </c>
      <c r="D8" s="371"/>
      <c r="E8" s="371"/>
      <c r="F8" s="371"/>
      <c r="G8" s="371"/>
      <c r="H8" s="371"/>
      <c r="I8" s="371"/>
      <c r="J8" s="371"/>
      <c r="K8" s="371"/>
      <c r="L8" s="371"/>
      <c r="M8" s="25"/>
      <c r="N8" s="424"/>
      <c r="P8"/>
    </row>
    <row r="9" spans="2:16">
      <c r="B9" s="97">
        <v>1900</v>
      </c>
      <c r="C9" s="133" t="s">
        <v>2031</v>
      </c>
      <c r="D9" s="96" t="s">
        <v>2015</v>
      </c>
      <c r="E9" s="76" t="s">
        <v>60</v>
      </c>
      <c r="F9" s="76" t="s">
        <v>369</v>
      </c>
      <c r="G9" s="78" t="s">
        <v>2018</v>
      </c>
      <c r="H9" s="78" t="s">
        <v>2019</v>
      </c>
      <c r="I9" s="78" t="s">
        <v>2021</v>
      </c>
      <c r="J9" s="78" t="s">
        <v>2020</v>
      </c>
      <c r="K9" s="94" t="s">
        <v>147</v>
      </c>
      <c r="L9" s="78" t="s">
        <v>69</v>
      </c>
      <c r="M9" s="80">
        <f>D600L!H28</f>
        <v>446600</v>
      </c>
      <c r="N9" s="425"/>
      <c r="P9"/>
    </row>
    <row r="10" spans="2:16">
      <c r="B10" s="68">
        <v>1904</v>
      </c>
      <c r="C10" s="131" t="s">
        <v>2032</v>
      </c>
      <c r="D10" s="71" t="s">
        <v>2017</v>
      </c>
      <c r="E10" s="76" t="s">
        <v>60</v>
      </c>
      <c r="F10" s="76" t="s">
        <v>369</v>
      </c>
      <c r="G10" s="78" t="s">
        <v>2018</v>
      </c>
      <c r="H10" s="78" t="s">
        <v>2023</v>
      </c>
      <c r="I10" s="78" t="s">
        <v>2021</v>
      </c>
      <c r="J10" s="78" t="s">
        <v>2020</v>
      </c>
      <c r="K10" s="94" t="s">
        <v>147</v>
      </c>
      <c r="L10" s="78" t="s">
        <v>69</v>
      </c>
      <c r="M10" s="70">
        <f>D600A!H28</f>
        <v>439640</v>
      </c>
      <c r="N10" s="425"/>
      <c r="P10"/>
    </row>
    <row r="11" spans="2:16">
      <c r="B11" s="97">
        <v>1902</v>
      </c>
      <c r="C11" s="135" t="s">
        <v>2033</v>
      </c>
      <c r="D11" s="71" t="s">
        <v>2016</v>
      </c>
      <c r="E11" s="76" t="s">
        <v>60</v>
      </c>
      <c r="F11" s="76" t="s">
        <v>369</v>
      </c>
      <c r="G11" s="78" t="s">
        <v>2018</v>
      </c>
      <c r="H11" s="417" t="s">
        <v>2026</v>
      </c>
      <c r="I11" s="417" t="s">
        <v>2025</v>
      </c>
      <c r="J11" s="78" t="s">
        <v>2020</v>
      </c>
      <c r="K11" s="94" t="s">
        <v>147</v>
      </c>
      <c r="L11" s="78" t="s">
        <v>69</v>
      </c>
      <c r="M11" s="80">
        <f>D600D!H28</f>
        <v>469800</v>
      </c>
      <c r="N11" s="425"/>
      <c r="P11"/>
    </row>
    <row r="12" spans="2:16" s="17" customFormat="1" ht="15" customHeight="1">
      <c r="C12" s="371" t="s">
        <v>154</v>
      </c>
      <c r="D12" s="371"/>
      <c r="E12" s="371"/>
      <c r="F12" s="371"/>
      <c r="G12" s="371"/>
      <c r="H12" s="371"/>
      <c r="I12" s="371"/>
      <c r="J12" s="371"/>
      <c r="K12" s="371"/>
      <c r="L12" s="371"/>
      <c r="M12" s="25"/>
      <c r="N12" s="425"/>
    </row>
    <row r="13" spans="2:16" s="14" customFormat="1" ht="15" customHeight="1">
      <c r="B13" s="97">
        <v>1190</v>
      </c>
      <c r="C13" s="133" t="s">
        <v>308</v>
      </c>
      <c r="D13" s="96" t="s">
        <v>186</v>
      </c>
      <c r="E13" s="76" t="s">
        <v>60</v>
      </c>
      <c r="F13" s="76" t="s">
        <v>369</v>
      </c>
      <c r="G13" s="78" t="s">
        <v>296</v>
      </c>
      <c r="H13" s="78" t="s">
        <v>373</v>
      </c>
      <c r="I13" s="78" t="s">
        <v>60</v>
      </c>
      <c r="J13" s="78" t="s">
        <v>482</v>
      </c>
      <c r="K13" s="94" t="s">
        <v>147</v>
      </c>
      <c r="L13" s="78" t="s">
        <v>69</v>
      </c>
      <c r="M13" s="80">
        <f>'G850'!I27</f>
        <v>1147611.2</v>
      </c>
      <c r="N13" s="425"/>
      <c r="P13" s="274" t="s">
        <v>544</v>
      </c>
    </row>
    <row r="14" spans="2:16" s="33" customFormat="1" ht="15" customHeight="1">
      <c r="B14" s="97">
        <v>1850</v>
      </c>
      <c r="C14" s="135" t="s">
        <v>2027</v>
      </c>
      <c r="D14" s="71" t="s">
        <v>186</v>
      </c>
      <c r="E14" s="76" t="s">
        <v>60</v>
      </c>
      <c r="F14" s="76" t="s">
        <v>369</v>
      </c>
      <c r="G14" s="78" t="s">
        <v>479</v>
      </c>
      <c r="H14" s="78" t="s">
        <v>480</v>
      </c>
      <c r="I14" s="78" t="s">
        <v>60</v>
      </c>
      <c r="J14" s="78" t="s">
        <v>483</v>
      </c>
      <c r="K14" s="94" t="s">
        <v>147</v>
      </c>
      <c r="L14" s="78" t="s">
        <v>69</v>
      </c>
      <c r="M14" s="80">
        <f>'G750'!H27</f>
        <v>765136</v>
      </c>
      <c r="N14" s="425"/>
      <c r="P14" s="274" t="s">
        <v>545</v>
      </c>
    </row>
    <row r="15" spans="2:16" s="14" customFormat="1" ht="15" customHeight="1">
      <c r="B15" s="68">
        <v>1170</v>
      </c>
      <c r="C15" s="131" t="s">
        <v>307</v>
      </c>
      <c r="D15" s="66" t="s">
        <v>186</v>
      </c>
      <c r="E15" s="76" t="s">
        <v>60</v>
      </c>
      <c r="F15" s="76" t="s">
        <v>60</v>
      </c>
      <c r="G15" s="78" t="s">
        <v>153</v>
      </c>
      <c r="H15" s="78" t="s">
        <v>374</v>
      </c>
      <c r="I15" s="78" t="s">
        <v>60</v>
      </c>
      <c r="J15" s="78" t="s">
        <v>484</v>
      </c>
      <c r="K15" s="94" t="s">
        <v>147</v>
      </c>
      <c r="L15" s="78" t="s">
        <v>60</v>
      </c>
      <c r="M15" s="70">
        <f>'G650'!H27</f>
        <v>514042.4</v>
      </c>
      <c r="N15" s="425"/>
      <c r="P15" s="274" t="s">
        <v>546</v>
      </c>
    </row>
    <row r="16" spans="2:16" s="33" customFormat="1" ht="15" customHeight="1">
      <c r="B16" s="73">
        <v>1160</v>
      </c>
      <c r="C16" s="134" t="s">
        <v>370</v>
      </c>
      <c r="D16" s="75" t="s">
        <v>186</v>
      </c>
      <c r="E16" s="76" t="s">
        <v>60</v>
      </c>
      <c r="F16" s="76" t="s">
        <v>60</v>
      </c>
      <c r="G16" s="76" t="s">
        <v>345</v>
      </c>
      <c r="H16" s="76" t="s">
        <v>375</v>
      </c>
      <c r="I16" s="76" t="s">
        <v>60</v>
      </c>
      <c r="J16" s="78" t="s">
        <v>485</v>
      </c>
      <c r="K16" s="94" t="s">
        <v>147</v>
      </c>
      <c r="L16" s="76" t="s">
        <v>60</v>
      </c>
      <c r="M16" s="77">
        <f>'G580'!H27</f>
        <v>387927.2</v>
      </c>
      <c r="N16" s="426"/>
      <c r="P16" s="274" t="s">
        <v>547</v>
      </c>
    </row>
    <row r="17" spans="2:17" s="14" customFormat="1" ht="15" customHeight="1">
      <c r="B17" s="68">
        <v>1180</v>
      </c>
      <c r="C17" s="131" t="s">
        <v>371</v>
      </c>
      <c r="D17" s="66" t="s">
        <v>185</v>
      </c>
      <c r="E17" s="76" t="s">
        <v>60</v>
      </c>
      <c r="F17" s="76" t="s">
        <v>369</v>
      </c>
      <c r="G17" s="78" t="s">
        <v>150</v>
      </c>
      <c r="H17" s="78" t="s">
        <v>69</v>
      </c>
      <c r="I17" s="78" t="s">
        <v>60</v>
      </c>
      <c r="J17" s="78" t="s">
        <v>485</v>
      </c>
      <c r="K17" s="94" t="s">
        <v>147</v>
      </c>
      <c r="L17" s="78" t="s">
        <v>60</v>
      </c>
      <c r="M17" s="70">
        <f>'G500'!H26</f>
        <v>294060</v>
      </c>
      <c r="N17" s="425"/>
      <c r="P17" s="274" t="s">
        <v>548</v>
      </c>
      <c r="Q17" s="15"/>
    </row>
    <row r="18" spans="2:17" s="33" customFormat="1" ht="15" customHeight="1">
      <c r="B18" s="73">
        <v>1800</v>
      </c>
      <c r="C18" s="134" t="s">
        <v>417</v>
      </c>
      <c r="D18" s="75" t="s">
        <v>185</v>
      </c>
      <c r="E18" s="126" t="s">
        <v>60</v>
      </c>
      <c r="F18" s="126" t="s">
        <v>60</v>
      </c>
      <c r="G18" s="126" t="s">
        <v>423</v>
      </c>
      <c r="H18" s="126" t="s">
        <v>69</v>
      </c>
      <c r="I18" s="126" t="s">
        <v>60</v>
      </c>
      <c r="J18" s="132" t="s">
        <v>488</v>
      </c>
      <c r="K18" s="78" t="s">
        <v>69</v>
      </c>
      <c r="L18" s="126" t="s">
        <v>60</v>
      </c>
      <c r="M18" s="98">
        <f>'G420'!H26</f>
        <v>203324.80000000002</v>
      </c>
      <c r="N18" s="426"/>
      <c r="P18" s="274" t="s">
        <v>549</v>
      </c>
    </row>
    <row r="19" spans="2:17" s="14" customFormat="1" ht="15" customHeight="1">
      <c r="B19" s="68">
        <v>1092</v>
      </c>
      <c r="C19" s="131" t="s">
        <v>667</v>
      </c>
      <c r="D19" s="66" t="s">
        <v>184</v>
      </c>
      <c r="E19" s="76" t="s">
        <v>60</v>
      </c>
      <c r="F19" s="76" t="s">
        <v>60</v>
      </c>
      <c r="G19" s="78" t="s">
        <v>151</v>
      </c>
      <c r="H19" s="78" t="s">
        <v>69</v>
      </c>
      <c r="I19" s="78" t="s">
        <v>60</v>
      </c>
      <c r="J19" s="132" t="s">
        <v>487</v>
      </c>
      <c r="K19" s="78" t="s">
        <v>69</v>
      </c>
      <c r="L19" s="78" t="s">
        <v>60</v>
      </c>
      <c r="M19" s="70">
        <f>'G380'!H26</f>
        <v>155463.20000000001</v>
      </c>
      <c r="N19" s="425"/>
      <c r="P19" s="274" t="s">
        <v>550</v>
      </c>
    </row>
    <row r="20" spans="2:17" s="14" customFormat="1" ht="15" customHeight="1">
      <c r="B20" s="68">
        <v>1082</v>
      </c>
      <c r="C20" s="131" t="s">
        <v>274</v>
      </c>
      <c r="D20" s="66" t="s">
        <v>184</v>
      </c>
      <c r="E20" s="76" t="s">
        <v>60</v>
      </c>
      <c r="F20" s="76" t="s">
        <v>60</v>
      </c>
      <c r="G20" s="78" t="s">
        <v>152</v>
      </c>
      <c r="H20" s="78" t="s">
        <v>69</v>
      </c>
      <c r="I20" s="78" t="s">
        <v>60</v>
      </c>
      <c r="J20" s="132" t="s">
        <v>487</v>
      </c>
      <c r="K20" s="78" t="s">
        <v>69</v>
      </c>
      <c r="L20" s="78" t="s">
        <v>60</v>
      </c>
      <c r="M20" s="70">
        <f>'G340'!H26</f>
        <v>125883.20000000001</v>
      </c>
      <c r="N20" s="425"/>
      <c r="P20" s="274" t="s">
        <v>551</v>
      </c>
    </row>
    <row r="21" spans="2:17" s="14" customFormat="1" ht="15" customHeight="1">
      <c r="B21" s="16"/>
      <c r="C21" s="371" t="s">
        <v>123</v>
      </c>
      <c r="D21" s="371"/>
      <c r="E21" s="371"/>
      <c r="F21" s="371"/>
      <c r="G21" s="371"/>
      <c r="H21" s="371"/>
      <c r="I21" s="371"/>
      <c r="J21" s="371"/>
      <c r="K21" s="371"/>
      <c r="L21" s="371"/>
      <c r="M21" s="20"/>
      <c r="N21" s="426"/>
    </row>
    <row r="22" spans="2:17" s="18" customFormat="1" ht="15" customHeight="1">
      <c r="B22" s="73">
        <v>1122</v>
      </c>
      <c r="C22" s="74" t="s">
        <v>134</v>
      </c>
      <c r="D22" s="75" t="s">
        <v>167</v>
      </c>
      <c r="E22" s="94" t="s">
        <v>147</v>
      </c>
      <c r="F22" s="76" t="s">
        <v>60</v>
      </c>
      <c r="G22" s="76" t="s">
        <v>139</v>
      </c>
      <c r="H22" s="76" t="s">
        <v>352</v>
      </c>
      <c r="I22" s="76" t="s">
        <v>69</v>
      </c>
      <c r="J22" s="132" t="s">
        <v>486</v>
      </c>
      <c r="K22" s="94" t="s">
        <v>147</v>
      </c>
      <c r="L22" s="94" t="s">
        <v>147</v>
      </c>
      <c r="M22" s="77">
        <f>S520L!H27</f>
        <v>191168</v>
      </c>
      <c r="N22" s="426"/>
      <c r="O22" s="119"/>
      <c r="P22" s="275" t="s">
        <v>552</v>
      </c>
    </row>
    <row r="23" spans="2:17" s="18" customFormat="1" ht="15" customHeight="1">
      <c r="B23" s="73">
        <v>1152</v>
      </c>
      <c r="C23" s="74" t="s">
        <v>133</v>
      </c>
      <c r="D23" s="75" t="s">
        <v>167</v>
      </c>
      <c r="E23" s="94" t="s">
        <v>147</v>
      </c>
      <c r="F23" s="76" t="s">
        <v>60</v>
      </c>
      <c r="G23" s="76" t="s">
        <v>141</v>
      </c>
      <c r="H23" s="76" t="s">
        <v>276</v>
      </c>
      <c r="I23" s="76" t="s">
        <v>69</v>
      </c>
      <c r="J23" s="76" t="s">
        <v>69</v>
      </c>
      <c r="K23" s="94" t="s">
        <v>147</v>
      </c>
      <c r="L23" s="94" t="s">
        <v>147</v>
      </c>
      <c r="M23" s="77">
        <f>S470NL!H27</f>
        <v>150359.20000000001</v>
      </c>
      <c r="N23" s="426"/>
      <c r="P23" s="275" t="s">
        <v>553</v>
      </c>
    </row>
    <row r="24" spans="2:17" s="18" customFormat="1" ht="15" customHeight="1">
      <c r="B24" s="73">
        <v>1142</v>
      </c>
      <c r="C24" s="74" t="s">
        <v>322</v>
      </c>
      <c r="D24" s="75" t="s">
        <v>167</v>
      </c>
      <c r="E24" s="94" t="s">
        <v>147</v>
      </c>
      <c r="F24" s="76" t="s">
        <v>60</v>
      </c>
      <c r="G24" s="76" t="s">
        <v>140</v>
      </c>
      <c r="H24" s="76" t="s">
        <v>275</v>
      </c>
      <c r="I24" s="76" t="s">
        <v>69</v>
      </c>
      <c r="J24" s="76" t="s">
        <v>69</v>
      </c>
      <c r="K24" s="94" t="s">
        <v>147</v>
      </c>
      <c r="L24" s="94" t="s">
        <v>147</v>
      </c>
      <c r="M24" s="77">
        <f>S420NL!H27</f>
        <v>124978.40000000001</v>
      </c>
      <c r="N24" s="426"/>
      <c r="P24" s="275" t="s">
        <v>554</v>
      </c>
    </row>
    <row r="25" spans="2:17" s="18" customFormat="1" ht="15" customHeight="1">
      <c r="B25" s="73">
        <v>1132</v>
      </c>
      <c r="C25" s="74" t="s">
        <v>132</v>
      </c>
      <c r="D25" s="75" t="s">
        <v>167</v>
      </c>
      <c r="E25" s="94" t="s">
        <v>147</v>
      </c>
      <c r="F25" s="76" t="s">
        <v>60</v>
      </c>
      <c r="G25" s="76" t="s">
        <v>140</v>
      </c>
      <c r="H25" s="76" t="s">
        <v>275</v>
      </c>
      <c r="I25" s="76" t="s">
        <v>69</v>
      </c>
      <c r="J25" s="76" t="s">
        <v>69</v>
      </c>
      <c r="K25" s="94" t="s">
        <v>147</v>
      </c>
      <c r="L25" s="94" t="s">
        <v>147</v>
      </c>
      <c r="M25" s="77">
        <f>S370NL!H27</f>
        <v>112218.40000000001</v>
      </c>
      <c r="N25" s="426"/>
      <c r="P25" s="275" t="s">
        <v>555</v>
      </c>
    </row>
    <row r="26" spans="2:17" s="18" customFormat="1" ht="15" customHeight="1">
      <c r="B26" s="73">
        <v>1032</v>
      </c>
      <c r="C26" s="74" t="s">
        <v>471</v>
      </c>
      <c r="D26" s="75" t="s">
        <v>286</v>
      </c>
      <c r="E26" s="94" t="s">
        <v>147</v>
      </c>
      <c r="F26" s="72" t="s">
        <v>69</v>
      </c>
      <c r="G26" s="76" t="s">
        <v>287</v>
      </c>
      <c r="H26" s="76" t="s">
        <v>288</v>
      </c>
      <c r="I26" s="76" t="s">
        <v>69</v>
      </c>
      <c r="J26" s="76" t="s">
        <v>69</v>
      </c>
      <c r="K26" s="76" t="s">
        <v>69</v>
      </c>
      <c r="L26" s="94" t="s">
        <v>147</v>
      </c>
      <c r="M26" s="77">
        <f>S330L!H27</f>
        <v>80179.200000000012</v>
      </c>
      <c r="N26" s="426"/>
      <c r="P26" s="275" t="s">
        <v>556</v>
      </c>
    </row>
    <row r="27" spans="2:17" s="18" customFormat="1" ht="15" customHeight="1">
      <c r="B27" s="73">
        <v>1022</v>
      </c>
      <c r="C27" s="74" t="s">
        <v>321</v>
      </c>
      <c r="D27" s="75" t="s">
        <v>286</v>
      </c>
      <c r="E27" s="94" t="s">
        <v>147</v>
      </c>
      <c r="F27" s="72" t="s">
        <v>69</v>
      </c>
      <c r="G27" s="76" t="s">
        <v>287</v>
      </c>
      <c r="H27" s="76" t="s">
        <v>288</v>
      </c>
      <c r="I27" s="76" t="s">
        <v>69</v>
      </c>
      <c r="J27" s="76" t="s">
        <v>69</v>
      </c>
      <c r="K27" s="76" t="s">
        <v>69</v>
      </c>
      <c r="L27" s="94" t="s">
        <v>147</v>
      </c>
      <c r="M27" s="77">
        <f>S300L!H27</f>
        <v>76467.199999999997</v>
      </c>
      <c r="N27" s="426"/>
      <c r="P27" s="275" t="s">
        <v>557</v>
      </c>
    </row>
    <row r="28" spans="2:17" s="18" customFormat="1" ht="15" customHeight="1">
      <c r="B28" s="13"/>
      <c r="C28" s="371" t="s">
        <v>122</v>
      </c>
      <c r="D28" s="371"/>
      <c r="E28" s="371"/>
      <c r="F28" s="371"/>
      <c r="G28" s="371"/>
      <c r="H28" s="371"/>
      <c r="I28" s="371"/>
      <c r="J28" s="371"/>
      <c r="K28" s="371"/>
      <c r="L28" s="371"/>
      <c r="M28" s="19"/>
      <c r="N28" s="425"/>
    </row>
    <row r="29" spans="2:17" s="18" customFormat="1" ht="15" customHeight="1">
      <c r="B29" s="73">
        <v>1121</v>
      </c>
      <c r="C29" s="74" t="s">
        <v>129</v>
      </c>
      <c r="D29" s="75" t="s">
        <v>166</v>
      </c>
      <c r="E29" s="94" t="s">
        <v>147</v>
      </c>
      <c r="F29" s="76" t="s">
        <v>60</v>
      </c>
      <c r="G29" s="76" t="s">
        <v>138</v>
      </c>
      <c r="H29" s="76" t="s">
        <v>69</v>
      </c>
      <c r="I29" s="76" t="s">
        <v>69</v>
      </c>
      <c r="J29" s="132" t="s">
        <v>486</v>
      </c>
      <c r="K29" s="94" t="s">
        <v>147</v>
      </c>
      <c r="L29" s="94" t="s">
        <v>147</v>
      </c>
      <c r="M29" s="77">
        <f>S520S!H26</f>
        <v>167272</v>
      </c>
      <c r="N29" s="426"/>
      <c r="P29" s="275" t="s">
        <v>558</v>
      </c>
    </row>
    <row r="30" spans="2:17" s="18" customFormat="1" ht="15" customHeight="1">
      <c r="B30" s="73">
        <v>1151</v>
      </c>
      <c r="C30" s="74" t="s">
        <v>128</v>
      </c>
      <c r="D30" s="75" t="s">
        <v>166</v>
      </c>
      <c r="E30" s="94" t="s">
        <v>147</v>
      </c>
      <c r="F30" s="76" t="s">
        <v>60</v>
      </c>
      <c r="G30" s="76" t="s">
        <v>138</v>
      </c>
      <c r="H30" s="76" t="s">
        <v>69</v>
      </c>
      <c r="I30" s="76" t="s">
        <v>69</v>
      </c>
      <c r="J30" s="76" t="s">
        <v>69</v>
      </c>
      <c r="K30" s="94" t="s">
        <v>147</v>
      </c>
      <c r="L30" s="94" t="s">
        <v>147</v>
      </c>
      <c r="M30" s="77">
        <f>S470NS!H26</f>
        <v>135952</v>
      </c>
      <c r="N30" s="426"/>
      <c r="P30" s="275" t="s">
        <v>559</v>
      </c>
    </row>
    <row r="31" spans="2:17" s="18" customFormat="1" ht="15" customHeight="1">
      <c r="B31" s="73">
        <v>1141</v>
      </c>
      <c r="C31" s="74" t="s">
        <v>127</v>
      </c>
      <c r="D31" s="75" t="s">
        <v>166</v>
      </c>
      <c r="E31" s="94" t="s">
        <v>147</v>
      </c>
      <c r="F31" s="76" t="s">
        <v>60</v>
      </c>
      <c r="G31" s="76" t="s">
        <v>138</v>
      </c>
      <c r="H31" s="76" t="s">
        <v>69</v>
      </c>
      <c r="I31" s="76" t="s">
        <v>69</v>
      </c>
      <c r="J31" s="76" t="s">
        <v>69</v>
      </c>
      <c r="K31" s="94" t="s">
        <v>147</v>
      </c>
      <c r="L31" s="94" t="s">
        <v>147</v>
      </c>
      <c r="M31" s="77">
        <f>S420NS!H26</f>
        <v>111708</v>
      </c>
      <c r="N31" s="426"/>
      <c r="P31" s="275" t="s">
        <v>560</v>
      </c>
    </row>
    <row r="32" spans="2:17" s="18" customFormat="1" ht="15" customHeight="1">
      <c r="B32" s="73">
        <v>1131</v>
      </c>
      <c r="C32" s="74" t="s">
        <v>126</v>
      </c>
      <c r="D32" s="75" t="s">
        <v>166</v>
      </c>
      <c r="E32" s="94" t="s">
        <v>147</v>
      </c>
      <c r="F32" s="76" t="s">
        <v>60</v>
      </c>
      <c r="G32" s="76" t="s">
        <v>137</v>
      </c>
      <c r="H32" s="76" t="s">
        <v>69</v>
      </c>
      <c r="I32" s="76" t="s">
        <v>69</v>
      </c>
      <c r="J32" s="76" t="s">
        <v>69</v>
      </c>
      <c r="K32" s="94" t="s">
        <v>147</v>
      </c>
      <c r="L32" s="94" t="s">
        <v>147</v>
      </c>
      <c r="M32" s="77">
        <f>S370NS!H26</f>
        <v>90364</v>
      </c>
      <c r="N32" s="426"/>
      <c r="P32" s="275" t="s">
        <v>561</v>
      </c>
    </row>
    <row r="33" spans="2:16" s="18" customFormat="1" ht="15" customHeight="1">
      <c r="B33" s="73">
        <v>1031</v>
      </c>
      <c r="C33" s="74" t="s">
        <v>125</v>
      </c>
      <c r="D33" s="75" t="s">
        <v>165</v>
      </c>
      <c r="E33" s="94" t="s">
        <v>147</v>
      </c>
      <c r="F33" s="72" t="s">
        <v>69</v>
      </c>
      <c r="G33" s="76" t="s">
        <v>136</v>
      </c>
      <c r="H33" s="76" t="s">
        <v>69</v>
      </c>
      <c r="I33" s="76" t="s">
        <v>69</v>
      </c>
      <c r="J33" s="76" t="s">
        <v>69</v>
      </c>
      <c r="K33" s="76" t="s">
        <v>69</v>
      </c>
      <c r="L33" s="94" t="s">
        <v>147</v>
      </c>
      <c r="M33" s="77">
        <f>S330S!H26</f>
        <v>68579.199999999997</v>
      </c>
      <c r="N33" s="426"/>
      <c r="P33" s="275" t="s">
        <v>562</v>
      </c>
    </row>
    <row r="34" spans="2:16" s="18" customFormat="1" ht="15" customHeight="1">
      <c r="B34" s="73">
        <v>1021</v>
      </c>
      <c r="C34" s="74" t="s">
        <v>124</v>
      </c>
      <c r="D34" s="75" t="s">
        <v>165</v>
      </c>
      <c r="E34" s="94" t="s">
        <v>147</v>
      </c>
      <c r="F34" s="72" t="s">
        <v>69</v>
      </c>
      <c r="G34" s="76" t="s">
        <v>136</v>
      </c>
      <c r="H34" s="76" t="s">
        <v>69</v>
      </c>
      <c r="I34" s="76" t="s">
        <v>69</v>
      </c>
      <c r="J34" s="76" t="s">
        <v>69</v>
      </c>
      <c r="K34" s="76" t="s">
        <v>69</v>
      </c>
      <c r="L34" s="94" t="s">
        <v>147</v>
      </c>
      <c r="M34" s="77">
        <f>S300S!H26</f>
        <v>64867.200000000004</v>
      </c>
      <c r="N34" s="426"/>
      <c r="P34" s="275" t="s">
        <v>563</v>
      </c>
    </row>
    <row r="35" spans="2:16" s="18" customFormat="1" ht="15" customHeight="1">
      <c r="B35" s="17"/>
      <c r="C35" s="371" t="s">
        <v>43</v>
      </c>
      <c r="D35" s="371"/>
      <c r="E35" s="371"/>
      <c r="F35" s="371"/>
      <c r="G35" s="371"/>
      <c r="H35" s="371"/>
      <c r="I35" s="371"/>
      <c r="J35" s="371"/>
      <c r="K35" s="371"/>
      <c r="L35" s="371"/>
      <c r="M35" s="24"/>
      <c r="N35" s="427"/>
    </row>
    <row r="36" spans="2:16" s="14" customFormat="1" ht="15" customHeight="1">
      <c r="B36" s="68">
        <v>1150</v>
      </c>
      <c r="C36" s="131" t="s">
        <v>121</v>
      </c>
      <c r="D36" s="71" t="s">
        <v>169</v>
      </c>
      <c r="E36" s="95" t="s">
        <v>147</v>
      </c>
      <c r="F36" s="76" t="s">
        <v>60</v>
      </c>
      <c r="G36" s="72" t="s">
        <v>69</v>
      </c>
      <c r="H36" s="72" t="s">
        <v>69</v>
      </c>
      <c r="I36" s="72" t="s">
        <v>69</v>
      </c>
      <c r="J36" s="72" t="s">
        <v>69</v>
      </c>
      <c r="K36" s="95" t="s">
        <v>147</v>
      </c>
      <c r="L36" s="95" t="s">
        <v>147</v>
      </c>
      <c r="M36" s="70">
        <f>S470N!H25</f>
        <v>101012.8</v>
      </c>
      <c r="N36" s="425"/>
      <c r="P36" s="274" t="s">
        <v>564</v>
      </c>
    </row>
    <row r="37" spans="2:16" s="14" customFormat="1" ht="15" customHeight="1">
      <c r="B37" s="68">
        <v>1140</v>
      </c>
      <c r="C37" s="131" t="s">
        <v>120</v>
      </c>
      <c r="D37" s="71" t="s">
        <v>169</v>
      </c>
      <c r="E37" s="95" t="s">
        <v>147</v>
      </c>
      <c r="F37" s="76" t="s">
        <v>60</v>
      </c>
      <c r="G37" s="72" t="s">
        <v>69</v>
      </c>
      <c r="H37" s="72" t="s">
        <v>69</v>
      </c>
      <c r="I37" s="72" t="s">
        <v>69</v>
      </c>
      <c r="J37" s="72" t="s">
        <v>69</v>
      </c>
      <c r="K37" s="95" t="s">
        <v>147</v>
      </c>
      <c r="L37" s="95" t="s">
        <v>147</v>
      </c>
      <c r="M37" s="70">
        <f>S420N!H25</f>
        <v>82568.800000000003</v>
      </c>
      <c r="N37" s="425"/>
      <c r="P37" s="274" t="s">
        <v>565</v>
      </c>
    </row>
    <row r="38" spans="2:16" s="14" customFormat="1" ht="15" customHeight="1">
      <c r="B38" s="68">
        <v>1130</v>
      </c>
      <c r="C38" s="131" t="s">
        <v>310</v>
      </c>
      <c r="D38" s="71" t="s">
        <v>169</v>
      </c>
      <c r="E38" s="95" t="s">
        <v>147</v>
      </c>
      <c r="F38" s="76" t="s">
        <v>60</v>
      </c>
      <c r="G38" s="72" t="s">
        <v>69</v>
      </c>
      <c r="H38" s="72" t="s">
        <v>69</v>
      </c>
      <c r="I38" s="72" t="s">
        <v>69</v>
      </c>
      <c r="J38" s="72" t="s">
        <v>69</v>
      </c>
      <c r="K38" s="95" t="s">
        <v>147</v>
      </c>
      <c r="L38" s="95" t="s">
        <v>147</v>
      </c>
      <c r="M38" s="70">
        <f>S370N!H25</f>
        <v>68741.600000000006</v>
      </c>
      <c r="N38" s="425"/>
      <c r="P38" s="274" t="s">
        <v>566</v>
      </c>
    </row>
    <row r="39" spans="2:16" s="14" customFormat="1" ht="15" customHeight="1">
      <c r="B39" s="68">
        <v>1030</v>
      </c>
      <c r="C39" s="131" t="s">
        <v>119</v>
      </c>
      <c r="D39" s="71" t="s">
        <v>168</v>
      </c>
      <c r="E39" s="95" t="s">
        <v>147</v>
      </c>
      <c r="F39" s="72" t="s">
        <v>69</v>
      </c>
      <c r="G39" s="72" t="s">
        <v>69</v>
      </c>
      <c r="H39" s="72" t="s">
        <v>69</v>
      </c>
      <c r="I39" s="72" t="s">
        <v>69</v>
      </c>
      <c r="J39" s="72" t="s">
        <v>69</v>
      </c>
      <c r="K39" s="69" t="s">
        <v>69</v>
      </c>
      <c r="L39" s="95" t="s">
        <v>147</v>
      </c>
      <c r="M39" s="70">
        <f>'S330'!H25</f>
        <v>51480.800000000003</v>
      </c>
      <c r="N39" s="425"/>
      <c r="P39" s="274" t="s">
        <v>567</v>
      </c>
    </row>
    <row r="40" spans="2:16" s="14" customFormat="1" ht="15" customHeight="1">
      <c r="B40" s="68">
        <v>1020</v>
      </c>
      <c r="C40" s="131" t="s">
        <v>51</v>
      </c>
      <c r="D40" s="66" t="s">
        <v>168</v>
      </c>
      <c r="E40" s="95" t="s">
        <v>147</v>
      </c>
      <c r="F40" s="72" t="s">
        <v>69</v>
      </c>
      <c r="G40" s="69" t="s">
        <v>69</v>
      </c>
      <c r="H40" s="69" t="s">
        <v>69</v>
      </c>
      <c r="I40" s="69" t="s">
        <v>69</v>
      </c>
      <c r="J40" s="69" t="s">
        <v>69</v>
      </c>
      <c r="K40" s="69" t="s">
        <v>69</v>
      </c>
      <c r="L40" s="95" t="s">
        <v>147</v>
      </c>
      <c r="M40" s="70">
        <f>'S300'!H25</f>
        <v>47792</v>
      </c>
      <c r="N40" s="425"/>
      <c r="P40" s="274" t="s">
        <v>568</v>
      </c>
    </row>
    <row r="41" spans="2:16" s="14" customFormat="1" ht="15" customHeight="1">
      <c r="B41" s="68">
        <v>1010</v>
      </c>
      <c r="C41" s="131" t="s">
        <v>42</v>
      </c>
      <c r="D41" s="66" t="s">
        <v>168</v>
      </c>
      <c r="E41" s="69" t="s">
        <v>69</v>
      </c>
      <c r="F41" s="69" t="s">
        <v>69</v>
      </c>
      <c r="G41" s="69" t="s">
        <v>69</v>
      </c>
      <c r="H41" s="69" t="s">
        <v>69</v>
      </c>
      <c r="I41" s="69" t="s">
        <v>69</v>
      </c>
      <c r="J41" s="69" t="s">
        <v>69</v>
      </c>
      <c r="K41" s="69" t="s">
        <v>69</v>
      </c>
      <c r="L41" s="95" t="s">
        <v>147</v>
      </c>
      <c r="M41" s="70">
        <f>'S275'!H25</f>
        <v>42084.800000000003</v>
      </c>
      <c r="N41" s="425"/>
      <c r="P41" s="274" t="s">
        <v>569</v>
      </c>
    </row>
    <row r="42" spans="2:16" s="33" customFormat="1" ht="15" customHeight="1">
      <c r="B42" s="68">
        <v>1000</v>
      </c>
      <c r="C42" s="131" t="s">
        <v>14</v>
      </c>
      <c r="D42" s="66" t="s">
        <v>168</v>
      </c>
      <c r="E42" s="69" t="s">
        <v>69</v>
      </c>
      <c r="F42" s="69" t="s">
        <v>69</v>
      </c>
      <c r="G42" s="69" t="s">
        <v>69</v>
      </c>
      <c r="H42" s="69" t="s">
        <v>69</v>
      </c>
      <c r="I42" s="69" t="s">
        <v>69</v>
      </c>
      <c r="J42" s="69" t="s">
        <v>69</v>
      </c>
      <c r="K42" s="69" t="s">
        <v>69</v>
      </c>
      <c r="L42" s="69" t="s">
        <v>69</v>
      </c>
      <c r="M42" s="70">
        <f>'S250'!H25</f>
        <v>36145.599999999999</v>
      </c>
      <c r="N42" s="425"/>
      <c r="P42" s="274" t="s">
        <v>570</v>
      </c>
    </row>
    <row r="43" spans="2:16" s="14" customFormat="1" ht="15" customHeight="1">
      <c r="B43" s="31"/>
      <c r="C43" s="371" t="s">
        <v>258</v>
      </c>
      <c r="D43" s="371"/>
      <c r="E43" s="371"/>
      <c r="F43" s="371"/>
      <c r="G43" s="371"/>
      <c r="H43" s="371"/>
      <c r="I43" s="371"/>
      <c r="J43" s="371"/>
      <c r="K43" s="371"/>
      <c r="L43" s="371"/>
      <c r="M43" s="26"/>
      <c r="N43" s="425"/>
    </row>
    <row r="44" spans="2:16" s="14" customFormat="1" ht="15" customHeight="1">
      <c r="B44" s="68">
        <v>1220</v>
      </c>
      <c r="C44" s="67" t="s">
        <v>261</v>
      </c>
      <c r="D44" s="66" t="s">
        <v>229</v>
      </c>
      <c r="E44" s="78"/>
      <c r="F44" s="78"/>
      <c r="G44" s="78"/>
      <c r="H44" s="78"/>
      <c r="I44" s="78"/>
      <c r="J44" s="78"/>
      <c r="K44" s="78"/>
      <c r="L44" s="78"/>
      <c r="M44" s="432">
        <f>'R460'!H26</f>
        <v>65748.800000000003</v>
      </c>
      <c r="N44" s="425">
        <f t="shared" ref="N44:N47" si="0">M44*0.8</f>
        <v>52599.040000000008</v>
      </c>
      <c r="P44" s="274" t="s">
        <v>571</v>
      </c>
    </row>
    <row r="45" spans="2:16" s="14" customFormat="1" ht="15" customHeight="1">
      <c r="B45" s="68">
        <v>1210</v>
      </c>
      <c r="C45" s="67" t="s">
        <v>260</v>
      </c>
      <c r="D45" s="66" t="s">
        <v>229</v>
      </c>
      <c r="E45" s="78"/>
      <c r="F45" s="78"/>
      <c r="G45" s="78"/>
      <c r="H45" s="78"/>
      <c r="I45" s="78"/>
      <c r="J45" s="78"/>
      <c r="K45" s="78"/>
      <c r="L45" s="78"/>
      <c r="M45" s="432">
        <f>'R420'!H26</f>
        <v>60041.600000000006</v>
      </c>
      <c r="N45" s="425">
        <f t="shared" si="0"/>
        <v>48033.280000000006</v>
      </c>
      <c r="P45" s="274" t="s">
        <v>572</v>
      </c>
    </row>
    <row r="46" spans="2:16" s="14" customFormat="1" ht="15" customHeight="1">
      <c r="B46" s="68">
        <v>1200</v>
      </c>
      <c r="C46" s="67" t="s">
        <v>259</v>
      </c>
      <c r="D46" s="66" t="s">
        <v>229</v>
      </c>
      <c r="E46" s="78"/>
      <c r="F46" s="78"/>
      <c r="G46" s="78"/>
      <c r="H46" s="78"/>
      <c r="I46" s="78"/>
      <c r="J46" s="78"/>
      <c r="K46" s="78"/>
      <c r="L46" s="78"/>
      <c r="M46" s="432">
        <f>'R380'!H26</f>
        <v>50692</v>
      </c>
      <c r="N46" s="425">
        <f t="shared" si="0"/>
        <v>40553.600000000006</v>
      </c>
      <c r="P46" s="274" t="s">
        <v>573</v>
      </c>
    </row>
    <row r="47" spans="2:16" s="14" customFormat="1" ht="15" customHeight="1">
      <c r="B47" s="31"/>
      <c r="C47" s="371" t="s">
        <v>240</v>
      </c>
      <c r="D47" s="371"/>
      <c r="E47" s="371"/>
      <c r="F47" s="371"/>
      <c r="G47" s="371"/>
      <c r="H47" s="371"/>
      <c r="I47" s="371"/>
      <c r="J47" s="371"/>
      <c r="K47" s="371"/>
      <c r="L47" s="371"/>
      <c r="M47" s="433"/>
      <c r="N47" s="425"/>
    </row>
    <row r="48" spans="2:16" s="14" customFormat="1" ht="15" customHeight="1">
      <c r="B48" s="68">
        <v>1270</v>
      </c>
      <c r="C48" s="67" t="s">
        <v>238</v>
      </c>
      <c r="D48" s="66" t="s">
        <v>229</v>
      </c>
      <c r="E48" s="78"/>
      <c r="F48" s="78"/>
      <c r="G48" s="78"/>
      <c r="H48" s="78"/>
      <c r="I48" s="78"/>
      <c r="J48" s="78"/>
      <c r="K48" s="78"/>
      <c r="L48" s="78"/>
      <c r="M48" s="432">
        <f>'C360'!H26</f>
        <v>41365.600000000006</v>
      </c>
      <c r="N48" s="425">
        <f>M48*0.8</f>
        <v>33092.480000000003</v>
      </c>
      <c r="P48" s="274" t="s">
        <v>574</v>
      </c>
    </row>
    <row r="49" spans="2:16" s="14" customFormat="1" ht="15" customHeight="1">
      <c r="B49" s="68">
        <v>1271</v>
      </c>
      <c r="C49" s="67" t="s">
        <v>239</v>
      </c>
      <c r="D49" s="66" t="s">
        <v>228</v>
      </c>
      <c r="E49" s="78"/>
      <c r="F49" s="78"/>
      <c r="G49" s="78"/>
      <c r="H49" s="78"/>
      <c r="I49" s="78"/>
      <c r="J49" s="78"/>
      <c r="K49" s="78"/>
      <c r="L49" s="78"/>
      <c r="M49" s="432">
        <f>'C360A'!H25</f>
        <v>44033.600000000006</v>
      </c>
      <c r="N49" s="425">
        <f t="shared" ref="N49:N64" si="1">M49*0.8</f>
        <v>35226.880000000005</v>
      </c>
      <c r="P49" s="274" t="s">
        <v>579</v>
      </c>
    </row>
    <row r="50" spans="2:16" s="14" customFormat="1" ht="15" customHeight="1">
      <c r="B50" s="68">
        <v>1260</v>
      </c>
      <c r="C50" s="67" t="s">
        <v>236</v>
      </c>
      <c r="D50" s="66" t="s">
        <v>229</v>
      </c>
      <c r="E50" s="78"/>
      <c r="F50" s="78"/>
      <c r="G50" s="78"/>
      <c r="H50" s="78"/>
      <c r="I50" s="78"/>
      <c r="J50" s="78"/>
      <c r="K50" s="78"/>
      <c r="L50" s="78"/>
      <c r="M50" s="432">
        <f>'C330'!H26</f>
        <v>37514.400000000001</v>
      </c>
      <c r="N50" s="425">
        <f t="shared" si="1"/>
        <v>30011.520000000004</v>
      </c>
      <c r="P50" s="274" t="s">
        <v>575</v>
      </c>
    </row>
    <row r="51" spans="2:16" s="14" customFormat="1" ht="15" customHeight="1">
      <c r="B51" s="68">
        <v>1261</v>
      </c>
      <c r="C51" s="67" t="s">
        <v>237</v>
      </c>
      <c r="D51" s="66" t="s">
        <v>228</v>
      </c>
      <c r="E51" s="78"/>
      <c r="F51" s="78"/>
      <c r="G51" s="78"/>
      <c r="H51" s="78"/>
      <c r="I51" s="78"/>
      <c r="J51" s="78"/>
      <c r="K51" s="78"/>
      <c r="L51" s="78"/>
      <c r="M51" s="434">
        <f>'C330A'!H25</f>
        <v>39996.800000000003</v>
      </c>
      <c r="N51" s="425">
        <f t="shared" si="1"/>
        <v>31997.440000000002</v>
      </c>
      <c r="P51" s="274" t="s">
        <v>580</v>
      </c>
    </row>
    <row r="52" spans="2:16" s="14" customFormat="1" ht="15" customHeight="1">
      <c r="B52" s="68">
        <v>1250</v>
      </c>
      <c r="C52" s="67" t="s">
        <v>234</v>
      </c>
      <c r="D52" s="66" t="s">
        <v>229</v>
      </c>
      <c r="E52" s="78"/>
      <c r="F52" s="78"/>
      <c r="G52" s="78"/>
      <c r="H52" s="78"/>
      <c r="I52" s="78"/>
      <c r="J52" s="78"/>
      <c r="K52" s="78"/>
      <c r="L52" s="78"/>
      <c r="M52" s="434">
        <f>'C300'!H26</f>
        <v>35008.800000000003</v>
      </c>
      <c r="N52" s="425">
        <f t="shared" si="1"/>
        <v>28007.040000000005</v>
      </c>
      <c r="P52" s="274" t="s">
        <v>576</v>
      </c>
    </row>
    <row r="53" spans="2:16" s="14" customFormat="1" ht="15" customHeight="1">
      <c r="B53" s="68">
        <v>1251</v>
      </c>
      <c r="C53" s="67" t="s">
        <v>235</v>
      </c>
      <c r="D53" s="66" t="s">
        <v>228</v>
      </c>
      <c r="E53" s="78"/>
      <c r="F53" s="78"/>
      <c r="G53" s="78"/>
      <c r="H53" s="78"/>
      <c r="I53" s="78"/>
      <c r="J53" s="78"/>
      <c r="K53" s="78"/>
      <c r="L53" s="78"/>
      <c r="M53" s="434">
        <f>'C300A'!H25</f>
        <v>37444.800000000003</v>
      </c>
      <c r="N53" s="425">
        <f t="shared" si="1"/>
        <v>29955.840000000004</v>
      </c>
      <c r="P53" s="274" t="s">
        <v>581</v>
      </c>
    </row>
    <row r="54" spans="2:16" s="14" customFormat="1" ht="15" customHeight="1">
      <c r="B54" s="68">
        <v>1240</v>
      </c>
      <c r="C54" s="67" t="s">
        <v>232</v>
      </c>
      <c r="D54" s="66" t="s">
        <v>229</v>
      </c>
      <c r="E54" s="78"/>
      <c r="F54" s="78"/>
      <c r="G54" s="78"/>
      <c r="H54" s="78"/>
      <c r="I54" s="78"/>
      <c r="J54" s="78"/>
      <c r="K54" s="78"/>
      <c r="L54" s="78"/>
      <c r="M54" s="434">
        <f>'C270'!H25</f>
        <v>31088</v>
      </c>
      <c r="N54" s="425">
        <f t="shared" si="1"/>
        <v>24870.400000000001</v>
      </c>
      <c r="P54" s="274" t="s">
        <v>577</v>
      </c>
    </row>
    <row r="55" spans="2:16" s="17" customFormat="1" ht="15" customHeight="1">
      <c r="B55" s="68">
        <v>1241</v>
      </c>
      <c r="C55" s="67" t="s">
        <v>233</v>
      </c>
      <c r="D55" s="66" t="s">
        <v>228</v>
      </c>
      <c r="E55" s="78"/>
      <c r="F55" s="78"/>
      <c r="G55" s="78"/>
      <c r="H55" s="78"/>
      <c r="I55" s="78"/>
      <c r="J55" s="78"/>
      <c r="K55" s="78"/>
      <c r="L55" s="78"/>
      <c r="M55" s="434">
        <f>'C270A'!H25</f>
        <v>33570.400000000001</v>
      </c>
      <c r="N55" s="425">
        <f t="shared" si="1"/>
        <v>26856.320000000003</v>
      </c>
      <c r="P55" s="274" t="s">
        <v>582</v>
      </c>
    </row>
    <row r="56" spans="2:16" s="14" customFormat="1" ht="15" customHeight="1">
      <c r="B56" s="68">
        <v>1230</v>
      </c>
      <c r="C56" s="67" t="s">
        <v>230</v>
      </c>
      <c r="D56" s="66" t="s">
        <v>229</v>
      </c>
      <c r="E56" s="78"/>
      <c r="F56" s="78"/>
      <c r="G56" s="78"/>
      <c r="H56" s="78"/>
      <c r="I56" s="78"/>
      <c r="J56" s="78"/>
      <c r="K56" s="78"/>
      <c r="L56" s="78"/>
      <c r="M56" s="434">
        <f>'C240'!H25</f>
        <v>27770.400000000001</v>
      </c>
      <c r="N56" s="425">
        <f t="shared" si="1"/>
        <v>22216.320000000003</v>
      </c>
      <c r="P56" s="274" t="s">
        <v>578</v>
      </c>
    </row>
    <row r="57" spans="2:16" s="14" customFormat="1" ht="15" customHeight="1">
      <c r="B57" s="68">
        <v>1231</v>
      </c>
      <c r="C57" s="67" t="s">
        <v>231</v>
      </c>
      <c r="D57" s="66" t="s">
        <v>228</v>
      </c>
      <c r="E57" s="78"/>
      <c r="F57" s="78"/>
      <c r="G57" s="78"/>
      <c r="H57" s="78"/>
      <c r="I57" s="78"/>
      <c r="J57" s="78"/>
      <c r="K57" s="78"/>
      <c r="L57" s="78"/>
      <c r="M57" s="434">
        <f>'C240A'!H25</f>
        <v>30624</v>
      </c>
      <c r="N57" s="425">
        <f t="shared" si="1"/>
        <v>24499.200000000001</v>
      </c>
      <c r="P57" s="274" t="s">
        <v>583</v>
      </c>
    </row>
    <row r="58" spans="2:16" s="14" customFormat="1" ht="15" customHeight="1">
      <c r="B58" s="33"/>
      <c r="C58" s="375" t="s">
        <v>194</v>
      </c>
      <c r="D58" s="375"/>
      <c r="E58" s="375"/>
      <c r="F58" s="375"/>
      <c r="G58" s="375"/>
      <c r="H58" s="375"/>
      <c r="I58" s="375"/>
      <c r="J58" s="375"/>
      <c r="K58" s="375"/>
      <c r="L58" s="375"/>
      <c r="M58" s="435"/>
      <c r="N58" s="425"/>
    </row>
    <row r="59" spans="2:16" s="14" customFormat="1" ht="15" customHeight="1">
      <c r="B59" s="68">
        <v>1450</v>
      </c>
      <c r="C59" s="255" t="s">
        <v>200</v>
      </c>
      <c r="D59" s="254" t="s">
        <v>206</v>
      </c>
      <c r="E59" s="78"/>
      <c r="F59" s="78"/>
      <c r="G59" s="78"/>
      <c r="H59" s="78"/>
      <c r="I59" s="78"/>
      <c r="J59" s="78"/>
      <c r="K59" s="78"/>
      <c r="L59" s="78"/>
      <c r="M59" s="434">
        <f>A550P!G25</f>
        <v>36795.200000000004</v>
      </c>
      <c r="N59" s="425">
        <f t="shared" si="1"/>
        <v>29436.160000000003</v>
      </c>
      <c r="P59" s="274" t="s">
        <v>584</v>
      </c>
    </row>
    <row r="60" spans="2:16" s="14" customFormat="1" ht="15" customHeight="1">
      <c r="B60" s="68">
        <v>1420</v>
      </c>
      <c r="C60" s="255" t="s">
        <v>199</v>
      </c>
      <c r="D60" s="254" t="s">
        <v>205</v>
      </c>
      <c r="E60" s="78"/>
      <c r="F60" s="78"/>
      <c r="G60" s="78"/>
      <c r="H60" s="78"/>
      <c r="I60" s="78"/>
      <c r="J60" s="78"/>
      <c r="K60" s="78"/>
      <c r="L60" s="78"/>
      <c r="M60" s="434">
        <f>'A550'!G25</f>
        <v>31992.800000000003</v>
      </c>
      <c r="N60" s="425">
        <f t="shared" si="1"/>
        <v>25594.240000000005</v>
      </c>
      <c r="P60" s="274" t="s">
        <v>585</v>
      </c>
    </row>
    <row r="61" spans="2:16" s="17" customFormat="1" ht="15" customHeight="1">
      <c r="B61" s="68">
        <v>1440</v>
      </c>
      <c r="C61" s="255" t="s">
        <v>198</v>
      </c>
      <c r="D61" s="254" t="s">
        <v>206</v>
      </c>
      <c r="E61" s="78"/>
      <c r="F61" s="78"/>
      <c r="G61" s="78"/>
      <c r="H61" s="78"/>
      <c r="I61" s="78"/>
      <c r="J61" s="78"/>
      <c r="K61" s="78"/>
      <c r="L61" s="78"/>
      <c r="M61" s="434">
        <f>A450P!G25</f>
        <v>32619.200000000001</v>
      </c>
      <c r="N61" s="425">
        <f t="shared" si="1"/>
        <v>26095.360000000001</v>
      </c>
      <c r="P61" s="274" t="s">
        <v>586</v>
      </c>
    </row>
    <row r="62" spans="2:16" s="32" customFormat="1" ht="15" customHeight="1">
      <c r="B62" s="68">
        <v>1410</v>
      </c>
      <c r="C62" s="255" t="s">
        <v>197</v>
      </c>
      <c r="D62" s="254" t="s">
        <v>205</v>
      </c>
      <c r="E62" s="78"/>
      <c r="F62" s="78"/>
      <c r="G62" s="78"/>
      <c r="H62" s="78"/>
      <c r="I62" s="78"/>
      <c r="J62" s="78"/>
      <c r="K62" s="78"/>
      <c r="L62" s="78"/>
      <c r="M62" s="434">
        <f>'A450'!G25</f>
        <v>28373.600000000002</v>
      </c>
      <c r="N62" s="425">
        <f t="shared" si="1"/>
        <v>22698.880000000005</v>
      </c>
      <c r="P62" s="274" t="s">
        <v>587</v>
      </c>
    </row>
    <row r="63" spans="2:16" s="32" customFormat="1" ht="15" customHeight="1">
      <c r="B63" s="68">
        <v>1430</v>
      </c>
      <c r="C63" s="67" t="s">
        <v>196</v>
      </c>
      <c r="D63" s="66" t="s">
        <v>206</v>
      </c>
      <c r="E63" s="78"/>
      <c r="F63" s="78"/>
      <c r="G63" s="78"/>
      <c r="H63" s="78"/>
      <c r="I63" s="78"/>
      <c r="J63" s="78"/>
      <c r="K63" s="78"/>
      <c r="L63" s="78"/>
      <c r="M63" s="434">
        <f>A380P!G25</f>
        <v>29208.800000000003</v>
      </c>
      <c r="N63" s="425">
        <f t="shared" si="1"/>
        <v>23367.040000000005</v>
      </c>
      <c r="P63" s="274" t="s">
        <v>588</v>
      </c>
    </row>
    <row r="64" spans="2:16" s="32" customFormat="1" ht="15" customHeight="1">
      <c r="B64" s="68">
        <v>1400</v>
      </c>
      <c r="C64" s="67" t="s">
        <v>195</v>
      </c>
      <c r="D64" s="66" t="s">
        <v>205</v>
      </c>
      <c r="E64" s="78"/>
      <c r="F64" s="78"/>
      <c r="G64" s="78"/>
      <c r="H64" s="78"/>
      <c r="I64" s="78"/>
      <c r="J64" s="78"/>
      <c r="K64" s="78"/>
      <c r="L64" s="78"/>
      <c r="M64" s="434">
        <f>'A380'!G25</f>
        <v>25450.400000000001</v>
      </c>
      <c r="N64" s="425">
        <f t="shared" si="1"/>
        <v>20360.320000000003</v>
      </c>
      <c r="P64" s="274" t="s">
        <v>589</v>
      </c>
    </row>
    <row r="65" spans="2:16" s="17" customFormat="1" ht="15" customHeight="1">
      <c r="B65" s="31"/>
      <c r="C65" s="371" t="s">
        <v>262</v>
      </c>
      <c r="D65" s="371"/>
      <c r="E65" s="371"/>
      <c r="F65" s="371"/>
      <c r="G65" s="371"/>
      <c r="H65" s="371"/>
      <c r="I65" s="371"/>
      <c r="J65" s="371"/>
      <c r="K65" s="371"/>
      <c r="L65" s="371"/>
      <c r="M65" s="433"/>
      <c r="N65" s="425"/>
    </row>
    <row r="66" spans="2:16" s="33" customFormat="1">
      <c r="B66" s="68">
        <v>1521</v>
      </c>
      <c r="C66" s="67" t="s">
        <v>311</v>
      </c>
      <c r="D66" s="66" t="s">
        <v>272</v>
      </c>
      <c r="E66" s="78"/>
      <c r="F66" s="78"/>
      <c r="G66" s="78"/>
      <c r="H66" s="78"/>
      <c r="I66" s="78"/>
      <c r="J66" s="78"/>
      <c r="K66" s="78"/>
      <c r="L66" s="78"/>
      <c r="M66" s="432">
        <f>RG370R!G15</f>
        <v>51040</v>
      </c>
      <c r="N66" s="425">
        <f>M66*0.8</f>
        <v>40832</v>
      </c>
      <c r="P66" s="274" t="s">
        <v>590</v>
      </c>
    </row>
    <row r="67" spans="2:16" s="116" customFormat="1" ht="14.25">
      <c r="B67" s="112"/>
      <c r="C67" s="113"/>
      <c r="D67" s="112"/>
      <c r="E67" s="114"/>
      <c r="F67" s="114"/>
      <c r="G67" s="114"/>
      <c r="H67" s="114"/>
      <c r="I67" s="114"/>
      <c r="J67" s="114"/>
      <c r="K67" s="114"/>
      <c r="L67" s="114"/>
      <c r="M67" s="115"/>
      <c r="N67" s="428"/>
    </row>
    <row r="68" spans="2:16" s="117" customFormat="1" ht="15" customHeight="1">
      <c r="N68" s="429"/>
    </row>
    <row r="69" spans="2:16" s="17" customFormat="1" ht="15" customHeight="1">
      <c r="B69" s="372" t="s">
        <v>320</v>
      </c>
      <c r="C69" s="372"/>
      <c r="D69" s="372"/>
      <c r="E69" s="372"/>
      <c r="F69" s="372"/>
      <c r="G69" s="372"/>
      <c r="H69" s="372"/>
      <c r="I69" s="372"/>
      <c r="J69" s="372"/>
      <c r="K69" s="372"/>
      <c r="L69" s="372"/>
      <c r="M69" s="372"/>
      <c r="N69" s="430"/>
    </row>
    <row r="70" spans="2:16" s="17" customFormat="1" ht="15" customHeight="1">
      <c r="B70" s="28"/>
      <c r="E70" s="27"/>
      <c r="F70" s="27"/>
      <c r="G70" s="27"/>
      <c r="H70" s="27"/>
      <c r="I70" s="27"/>
      <c r="J70" s="27"/>
      <c r="K70" s="27"/>
      <c r="L70" s="27"/>
      <c r="N70" s="431"/>
    </row>
    <row r="71" spans="2:16" s="17" customFormat="1" ht="15" customHeight="1">
      <c r="C71" s="436" t="s">
        <v>2030</v>
      </c>
      <c r="E71" s="27"/>
      <c r="F71" s="27"/>
      <c r="G71" s="27"/>
      <c r="H71" s="27"/>
      <c r="I71" s="27"/>
      <c r="J71" s="27"/>
      <c r="K71" s="27"/>
      <c r="L71" s="27"/>
      <c r="N71" s="431"/>
    </row>
    <row r="72" spans="2:16" s="17" customFormat="1" ht="15" customHeight="1">
      <c r="B72" s="28"/>
      <c r="E72" s="27"/>
      <c r="F72" s="27"/>
      <c r="G72" s="27"/>
      <c r="H72" s="27"/>
      <c r="I72" s="27"/>
      <c r="J72" s="27"/>
      <c r="K72" s="27"/>
      <c r="L72" s="27"/>
      <c r="N72" s="431"/>
    </row>
    <row r="73" spans="2:16" s="17" customFormat="1" ht="15" customHeight="1">
      <c r="E73" s="27"/>
      <c r="F73" s="27"/>
      <c r="G73" s="27"/>
      <c r="H73" s="27"/>
      <c r="I73" s="27"/>
      <c r="J73" s="27"/>
      <c r="K73" s="27"/>
      <c r="L73" s="27"/>
      <c r="N73" s="431"/>
    </row>
    <row r="74" spans="2:16" s="17" customFormat="1" ht="15" customHeight="1">
      <c r="B74" s="28"/>
      <c r="E74" s="27"/>
      <c r="F74" s="27"/>
      <c r="G74" s="27"/>
      <c r="H74" s="27"/>
      <c r="I74" s="27"/>
      <c r="J74" s="27"/>
      <c r="K74" s="27"/>
      <c r="L74" s="27"/>
      <c r="N74" s="431"/>
    </row>
    <row r="75" spans="2:16" s="17" customFormat="1" ht="15" customHeight="1">
      <c r="E75" s="27"/>
      <c r="F75" s="27"/>
      <c r="G75" s="27"/>
      <c r="H75" s="27"/>
      <c r="I75" s="27"/>
      <c r="J75" s="27"/>
      <c r="K75" s="27"/>
      <c r="L75" s="27"/>
      <c r="N75" s="431"/>
    </row>
    <row r="76" spans="2:16" s="17" customFormat="1" ht="15" customHeight="1">
      <c r="B76" s="28"/>
      <c r="E76" s="27"/>
      <c r="F76" s="27"/>
      <c r="G76" s="27"/>
      <c r="H76" s="27"/>
      <c r="I76" s="27"/>
      <c r="J76" s="27"/>
      <c r="K76" s="27"/>
      <c r="L76" s="27"/>
      <c r="N76" s="431"/>
    </row>
    <row r="78" spans="2:16" ht="15" customHeight="1">
      <c r="B78" s="5"/>
    </row>
    <row r="80" spans="2:16" ht="15" customHeight="1">
      <c r="B80" s="5"/>
    </row>
    <row r="82" spans="2:2" ht="15" customHeight="1">
      <c r="B82" s="5"/>
    </row>
    <row r="84" spans="2:2" ht="15" customHeight="1">
      <c r="B84" s="5"/>
    </row>
  </sheetData>
  <mergeCells count="27">
    <mergeCell ref="C8:L8"/>
    <mergeCell ref="B69:M69"/>
    <mergeCell ref="C2:C4"/>
    <mergeCell ref="C65:L65"/>
    <mergeCell ref="C47:L47"/>
    <mergeCell ref="C58:L58"/>
    <mergeCell ref="E6:E7"/>
    <mergeCell ref="J6:J7"/>
    <mergeCell ref="C12:L12"/>
    <mergeCell ref="C43:L43"/>
    <mergeCell ref="C21:L21"/>
    <mergeCell ref="C28:L28"/>
    <mergeCell ref="C35:L35"/>
    <mergeCell ref="B6:B7"/>
    <mergeCell ref="C6:C7"/>
    <mergeCell ref="D6:D7"/>
    <mergeCell ref="G6:G7"/>
    <mergeCell ref="D1:M1"/>
    <mergeCell ref="E2:H2"/>
    <mergeCell ref="E3:H3"/>
    <mergeCell ref="I3:L3"/>
    <mergeCell ref="I2:L2"/>
    <mergeCell ref="H6:H7"/>
    <mergeCell ref="L6:L7"/>
    <mergeCell ref="K6:K7"/>
    <mergeCell ref="F6:F7"/>
    <mergeCell ref="I6:I7"/>
  </mergeCells>
  <hyperlinks>
    <hyperlink ref="B42:D42" location="'S250'!A1" display="'S250'!A1"/>
    <hyperlink ref="D41" location="'S250'!A1" display="'S250'!A1"/>
    <hyperlink ref="B41:D41" location="'S275'!A1" display="'S275'!A1"/>
    <hyperlink ref="D40" location="'S275'!A1" display="'S275'!A1"/>
    <hyperlink ref="B40:D40" location="'S300'!A1" display="'S300'!A1"/>
    <hyperlink ref="B39:D39" location="'S330'!A1" display="'S330'!A1"/>
    <hyperlink ref="B38:D38" location="S370N!A1" display="S370N!A1"/>
    <hyperlink ref="B37:D37" location="S420N!A1" display="S420N!A1"/>
    <hyperlink ref="B34:D34" location="S300S!A1" display="S300S!A1"/>
    <hyperlink ref="B33:D33" location="S330S!A1" display="S330S!A1"/>
    <hyperlink ref="B32:D32" location="S370NS!A1" display="S370NS!A1"/>
    <hyperlink ref="B31:D31" location="S420NS!A1" display="S420NS!A1"/>
    <hyperlink ref="B29:D29" location="S520S!A1" display="S520S!A1"/>
    <hyperlink ref="B25:D25" location="S370NL!A1" display="S370NL!A1"/>
    <hyperlink ref="B24:D24" location="S420NL!A1" display="S420NL!A1"/>
    <hyperlink ref="B20:D20" location="'G340'!A1" display="'G340'!A1"/>
    <hyperlink ref="B19:D19" location="'G380'!A1" display="'G380'!A1"/>
    <hyperlink ref="B17:D17" location="G500!R1C1" display="G500!R1C1"/>
    <hyperlink ref="B15:D15" location="'G650'!A1" display="'G650'!A1"/>
    <hyperlink ref="B64:D64" location="'A380'!A1" display="'A380'!A1"/>
    <hyperlink ref="B63:D63" location="A380P!A1" display="A380P!A1"/>
    <hyperlink ref="B56:D56" location="'C240'!A1" display="'C240'!A1"/>
    <hyperlink ref="B57:D57" location="'C240A'!A1" display="'C240A'!A1"/>
    <hyperlink ref="B54:D54" location="'C270'!A1" display="'C270'!A1"/>
    <hyperlink ref="B55:D55" location="'C270A'!A1" display="'C270A'!A1"/>
    <hyperlink ref="B52:D52" location="'C300'!A1" display="'C300'!A1"/>
    <hyperlink ref="B53:D53" location="'C300A'!A1" display="'C300A'!A1"/>
    <hyperlink ref="B50:D50" location="'C330'!A1" display="'C330'!A1"/>
    <hyperlink ref="B51:D51" location="'C330A'!A1" display="'C330A'!A1"/>
    <hyperlink ref="B48:D48" location="'C360'!A1" display="'C360'!A1"/>
    <hyperlink ref="B49:D49" location="'C360A'!A1" display="'C360A'!A1"/>
    <hyperlink ref="B46:D46" location="'R380'!A1" display="'R380'!A1"/>
    <hyperlink ref="B45:D45" location="'R420'!A1" display="'R420'!A1"/>
    <hyperlink ref="B44:D44" location="'R460'!A1" display="'R460'!A1"/>
    <hyperlink ref="C66:D66" location="RG370R!A1" display="RG370R"/>
    <hyperlink ref="B27:D27" location="S300L!A1" display="S300L!A1"/>
    <hyperlink ref="B26:D26" location="S330L!A1" display="S330L!A1"/>
    <hyperlink ref="D13" location="'G650'!A1" display="'G650'!A1"/>
    <hyperlink ref="B66:D66" location="RG370R!A1" display="RG370R!A1"/>
    <hyperlink ref="B13:D13" location="'G850'!A1" display="'G850'!A1"/>
    <hyperlink ref="B69:M69" location="'Material Colors'!A1" display="Цвет: баллона, стеклопластика и декор (варианты обивки)"/>
    <hyperlink ref="D16" location="G650LF!A1" display="G650LF!A1"/>
    <hyperlink ref="B16:D16" location="'G580'!A1" display="'G580'!A1"/>
    <hyperlink ref="B22:D22" location="S520L!A1" display="S520L!A1"/>
    <hyperlink ref="B23:D23" location="S470NL!A1" display="S470NL!A1"/>
    <hyperlink ref="B30:D30" location="S470NS!A1" display="S470NS!A1"/>
    <hyperlink ref="B36:D36" location="S470N!A1" display="S470N!A1"/>
    <hyperlink ref="C18:D18" location="G480EF!A1" display="G480EF!A1"/>
    <hyperlink ref="B18:D18" location="'G420'!A1" display="'G420'!A1"/>
    <hyperlink ref="D14" location="G850GHL!A1" display="G850GHL!A1"/>
    <hyperlink ref="B14:D14" location="'G750'!A1" display="'G750'!A1"/>
    <hyperlink ref="C62" location="'A450'!A1" display="A450"/>
    <hyperlink ref="C61" location="A450P!A1" display="A450P"/>
    <hyperlink ref="C60" location="'A550'!A1" display="A550"/>
    <hyperlink ref="C59" location="A550P!A1" display="A550P"/>
    <hyperlink ref="D59" location="A550P!A1" display="Разборное каноэ с надувным настилом высокого давления, серия Professional"/>
    <hyperlink ref="D60" location="'A550'!A1" display="Разборное каноэ с надувным настилом высокого давления, серия Discovery"/>
    <hyperlink ref="D61" location="A450P!A1" display="Разборное каноэ с надувным настилом высокого давления, серия Professional"/>
    <hyperlink ref="D62" location="'A450'!A1" display="Разборное каноэ с надувным настилом высокого давления, серия Discovery"/>
    <hyperlink ref="I2:L2" r:id="rId1" display="Курс НБУ EURO"/>
    <hyperlink ref="I2" r:id="rId2" display="Курс НБУ"/>
    <hyperlink ref="P14" r:id="rId3"/>
    <hyperlink ref="P13" r:id="rId4"/>
    <hyperlink ref="P15" r:id="rId5"/>
    <hyperlink ref="P16" r:id="rId6"/>
    <hyperlink ref="P17" r:id="rId7"/>
    <hyperlink ref="P18" r:id="rId8"/>
    <hyperlink ref="P19" r:id="rId9"/>
    <hyperlink ref="P20" r:id="rId10"/>
    <hyperlink ref="P22" r:id="rId11"/>
    <hyperlink ref="P23" r:id="rId12"/>
    <hyperlink ref="P24" r:id="rId13"/>
    <hyperlink ref="P25" r:id="rId14"/>
    <hyperlink ref="P26" r:id="rId15"/>
    <hyperlink ref="P27" r:id="rId16"/>
    <hyperlink ref="P29" r:id="rId17"/>
    <hyperlink ref="P30" r:id="rId18"/>
    <hyperlink ref="P31" r:id="rId19"/>
    <hyperlink ref="P32" r:id="rId20"/>
    <hyperlink ref="P33" r:id="rId21"/>
    <hyperlink ref="P34" r:id="rId22"/>
    <hyperlink ref="P36" r:id="rId23"/>
    <hyperlink ref="P37" r:id="rId24"/>
    <hyperlink ref="P38" r:id="rId25"/>
    <hyperlink ref="P39" r:id="rId26"/>
    <hyperlink ref="P40" r:id="rId27"/>
    <hyperlink ref="P41" r:id="rId28"/>
    <hyperlink ref="P42" r:id="rId29"/>
    <hyperlink ref="P44" r:id="rId30"/>
    <hyperlink ref="P45" r:id="rId31"/>
    <hyperlink ref="P46" r:id="rId32"/>
    <hyperlink ref="P50" r:id="rId33"/>
    <hyperlink ref="P52" r:id="rId34"/>
    <hyperlink ref="P54" r:id="rId35"/>
    <hyperlink ref="P56" r:id="rId36"/>
    <hyperlink ref="P48" r:id="rId37"/>
    <hyperlink ref="P49" r:id="rId38"/>
    <hyperlink ref="P51" r:id="rId39"/>
    <hyperlink ref="P53" r:id="rId40"/>
    <hyperlink ref="P55" r:id="rId41"/>
    <hyperlink ref="P57" r:id="rId42"/>
    <hyperlink ref="P60" r:id="rId43"/>
    <hyperlink ref="P61" r:id="rId44"/>
    <hyperlink ref="P62" r:id="rId45"/>
    <hyperlink ref="P63" r:id="rId46"/>
    <hyperlink ref="P64" r:id="rId47"/>
    <hyperlink ref="P59" r:id="rId48"/>
    <hyperlink ref="P66" r:id="rId49"/>
    <hyperlink ref="B9:D9" location="D600L!A1" display="D600L!A1"/>
    <hyperlink ref="B10:D10" location="D600A!A1" display="D600A!A1"/>
    <hyperlink ref="B11:D11" location="D600D!A1" display="D600D!A1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50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5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B2:V60"/>
  <sheetViews>
    <sheetView showGridLines="0" zoomScaleNormal="100" workbookViewId="0">
      <pane ySplit="2" topLeftCell="A29" activePane="bottomLeft" state="frozen"/>
      <selection pane="bottomLeft" activeCell="F56" sqref="F56:H56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8.7109375" style="149" customWidth="1"/>
    <col min="10" max="15" width="15.7109375" style="149" hidden="1" customWidth="1" outlineLevel="1"/>
    <col min="16" max="18" width="15.7109375" style="58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425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159"/>
      <c r="F4" s="381">
        <v>420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159"/>
      <c r="F5" s="381">
        <v>290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159"/>
      <c r="F6" s="381">
        <v>200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159"/>
      <c r="F7" s="381">
        <v>105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159"/>
      <c r="F8" s="381">
        <v>48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159"/>
      <c r="F9" s="381">
        <v>255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159"/>
      <c r="F10" s="381">
        <v>800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159"/>
      <c r="F11" s="381">
        <v>6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159"/>
      <c r="F12" s="381">
        <v>4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159"/>
      <c r="F13" s="296"/>
      <c r="G13" s="296">
        <v>40</v>
      </c>
      <c r="H13" s="296"/>
    </row>
    <row r="14" spans="2:20" ht="15.75" customHeight="1" outlineLevel="1">
      <c r="B14" s="158"/>
      <c r="C14" s="380" t="s">
        <v>24</v>
      </c>
      <c r="D14" s="380"/>
      <c r="E14" s="159"/>
      <c r="F14" s="381">
        <v>60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159"/>
      <c r="F15" s="381">
        <v>60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159"/>
      <c r="F16" s="381">
        <v>120</v>
      </c>
      <c r="G16" s="381"/>
      <c r="H16" s="381"/>
    </row>
    <row r="17" spans="2:19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9" ht="15.75" customHeight="1" outlineLevel="1">
      <c r="B18" s="158"/>
      <c r="C18" s="380" t="s">
        <v>28</v>
      </c>
      <c r="D18" s="380"/>
      <c r="E18" s="159"/>
      <c r="F18" s="381" t="s">
        <v>178</v>
      </c>
      <c r="G18" s="381"/>
      <c r="H18" s="381"/>
    </row>
    <row r="19" spans="2:19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9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9" ht="15.75" customHeight="1" outlineLevel="1">
      <c r="B21" s="158"/>
      <c r="C21" s="385" t="s">
        <v>156</v>
      </c>
      <c r="D21" s="385"/>
      <c r="E21" s="159"/>
      <c r="F21" s="381" t="s">
        <v>432</v>
      </c>
      <c r="G21" s="381"/>
      <c r="H21" s="381"/>
    </row>
    <row r="22" spans="2:19" ht="15.75" customHeight="1" outlineLevel="1">
      <c r="B22" s="158"/>
      <c r="C22" s="385" t="s">
        <v>157</v>
      </c>
      <c r="D22" s="385"/>
      <c r="E22" s="159"/>
      <c r="F22" s="381" t="s">
        <v>433</v>
      </c>
      <c r="G22" s="381"/>
      <c r="H22" s="381"/>
    </row>
    <row r="23" spans="2:19" ht="15.75" customHeight="1" outlineLevel="1">
      <c r="B23" s="158"/>
      <c r="C23" s="385" t="s">
        <v>35</v>
      </c>
      <c r="D23" s="385"/>
      <c r="E23" s="159"/>
      <c r="F23" s="381">
        <v>325</v>
      </c>
      <c r="G23" s="381"/>
      <c r="H23" s="381"/>
    </row>
    <row r="24" spans="2:19" ht="15.75" customHeight="1">
      <c r="B24" s="49"/>
      <c r="C24" s="52"/>
      <c r="D24" s="52"/>
      <c r="E24" s="87"/>
      <c r="F24" s="52"/>
      <c r="G24" s="52"/>
      <c r="H24" s="51"/>
    </row>
    <row r="25" spans="2:19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9" ht="15.75" customHeight="1" outlineLevel="1">
      <c r="B26" s="251">
        <v>1800</v>
      </c>
      <c r="C26" s="242" t="s">
        <v>146</v>
      </c>
      <c r="D26" s="242"/>
      <c r="E26" s="173">
        <v>8764</v>
      </c>
      <c r="F26" s="174">
        <f>E26*'Прайс-лист'!I3*(1-'Прайс-лист'!$E$3)</f>
        <v>203324.80000000002</v>
      </c>
      <c r="G26" s="251"/>
      <c r="H26" s="175">
        <f>F26</f>
        <v>203324.80000000002</v>
      </c>
    </row>
    <row r="27" spans="2:19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9" ht="305.25" customHeight="1" outlineLevel="2">
      <c r="B28" s="177"/>
      <c r="C28" s="387" t="s">
        <v>621</v>
      </c>
      <c r="D28" s="387"/>
      <c r="E28" s="387"/>
      <c r="F28" s="387"/>
      <c r="G28" s="387"/>
      <c r="H28" s="387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2">
        <v>2480</v>
      </c>
      <c r="C30" s="305" t="s">
        <v>3</v>
      </c>
      <c r="D30" s="179" t="s">
        <v>277</v>
      </c>
      <c r="E30" s="206">
        <v>412</v>
      </c>
      <c r="F30" s="174">
        <f>E30*'Прайс-лист'!I3*(1-'Прайс-лист'!$E$3)</f>
        <v>9558.4</v>
      </c>
      <c r="G30" s="176">
        <v>0</v>
      </c>
      <c r="H30" s="175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  <c r="S30" s="149" t="s">
        <v>353</v>
      </c>
    </row>
    <row r="31" spans="2:19" ht="15.75" customHeight="1" outlineLevel="1">
      <c r="B31" s="191"/>
      <c r="C31" s="300" t="s">
        <v>454</v>
      </c>
      <c r="D31" s="192" t="s">
        <v>277</v>
      </c>
      <c r="E31" s="180">
        <v>23</v>
      </c>
      <c r="F31" s="174">
        <f>E31*'Прайс-лист'!I3*(1-'Прайс-лист'!$E$3)</f>
        <v>533.6</v>
      </c>
      <c r="G31" s="176">
        <v>0</v>
      </c>
      <c r="H31" s="175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6" t="s">
        <v>334</v>
      </c>
      <c r="R31" s="108" t="s">
        <v>383</v>
      </c>
      <c r="S31" s="149" t="s">
        <v>353</v>
      </c>
    </row>
    <row r="32" spans="2:19" ht="15.75" customHeight="1" outlineLevel="1">
      <c r="B32" s="302">
        <v>2120</v>
      </c>
      <c r="C32" s="300" t="s">
        <v>458</v>
      </c>
      <c r="D32" s="192" t="s">
        <v>277</v>
      </c>
      <c r="E32" s="180">
        <v>151</v>
      </c>
      <c r="F32" s="174">
        <f>E32*'Прайс-лист'!I3*(1-'Прайс-лист'!$E$3)</f>
        <v>3503.2000000000003</v>
      </c>
      <c r="G32" s="176">
        <v>0</v>
      </c>
      <c r="H32" s="174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6" t="s">
        <v>335</v>
      </c>
      <c r="R32" s="104" t="s">
        <v>382</v>
      </c>
      <c r="S32" s="149" t="s">
        <v>353</v>
      </c>
    </row>
    <row r="33" spans="2:19" ht="15.75" customHeight="1" outlineLevel="1">
      <c r="B33" s="302"/>
      <c r="C33" s="300" t="s">
        <v>464</v>
      </c>
      <c r="D33" s="192" t="s">
        <v>277</v>
      </c>
      <c r="E33" s="180">
        <v>2105</v>
      </c>
      <c r="F33" s="174">
        <f>E33*'Прайс-лист'!I3*(1-'Прайс-лист'!$E$3)</f>
        <v>48836</v>
      </c>
      <c r="G33" s="176">
        <v>0</v>
      </c>
      <c r="H33" s="175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6" t="s">
        <v>336</v>
      </c>
      <c r="R33" s="106"/>
      <c r="S33" s="149" t="s">
        <v>353</v>
      </c>
    </row>
    <row r="34" spans="2:19" ht="15.75" customHeight="1" outlineLevel="1">
      <c r="B34" s="302">
        <v>211201</v>
      </c>
      <c r="C34" s="300" t="s">
        <v>463</v>
      </c>
      <c r="D34" s="192" t="s">
        <v>277</v>
      </c>
      <c r="E34" s="180">
        <v>2888</v>
      </c>
      <c r="F34" s="174">
        <f>E34*'Прайс-лист'!I3*(1-'Прайс-лист'!$E$3)</f>
        <v>67001.600000000006</v>
      </c>
      <c r="G34" s="176">
        <v>0</v>
      </c>
      <c r="H34" s="175">
        <f t="shared" si="0"/>
        <v>0</v>
      </c>
      <c r="J34" s="108" t="s">
        <v>332</v>
      </c>
      <c r="K34" s="105" t="s">
        <v>452</v>
      </c>
      <c r="L34" s="111" t="s">
        <v>353</v>
      </c>
      <c r="N34" s="111"/>
      <c r="O34" s="106"/>
      <c r="P34" s="277" t="s">
        <v>595</v>
      </c>
      <c r="Q34" s="108" t="s">
        <v>435</v>
      </c>
      <c r="R34" s="106"/>
      <c r="S34" s="149" t="s">
        <v>353</v>
      </c>
    </row>
    <row r="35" spans="2:19" ht="15.75" customHeight="1" outlineLevel="1">
      <c r="B35" s="302">
        <v>2004</v>
      </c>
      <c r="C35" s="300" t="s">
        <v>279</v>
      </c>
      <c r="D35" s="192" t="s">
        <v>277</v>
      </c>
      <c r="E35" s="206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M35" s="111"/>
      <c r="N35" s="111"/>
      <c r="O35" s="107"/>
      <c r="P35" s="276" t="s">
        <v>403</v>
      </c>
      <c r="Q35" s="149"/>
      <c r="R35" s="108"/>
    </row>
    <row r="36" spans="2:19" ht="15.75" customHeight="1" outlineLevel="1">
      <c r="B36" s="302">
        <v>3082</v>
      </c>
      <c r="C36" s="301" t="s">
        <v>408</v>
      </c>
      <c r="D36" s="192" t="s">
        <v>277</v>
      </c>
      <c r="E36" s="206">
        <v>129</v>
      </c>
      <c r="F36" s="174">
        <f>E36*'Прайс-лист'!I3*(1-'Прайс-лист'!$E$3)</f>
        <v>2992.8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52"/>
      <c r="P36" s="276" t="s">
        <v>404</v>
      </c>
      <c r="Q36" s="149"/>
      <c r="R36" s="55"/>
    </row>
    <row r="37" spans="2:19" ht="15.75" customHeight="1" outlineLevel="1">
      <c r="B37" s="302">
        <v>3507</v>
      </c>
      <c r="C37" s="305" t="s">
        <v>329</v>
      </c>
      <c r="D37" s="179" t="s">
        <v>277</v>
      </c>
      <c r="E37" s="206">
        <v>403</v>
      </c>
      <c r="F37" s="174">
        <f>E37*'Прайс-лист'!I3*(1-'Прайс-лист'!$E$3)</f>
        <v>9349.6</v>
      </c>
      <c r="G37" s="176">
        <v>0</v>
      </c>
      <c r="H37" s="175">
        <f t="shared" si="0"/>
        <v>0</v>
      </c>
      <c r="O37" s="152"/>
      <c r="P37" s="276" t="s">
        <v>405</v>
      </c>
      <c r="Q37" s="109"/>
      <c r="R37" s="55"/>
    </row>
    <row r="38" spans="2:19" ht="15.75" customHeight="1" outlineLevel="1">
      <c r="B38" s="296" t="s">
        <v>378</v>
      </c>
      <c r="C38" s="297" t="s">
        <v>381</v>
      </c>
      <c r="D38" s="179" t="s">
        <v>277</v>
      </c>
      <c r="E38" s="180">
        <v>0</v>
      </c>
      <c r="F38" s="174">
        <f>E38*'Прайс-лист'!I3*(1-'Прайс-лист'!$E$3)</f>
        <v>0</v>
      </c>
      <c r="G38" s="176">
        <v>0</v>
      </c>
      <c r="H38" s="175">
        <f t="shared" si="0"/>
        <v>0</v>
      </c>
      <c r="P38" s="277" t="s">
        <v>596</v>
      </c>
      <c r="Q38" s="149"/>
      <c r="R38" s="149"/>
    </row>
    <row r="39" spans="2:19" ht="15.75" customHeight="1" outlineLevel="1">
      <c r="B39" s="296">
        <v>2143</v>
      </c>
      <c r="C39" s="301" t="s">
        <v>360</v>
      </c>
      <c r="D39" s="301"/>
      <c r="E39" s="180">
        <v>205</v>
      </c>
      <c r="F39" s="204">
        <f>E39*'Прайс-лист'!I3*(1-'Прайс-лист'!$E$3)</f>
        <v>4756</v>
      </c>
      <c r="G39" s="176">
        <v>0</v>
      </c>
      <c r="H39" s="175">
        <f t="shared" si="0"/>
        <v>0</v>
      </c>
      <c r="O39" s="65"/>
      <c r="P39" s="276" t="s">
        <v>406</v>
      </c>
      <c r="Q39" s="149"/>
      <c r="R39" s="149"/>
    </row>
    <row r="40" spans="2:19" ht="15.75" customHeight="1" outlineLevel="1">
      <c r="B40" s="302">
        <v>2561</v>
      </c>
      <c r="C40" s="299" t="s">
        <v>440</v>
      </c>
      <c r="D40" s="299"/>
      <c r="E40" s="180">
        <v>117</v>
      </c>
      <c r="F40" s="174">
        <f>E40*'Прайс-лист'!I3*(1-'Прайс-лист'!$E$3)</f>
        <v>2714.4</v>
      </c>
      <c r="G40" s="176">
        <v>0</v>
      </c>
      <c r="H40" s="175">
        <f t="shared" si="0"/>
        <v>0</v>
      </c>
      <c r="P40" s="276" t="s">
        <v>407</v>
      </c>
      <c r="Q40" s="54"/>
    </row>
    <row r="41" spans="2:19" ht="15.75" customHeight="1" outlineLevel="1">
      <c r="C41" s="190" t="s">
        <v>4</v>
      </c>
      <c r="D41" s="190"/>
      <c r="E41" s="190"/>
      <c r="F41" s="190"/>
      <c r="G41" s="190"/>
      <c r="H41" s="190"/>
      <c r="P41" s="278"/>
    </row>
    <row r="42" spans="2:19" ht="15.75" customHeight="1" outlineLevel="1">
      <c r="B42" s="296">
        <v>414601</v>
      </c>
      <c r="C42" s="392" t="s">
        <v>377</v>
      </c>
      <c r="D42" s="392"/>
      <c r="E42" s="180">
        <v>71</v>
      </c>
      <c r="F42" s="174">
        <f>E42*'Прайс-лист'!I3*(1-'Прайс-лист'!$E$3)</f>
        <v>1647.2</v>
      </c>
      <c r="G42" s="176">
        <v>0</v>
      </c>
      <c r="H42" s="175">
        <f>F42*G42</f>
        <v>0</v>
      </c>
      <c r="P42" s="279" t="s">
        <v>347</v>
      </c>
    </row>
    <row r="43" spans="2:19" ht="15.75" customHeight="1" outlineLevel="1">
      <c r="B43" s="296">
        <v>2529</v>
      </c>
      <c r="C43" s="392" t="s">
        <v>515</v>
      </c>
      <c r="D43" s="392"/>
      <c r="E43" s="180">
        <v>355</v>
      </c>
      <c r="F43" s="174">
        <f>E43*'Прайс-лист'!I3*(1-'Прайс-лист'!$E$3)</f>
        <v>8236</v>
      </c>
      <c r="G43" s="176">
        <v>0</v>
      </c>
      <c r="H43" s="175">
        <f>F43*G43</f>
        <v>0</v>
      </c>
      <c r="P43" s="56"/>
    </row>
    <row r="44" spans="2:19" ht="15.75" customHeight="1" outlineLevel="1">
      <c r="B44" s="296">
        <v>2515</v>
      </c>
      <c r="C44" s="392" t="s">
        <v>95</v>
      </c>
      <c r="D44" s="392"/>
      <c r="E44" s="206">
        <v>241</v>
      </c>
      <c r="F44" s="174">
        <f>E44*'Прайс-лист'!I3*(1-'Прайс-лист'!$E$3)</f>
        <v>5591.2000000000007</v>
      </c>
      <c r="G44" s="176">
        <v>0</v>
      </c>
      <c r="H44" s="175">
        <f>F44*G44</f>
        <v>0</v>
      </c>
    </row>
    <row r="45" spans="2:19" ht="15.75" customHeight="1" outlineLevel="1">
      <c r="B45" s="296">
        <v>2707</v>
      </c>
      <c r="C45" s="392" t="s">
        <v>426</v>
      </c>
      <c r="D45" s="392"/>
      <c r="E45" s="206">
        <v>577</v>
      </c>
      <c r="F45" s="174">
        <f>E45*'Прайс-лист'!I3*(1-'Прайс-лист'!$E$3)</f>
        <v>13386.400000000001</v>
      </c>
      <c r="G45" s="176">
        <v>0</v>
      </c>
      <c r="H45" s="175">
        <f t="shared" ref="H45:H55" si="1">F45*G45</f>
        <v>0</v>
      </c>
    </row>
    <row r="46" spans="2:19" ht="15.75" customHeight="1" outlineLevel="1">
      <c r="B46" s="296">
        <v>2602</v>
      </c>
      <c r="C46" s="392" t="s">
        <v>468</v>
      </c>
      <c r="D46" s="392"/>
      <c r="E46" s="206">
        <v>810</v>
      </c>
      <c r="F46" s="174">
        <f>E46*'Прайс-лист'!I3*(1-'Прайс-лист'!$E$3)</f>
        <v>18792</v>
      </c>
      <c r="G46" s="176">
        <v>0</v>
      </c>
      <c r="H46" s="175">
        <f t="shared" si="1"/>
        <v>0</v>
      </c>
    </row>
    <row r="47" spans="2:19" ht="15.75" customHeight="1" outlineLevel="1">
      <c r="B47" s="296">
        <v>2601</v>
      </c>
      <c r="C47" s="392" t="s">
        <v>613</v>
      </c>
      <c r="D47" s="392"/>
      <c r="E47" s="206">
        <v>101</v>
      </c>
      <c r="F47" s="174">
        <f>E47*'Прайс-лист'!I3*(1-'Прайс-лист'!$E$3)</f>
        <v>2343.2000000000003</v>
      </c>
      <c r="G47" s="176">
        <v>0</v>
      </c>
      <c r="H47" s="175">
        <f>F47*G47</f>
        <v>0</v>
      </c>
    </row>
    <row r="48" spans="2:19" ht="15.75" customHeight="1" outlineLevel="1">
      <c r="B48" s="296">
        <v>2318</v>
      </c>
      <c r="C48" s="392" t="s">
        <v>108</v>
      </c>
      <c r="D48" s="392"/>
      <c r="E48" s="206">
        <v>247</v>
      </c>
      <c r="F48" s="174">
        <f>E48*'Прайс-лист'!I3*(1-'Прайс-лист'!$E$3)</f>
        <v>5730.4000000000005</v>
      </c>
      <c r="G48" s="176">
        <v>0</v>
      </c>
      <c r="H48" s="175">
        <f>F48*G48</f>
        <v>0</v>
      </c>
    </row>
    <row r="49" spans="2:22" ht="15.75" customHeight="1" outlineLevel="1">
      <c r="B49" s="302">
        <v>308301</v>
      </c>
      <c r="C49" s="380" t="s">
        <v>294</v>
      </c>
      <c r="D49" s="380"/>
      <c r="E49" s="206">
        <v>30</v>
      </c>
      <c r="F49" s="174">
        <f>E49*'Прайс-лист'!I3*(1-'Прайс-лист'!$E$3)</f>
        <v>696</v>
      </c>
      <c r="G49" s="244">
        <f>IF(G36*G48,1,0)</f>
        <v>0</v>
      </c>
      <c r="H49" s="175">
        <f t="shared" si="1"/>
        <v>0</v>
      </c>
    </row>
    <row r="50" spans="2:22" ht="15.75" customHeight="1" outlineLevel="1">
      <c r="B50" s="296">
        <v>2967</v>
      </c>
      <c r="C50" s="392" t="s">
        <v>6</v>
      </c>
      <c r="D50" s="392"/>
      <c r="E50" s="206">
        <v>143</v>
      </c>
      <c r="F50" s="174">
        <f>E50*'Прайс-лист'!I3*(1-'Прайс-лист'!$E$3)</f>
        <v>3317.6000000000004</v>
      </c>
      <c r="G50" s="176">
        <v>0</v>
      </c>
      <c r="H50" s="175">
        <f t="shared" si="1"/>
        <v>0</v>
      </c>
    </row>
    <row r="51" spans="2:22" ht="15.75" customHeight="1" outlineLevel="1">
      <c r="B51" s="296">
        <v>2968</v>
      </c>
      <c r="C51" s="392" t="s">
        <v>7</v>
      </c>
      <c r="D51" s="392"/>
      <c r="E51" s="206">
        <v>177</v>
      </c>
      <c r="F51" s="174">
        <f>E51*'Прайс-лист'!I3*(1-'Прайс-лист'!$E$3)</f>
        <v>4106.4000000000005</v>
      </c>
      <c r="G51" s="176">
        <v>0</v>
      </c>
      <c r="H51" s="175">
        <f t="shared" si="1"/>
        <v>0</v>
      </c>
    </row>
    <row r="52" spans="2:22" ht="15.75" customHeight="1" outlineLevel="1">
      <c r="B52" s="296">
        <v>7004</v>
      </c>
      <c r="C52" s="392" t="s">
        <v>8</v>
      </c>
      <c r="D52" s="392"/>
      <c r="E52" s="206">
        <v>417</v>
      </c>
      <c r="F52" s="174">
        <f>E52*'Прайс-лист'!I3*(1-'Прайс-лист'!$E$3)</f>
        <v>9674.4</v>
      </c>
      <c r="G52" s="176">
        <v>0</v>
      </c>
      <c r="H52" s="175">
        <f t="shared" si="1"/>
        <v>0</v>
      </c>
    </row>
    <row r="53" spans="2:22" ht="15.75" customHeight="1" outlineLevel="1">
      <c r="B53" s="296">
        <v>7005</v>
      </c>
      <c r="C53" s="392" t="s">
        <v>427</v>
      </c>
      <c r="D53" s="392"/>
      <c r="E53" s="206">
        <v>99</v>
      </c>
      <c r="F53" s="174">
        <f>E53*'Прайс-лист'!I3*(1-'Прайс-лист'!$E$3)</f>
        <v>2296.8000000000002</v>
      </c>
      <c r="G53" s="176">
        <v>0</v>
      </c>
      <c r="H53" s="175">
        <f t="shared" si="1"/>
        <v>0</v>
      </c>
    </row>
    <row r="54" spans="2:22" ht="15.75" customHeight="1" outlineLevel="1">
      <c r="B54" s="296">
        <v>2391</v>
      </c>
      <c r="C54" s="386" t="s">
        <v>525</v>
      </c>
      <c r="D54" s="386"/>
      <c r="E54" s="206">
        <v>530</v>
      </c>
      <c r="F54" s="174">
        <f>E54*'Прайс-лист'!I3*(1-'Прайс-лист'!$E$3)</f>
        <v>12296</v>
      </c>
      <c r="G54" s="176">
        <v>0</v>
      </c>
      <c r="H54" s="175">
        <f t="shared" si="1"/>
        <v>0</v>
      </c>
    </row>
    <row r="55" spans="2:22" ht="15.75" customHeight="1" outlineLevel="1">
      <c r="B55" s="296">
        <v>2396</v>
      </c>
      <c r="C55" s="386" t="s">
        <v>528</v>
      </c>
      <c r="D55" s="386"/>
      <c r="E55" s="206">
        <v>710</v>
      </c>
      <c r="F55" s="174">
        <f>E55*'Прайс-лист'!I3*(1-'Прайс-лист'!$E$3)</f>
        <v>16472</v>
      </c>
      <c r="G55" s="176">
        <v>0</v>
      </c>
      <c r="H55" s="175">
        <f t="shared" si="1"/>
        <v>0</v>
      </c>
    </row>
    <row r="56" spans="2:22" ht="18">
      <c r="B56" s="3"/>
      <c r="C56" s="252"/>
      <c r="D56" s="252"/>
      <c r="E56" s="85"/>
      <c r="F56" s="316" t="s">
        <v>9</v>
      </c>
      <c r="G56" s="388">
        <f>SUM(H26:H55)</f>
        <v>203324.80000000002</v>
      </c>
      <c r="H56" s="388"/>
    </row>
    <row r="60" spans="2:22" ht="15.75" customHeight="1">
      <c r="V60" s="149" t="s">
        <v>353</v>
      </c>
    </row>
  </sheetData>
  <mergeCells count="58">
    <mergeCell ref="G56:H56"/>
    <mergeCell ref="C13:D13"/>
    <mergeCell ref="S2:T2"/>
    <mergeCell ref="B3:H3"/>
    <mergeCell ref="C4:D4"/>
    <mergeCell ref="C6:D6"/>
    <mergeCell ref="C7:D7"/>
    <mergeCell ref="C8:D8"/>
    <mergeCell ref="C5:D5"/>
    <mergeCell ref="B2:H2"/>
    <mergeCell ref="C12:D12"/>
    <mergeCell ref="C14:D14"/>
    <mergeCell ref="C15:D15"/>
    <mergeCell ref="C9:D9"/>
    <mergeCell ref="C10:D10"/>
    <mergeCell ref="C11:D11"/>
    <mergeCell ref="F20:H20"/>
    <mergeCell ref="F21:H21"/>
    <mergeCell ref="F22:H22"/>
    <mergeCell ref="F23:H23"/>
    <mergeCell ref="C16:D16"/>
    <mergeCell ref="C17:D17"/>
    <mergeCell ref="C18:D18"/>
    <mergeCell ref="C22:D22"/>
    <mergeCell ref="C23:D23"/>
    <mergeCell ref="C19:D19"/>
    <mergeCell ref="C20:D20"/>
    <mergeCell ref="C21:D21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42:D42"/>
    <mergeCell ref="C43:D43"/>
    <mergeCell ref="C44:D44"/>
    <mergeCell ref="C45:D45"/>
    <mergeCell ref="C46:D46"/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</mergeCells>
  <dataValidations count="10">
    <dataValidation type="list" allowBlank="1" showInputMessage="1" showErrorMessage="1" sqref="D31">
      <formula1>$K$30:$K$36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$P$30:$P$42</formula1>
    </dataValidation>
    <dataValidation type="list" allowBlank="1" showInputMessage="1" showErrorMessage="1" sqref="D44">
      <formula1>#REF!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40" activePane="bottomLeft" state="frozen"/>
      <selection pane="bottomLeft" activeCell="I65" sqref="I65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8" width="15.710937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183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159"/>
      <c r="F4" s="381">
        <v>360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159"/>
      <c r="F5" s="381">
        <v>270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159"/>
      <c r="F6" s="381">
        <v>186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159"/>
      <c r="F7" s="381">
        <v>88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159"/>
      <c r="F8" s="381">
        <v>46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159"/>
      <c r="F9" s="381">
        <v>170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159"/>
      <c r="F10" s="381">
        <v>650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159"/>
      <c r="F11" s="381">
        <v>5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159"/>
      <c r="F12" s="381">
        <v>3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159"/>
      <c r="F13" s="296"/>
      <c r="G13" s="296">
        <v>25</v>
      </c>
      <c r="H13" s="296"/>
    </row>
    <row r="14" spans="2:20" ht="15.75" customHeight="1" outlineLevel="1">
      <c r="B14" s="158"/>
      <c r="C14" s="380" t="s">
        <v>24</v>
      </c>
      <c r="D14" s="380"/>
      <c r="E14" s="159"/>
      <c r="F14" s="381">
        <v>40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159"/>
      <c r="F15" s="381">
        <v>40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159"/>
      <c r="F16" s="381">
        <v>95</v>
      </c>
      <c r="G16" s="381"/>
      <c r="H16" s="381"/>
    </row>
    <row r="17" spans="2:18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8" ht="15.75" customHeight="1" outlineLevel="1">
      <c r="B18" s="158"/>
      <c r="C18" s="380" t="s">
        <v>28</v>
      </c>
      <c r="D18" s="380"/>
      <c r="E18" s="159"/>
      <c r="F18" s="381" t="s">
        <v>29</v>
      </c>
      <c r="G18" s="381"/>
      <c r="H18" s="381"/>
    </row>
    <row r="19" spans="2:18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8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8" ht="15.75" customHeight="1" outlineLevel="1">
      <c r="B21" s="158"/>
      <c r="C21" s="385" t="s">
        <v>156</v>
      </c>
      <c r="D21" s="385"/>
      <c r="E21" s="159"/>
      <c r="F21" s="381" t="s">
        <v>176</v>
      </c>
      <c r="G21" s="381"/>
      <c r="H21" s="381"/>
    </row>
    <row r="22" spans="2:18" ht="15.75" customHeight="1" outlineLevel="1">
      <c r="B22" s="158"/>
      <c r="C22" s="385" t="s">
        <v>157</v>
      </c>
      <c r="D22" s="385"/>
      <c r="E22" s="159"/>
      <c r="F22" s="381" t="s">
        <v>177</v>
      </c>
      <c r="G22" s="381"/>
      <c r="H22" s="381"/>
    </row>
    <row r="23" spans="2:18" ht="15.75" customHeight="1" outlineLevel="1">
      <c r="B23" s="158"/>
      <c r="C23" s="385" t="s">
        <v>35</v>
      </c>
      <c r="D23" s="385"/>
      <c r="E23" s="159"/>
      <c r="F23" s="381">
        <v>235</v>
      </c>
      <c r="G23" s="381"/>
      <c r="H23" s="381"/>
    </row>
    <row r="24" spans="2:18" ht="15.75" customHeight="1">
      <c r="B24" s="49"/>
      <c r="C24" s="52"/>
      <c r="D24" s="52"/>
      <c r="E24" s="87"/>
      <c r="F24" s="52"/>
      <c r="G24" s="52"/>
      <c r="H24" s="51"/>
    </row>
    <row r="25" spans="2:18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8" ht="15.75" customHeight="1" outlineLevel="1">
      <c r="B26" s="251">
        <v>1092</v>
      </c>
      <c r="C26" s="242" t="s">
        <v>146</v>
      </c>
      <c r="D26" s="242"/>
      <c r="E26" s="173">
        <v>6701</v>
      </c>
      <c r="F26" s="174">
        <f>E26*'Прайс-лист'!I3*(1-'Прайс-лист'!$E$3)</f>
        <v>155463.20000000001</v>
      </c>
      <c r="G26" s="251"/>
      <c r="H26" s="175">
        <f>F26</f>
        <v>155463.20000000001</v>
      </c>
    </row>
    <row r="27" spans="2:18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77"/>
      <c r="C28" s="387" t="s">
        <v>622</v>
      </c>
      <c r="D28" s="387"/>
      <c r="E28" s="387"/>
      <c r="F28" s="387"/>
      <c r="G28" s="387"/>
      <c r="H28" s="387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4">
        <v>2479</v>
      </c>
      <c r="C30" s="250" t="s">
        <v>3</v>
      </c>
      <c r="D30" s="181" t="s">
        <v>277</v>
      </c>
      <c r="E30" s="206">
        <v>287</v>
      </c>
      <c r="F30" s="174">
        <f>E30*'Прайс-лист'!I3*(1-'Прайс-лист'!$E$3)</f>
        <v>6658.4000000000005</v>
      </c>
      <c r="G30" s="176">
        <v>0</v>
      </c>
      <c r="H30" s="175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</row>
    <row r="31" spans="2:18" ht="15.75" customHeight="1" outlineLevel="1">
      <c r="B31" s="191"/>
      <c r="C31" s="243" t="s">
        <v>454</v>
      </c>
      <c r="D31" s="192" t="s">
        <v>277</v>
      </c>
      <c r="E31" s="206">
        <v>23</v>
      </c>
      <c r="F31" s="174">
        <f>E31*'Прайс-лист'!I3*(1-'Прайс-лист'!$E$3)</f>
        <v>533.6</v>
      </c>
      <c r="G31" s="176">
        <v>0</v>
      </c>
      <c r="H31" s="175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6" t="s">
        <v>334</v>
      </c>
      <c r="R31" s="108" t="s">
        <v>383</v>
      </c>
    </row>
    <row r="32" spans="2:18" ht="15.75" customHeight="1" outlineLevel="1">
      <c r="B32" s="244">
        <v>2121</v>
      </c>
      <c r="C32" s="243" t="s">
        <v>458</v>
      </c>
      <c r="D32" s="192" t="s">
        <v>277</v>
      </c>
      <c r="E32" s="206">
        <v>126</v>
      </c>
      <c r="F32" s="174">
        <f>E32*'Прайс-лист'!I3*(1-'Прайс-лист'!$E$3)</f>
        <v>2923.2000000000003</v>
      </c>
      <c r="G32" s="176">
        <v>0</v>
      </c>
      <c r="H32" s="174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6" t="s">
        <v>335</v>
      </c>
      <c r="R32" s="104" t="s">
        <v>382</v>
      </c>
    </row>
    <row r="33" spans="2:18" ht="15.75" customHeight="1" outlineLevel="1">
      <c r="B33" s="244"/>
      <c r="C33" s="243" t="s">
        <v>464</v>
      </c>
      <c r="D33" s="192" t="s">
        <v>277</v>
      </c>
      <c r="E33" s="206">
        <v>1504</v>
      </c>
      <c r="F33" s="174">
        <f>E33*'Прайс-лист'!I3*(1-'Прайс-лист'!$E$3)</f>
        <v>34892.800000000003</v>
      </c>
      <c r="G33" s="176">
        <v>0</v>
      </c>
      <c r="H33" s="175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6" t="s">
        <v>336</v>
      </c>
      <c r="R33" s="106"/>
    </row>
    <row r="34" spans="2:18" ht="15.75" customHeight="1" outlineLevel="1">
      <c r="B34" s="244">
        <v>210901</v>
      </c>
      <c r="C34" s="243" t="s">
        <v>463</v>
      </c>
      <c r="D34" s="192" t="s">
        <v>277</v>
      </c>
      <c r="E34" s="206">
        <v>2208</v>
      </c>
      <c r="F34" s="174">
        <f>E34*'Прайс-лист'!I3*(1-'Прайс-лист'!$E$3)</f>
        <v>51225.600000000006</v>
      </c>
      <c r="G34" s="176">
        <v>0</v>
      </c>
      <c r="H34" s="175">
        <f t="shared" ref="H34" si="1">F34*G34</f>
        <v>0</v>
      </c>
      <c r="J34" s="108" t="s">
        <v>332</v>
      </c>
      <c r="K34" s="105" t="s">
        <v>452</v>
      </c>
      <c r="L34" s="111"/>
      <c r="N34" s="111"/>
      <c r="O34" s="106"/>
      <c r="P34" s="277" t="s">
        <v>595</v>
      </c>
      <c r="Q34" s="108" t="s">
        <v>435</v>
      </c>
      <c r="R34" s="106"/>
    </row>
    <row r="35" spans="2:18" ht="15.75" customHeight="1" outlineLevel="1">
      <c r="B35" s="244">
        <v>2004</v>
      </c>
      <c r="C35" s="243" t="s">
        <v>279</v>
      </c>
      <c r="D35" s="192" t="s">
        <v>277</v>
      </c>
      <c r="E35" s="206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6" t="s">
        <v>403</v>
      </c>
      <c r="R35" s="108"/>
    </row>
    <row r="36" spans="2:18" ht="15.75" customHeight="1" outlineLevel="1">
      <c r="B36" s="244">
        <v>3063</v>
      </c>
      <c r="C36" s="242" t="s">
        <v>278</v>
      </c>
      <c r="D36" s="192" t="s">
        <v>277</v>
      </c>
      <c r="E36" s="206">
        <v>107</v>
      </c>
      <c r="F36" s="174">
        <f>E36*'Прайс-лист'!I3*(1-'Прайс-лист'!$E$3)</f>
        <v>2482.4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52"/>
      <c r="P36" s="276" t="s">
        <v>404</v>
      </c>
      <c r="R36" s="55"/>
    </row>
    <row r="37" spans="2:18" ht="15.75" customHeight="1" outlineLevel="1">
      <c r="B37" s="244">
        <v>3501</v>
      </c>
      <c r="C37" s="250" t="s">
        <v>329</v>
      </c>
      <c r="D37" s="181" t="s">
        <v>277</v>
      </c>
      <c r="E37" s="206">
        <v>336</v>
      </c>
      <c r="F37" s="174">
        <f>E37*'Прайс-лист'!I3*(1-'Прайс-лист'!$E$3)</f>
        <v>7795.2000000000007</v>
      </c>
      <c r="G37" s="176">
        <v>0</v>
      </c>
      <c r="H37" s="175">
        <f t="shared" si="0"/>
        <v>0</v>
      </c>
      <c r="O37" s="152"/>
      <c r="P37" s="276" t="s">
        <v>405</v>
      </c>
      <c r="Q37" s="109"/>
      <c r="R37" s="55"/>
    </row>
    <row r="38" spans="2:18" ht="15.75" customHeight="1" outlineLevel="1">
      <c r="B38" s="241" t="s">
        <v>378</v>
      </c>
      <c r="C38" s="248" t="s">
        <v>381</v>
      </c>
      <c r="D38" s="181" t="s">
        <v>277</v>
      </c>
      <c r="E38" s="180">
        <v>0</v>
      </c>
      <c r="F38" s="174">
        <f>E38*'Прайс-лист'!I3*(1-'Прайс-лист'!$E$3)</f>
        <v>0</v>
      </c>
      <c r="G38" s="176">
        <v>0</v>
      </c>
      <c r="H38" s="175">
        <f t="shared" si="0"/>
        <v>0</v>
      </c>
      <c r="P38" s="277" t="s">
        <v>596</v>
      </c>
    </row>
    <row r="39" spans="2:18" ht="15.75" customHeight="1" outlineLevel="1">
      <c r="B39" s="244">
        <v>2560</v>
      </c>
      <c r="C39" s="243" t="s">
        <v>440</v>
      </c>
      <c r="D39" s="243"/>
      <c r="E39" s="180">
        <v>58</v>
      </c>
      <c r="F39" s="174">
        <f>E39*'Прайс-лист'!I3*(1-'Прайс-лист'!$E$3)</f>
        <v>1345.6000000000001</v>
      </c>
      <c r="G39" s="176">
        <v>0</v>
      </c>
      <c r="H39" s="175">
        <f t="shared" si="0"/>
        <v>0</v>
      </c>
      <c r="O39" s="65"/>
      <c r="P39" s="276" t="s">
        <v>406</v>
      </c>
    </row>
    <row r="40" spans="2:18" ht="15.75" customHeight="1" outlineLevel="1">
      <c r="B40" s="241">
        <v>2130</v>
      </c>
      <c r="C40" s="178" t="s">
        <v>289</v>
      </c>
      <c r="D40" s="178"/>
      <c r="E40" s="207">
        <v>242</v>
      </c>
      <c r="F40" s="174">
        <f>E40*'Прайс-лист'!I3*(1-'Прайс-лист'!$E$3)</f>
        <v>5614.4000000000005</v>
      </c>
      <c r="G40" s="176">
        <v>0</v>
      </c>
      <c r="H40" s="175">
        <f t="shared" si="0"/>
        <v>0</v>
      </c>
      <c r="P40" s="276" t="s">
        <v>407</v>
      </c>
      <c r="Q40" s="58"/>
      <c r="R40" s="58"/>
    </row>
    <row r="41" spans="2:18" ht="15.75" customHeight="1" outlineLevel="1">
      <c r="C41" s="190" t="s">
        <v>4</v>
      </c>
      <c r="D41" s="190"/>
      <c r="E41" s="190"/>
      <c r="F41" s="190"/>
      <c r="G41" s="190"/>
      <c r="H41" s="190"/>
      <c r="P41" s="278"/>
      <c r="Q41" s="54"/>
      <c r="R41" s="54"/>
    </row>
    <row r="42" spans="2:18" ht="15.75" customHeight="1" outlineLevel="1">
      <c r="B42" s="246">
        <v>4146</v>
      </c>
      <c r="C42" s="392" t="s">
        <v>384</v>
      </c>
      <c r="D42" s="392"/>
      <c r="E42" s="207">
        <v>36</v>
      </c>
      <c r="F42" s="174">
        <f>E42*'Прайс-лист'!I3*(1-'Прайс-лист'!$E$3)</f>
        <v>835.2</v>
      </c>
      <c r="G42" s="176">
        <v>0</v>
      </c>
      <c r="H42" s="175">
        <f t="shared" ref="H42:H54" si="2">F42*G42</f>
        <v>0</v>
      </c>
      <c r="P42" s="279"/>
      <c r="Q42" s="54"/>
      <c r="R42" s="54"/>
    </row>
    <row r="43" spans="2:18" ht="15.75" customHeight="1" outlineLevel="1">
      <c r="B43" s="246">
        <v>2704</v>
      </c>
      <c r="C43" s="392" t="s">
        <v>97</v>
      </c>
      <c r="D43" s="392"/>
      <c r="E43" s="207">
        <v>528</v>
      </c>
      <c r="F43" s="174">
        <f>E43*'Прайс-лист'!I3*(1-'Прайс-лист'!$E$3)</f>
        <v>12249.6</v>
      </c>
      <c r="G43" s="176">
        <v>0</v>
      </c>
      <c r="H43" s="175">
        <f t="shared" si="2"/>
        <v>0</v>
      </c>
      <c r="Q43" s="54"/>
    </row>
    <row r="44" spans="2:18" ht="15.75" customHeight="1" outlineLevel="1">
      <c r="B44" s="246">
        <v>2605</v>
      </c>
      <c r="C44" s="392" t="s">
        <v>614</v>
      </c>
      <c r="D44" s="392"/>
      <c r="E44" s="207">
        <v>521</v>
      </c>
      <c r="F44" s="174">
        <f>E44*'Прайс-лист'!I3*(1-'Прайс-лист'!$E$3)</f>
        <v>12087.2</v>
      </c>
      <c r="G44" s="176">
        <v>0</v>
      </c>
      <c r="H44" s="175">
        <f t="shared" si="2"/>
        <v>0</v>
      </c>
      <c r="Q44" s="54"/>
    </row>
    <row r="45" spans="2:18" ht="15.75" customHeight="1" outlineLevel="1">
      <c r="B45" s="246">
        <v>2601</v>
      </c>
      <c r="C45" s="392" t="s">
        <v>613</v>
      </c>
      <c r="D45" s="392"/>
      <c r="E45" s="207">
        <v>101</v>
      </c>
      <c r="F45" s="174">
        <f>E45*'Прайс-лист'!I3*(1-'Прайс-лист'!$E$3)</f>
        <v>2343.2000000000003</v>
      </c>
      <c r="G45" s="176">
        <v>0</v>
      </c>
      <c r="H45" s="175">
        <f>F45*G45</f>
        <v>0</v>
      </c>
    </row>
    <row r="46" spans="2:18" ht="15.75" customHeight="1" outlineLevel="1">
      <c r="B46" s="246">
        <v>2310</v>
      </c>
      <c r="C46" s="392" t="s">
        <v>98</v>
      </c>
      <c r="D46" s="392"/>
      <c r="E46" s="207">
        <v>215</v>
      </c>
      <c r="F46" s="174">
        <f>E46*'Прайс-лист'!I3*(1-'Прайс-лист'!$E$3)</f>
        <v>4988</v>
      </c>
      <c r="G46" s="176">
        <v>0</v>
      </c>
      <c r="H46" s="175">
        <f t="shared" si="2"/>
        <v>0</v>
      </c>
    </row>
    <row r="47" spans="2:18" ht="15.75" customHeight="1" outlineLevel="1">
      <c r="B47" s="246">
        <v>2919</v>
      </c>
      <c r="C47" s="392" t="s">
        <v>6</v>
      </c>
      <c r="D47" s="392"/>
      <c r="E47" s="207">
        <v>124</v>
      </c>
      <c r="F47" s="174">
        <f>E47*'Прайс-лист'!I3*(1-'Прайс-лист'!$E$3)</f>
        <v>2876.8</v>
      </c>
      <c r="G47" s="176">
        <v>0</v>
      </c>
      <c r="H47" s="175">
        <f t="shared" si="2"/>
        <v>0</v>
      </c>
    </row>
    <row r="48" spans="2:18" ht="15.75" customHeight="1" outlineLevel="1">
      <c r="B48" s="246">
        <v>2920</v>
      </c>
      <c r="C48" s="392" t="s">
        <v>7</v>
      </c>
      <c r="D48" s="392"/>
      <c r="E48" s="207">
        <v>154</v>
      </c>
      <c r="F48" s="174">
        <f>E48*'Прайс-лист'!I3*(1-'Прайс-лист'!$E$3)</f>
        <v>3572.8</v>
      </c>
      <c r="G48" s="176">
        <v>0</v>
      </c>
      <c r="H48" s="175">
        <f t="shared" si="2"/>
        <v>0</v>
      </c>
    </row>
    <row r="49" spans="2:8" ht="15.75" customHeight="1" outlineLevel="1">
      <c r="B49" s="246">
        <v>2824</v>
      </c>
      <c r="C49" s="392" t="s">
        <v>518</v>
      </c>
      <c r="D49" s="392"/>
      <c r="E49" s="207">
        <v>338</v>
      </c>
      <c r="F49" s="174">
        <f>E49*'Прайс-лист'!I3*(1-'Прайс-лист'!$E$3)</f>
        <v>7841.6</v>
      </c>
      <c r="G49" s="176">
        <v>0</v>
      </c>
      <c r="H49" s="175">
        <f t="shared" si="2"/>
        <v>0</v>
      </c>
    </row>
    <row r="50" spans="2:8" ht="15.75" customHeight="1" outlineLevel="1">
      <c r="B50" s="246">
        <v>2825</v>
      </c>
      <c r="C50" s="392" t="s">
        <v>102</v>
      </c>
      <c r="D50" s="392"/>
      <c r="E50" s="207">
        <v>383</v>
      </c>
      <c r="F50" s="174">
        <f>E50*'Прайс-лист'!I3*(1-'Прайс-лист'!$E$3)</f>
        <v>8885.6</v>
      </c>
      <c r="G50" s="176">
        <v>0</v>
      </c>
      <c r="H50" s="175">
        <f t="shared" si="2"/>
        <v>0</v>
      </c>
    </row>
    <row r="51" spans="2:8" ht="15.75" customHeight="1" outlineLevel="1">
      <c r="B51" s="246">
        <v>2846</v>
      </c>
      <c r="C51" s="392" t="s">
        <v>103</v>
      </c>
      <c r="D51" s="392"/>
      <c r="E51" s="207">
        <v>83</v>
      </c>
      <c r="F51" s="174">
        <f>E51*'Прайс-лист'!I3*(1-'Прайс-лист'!$E$3)</f>
        <v>1925.6000000000001</v>
      </c>
      <c r="G51" s="176">
        <v>0</v>
      </c>
      <c r="H51" s="175">
        <f t="shared" si="2"/>
        <v>0</v>
      </c>
    </row>
    <row r="52" spans="2:8" ht="15.75" customHeight="1" outlineLevel="1">
      <c r="B52" s="246">
        <v>2842</v>
      </c>
      <c r="C52" s="392" t="s">
        <v>104</v>
      </c>
      <c r="D52" s="392"/>
      <c r="E52" s="207">
        <v>84</v>
      </c>
      <c r="F52" s="174">
        <f>E52*'Прайс-лист'!I3*(1-'Прайс-лист'!$E$3)</f>
        <v>1948.8000000000002</v>
      </c>
      <c r="G52" s="176">
        <v>0</v>
      </c>
      <c r="H52" s="175">
        <f t="shared" si="2"/>
        <v>0</v>
      </c>
    </row>
    <row r="53" spans="2:8" ht="15.75" customHeight="1" outlineLevel="1">
      <c r="B53" s="246">
        <v>2391</v>
      </c>
      <c r="C53" s="386" t="s">
        <v>525</v>
      </c>
      <c r="D53" s="386"/>
      <c r="E53" s="207">
        <v>530</v>
      </c>
      <c r="F53" s="174">
        <f>E53*'Прайс-лист'!I3*(1-'Прайс-лист'!$E$3)</f>
        <v>12296</v>
      </c>
      <c r="G53" s="176">
        <v>0</v>
      </c>
      <c r="H53" s="175">
        <f t="shared" si="2"/>
        <v>0</v>
      </c>
    </row>
    <row r="54" spans="2:8" ht="15.75" customHeight="1" outlineLevel="1">
      <c r="B54" s="246">
        <v>2396</v>
      </c>
      <c r="C54" s="386" t="s">
        <v>528</v>
      </c>
      <c r="D54" s="386"/>
      <c r="E54" s="207">
        <v>710</v>
      </c>
      <c r="F54" s="174">
        <f>E54*'Прайс-лист'!I3*(1-'Прайс-лист'!$E$3)</f>
        <v>16472</v>
      </c>
      <c r="G54" s="176">
        <v>0</v>
      </c>
      <c r="H54" s="175">
        <f t="shared" si="2"/>
        <v>0</v>
      </c>
    </row>
    <row r="55" spans="2:8" ht="18">
      <c r="B55" s="3"/>
      <c r="C55" s="252"/>
      <c r="D55" s="252"/>
      <c r="E55" s="85"/>
      <c r="F55" s="316" t="s">
        <v>9</v>
      </c>
      <c r="G55" s="388">
        <f>SUM(H26:H54)</f>
        <v>155463.20000000001</v>
      </c>
      <c r="H55" s="388"/>
    </row>
  </sheetData>
  <sortState ref="A38:H51">
    <sortCondition ref="A38"/>
  </sortState>
  <mergeCells count="57">
    <mergeCell ref="G55:H55"/>
    <mergeCell ref="C13:D13"/>
    <mergeCell ref="F20:H20"/>
    <mergeCell ref="F21:H21"/>
    <mergeCell ref="F22:H22"/>
    <mergeCell ref="C22:D22"/>
    <mergeCell ref="C23:D23"/>
    <mergeCell ref="F23:H23"/>
    <mergeCell ref="C17:D17"/>
    <mergeCell ref="C18:D18"/>
    <mergeCell ref="C19:D19"/>
    <mergeCell ref="C20:D20"/>
    <mergeCell ref="C21:D21"/>
    <mergeCell ref="C28:H28"/>
    <mergeCell ref="F17:H17"/>
    <mergeCell ref="F18:H18"/>
    <mergeCell ref="C6:D6"/>
    <mergeCell ref="C7:D7"/>
    <mergeCell ref="C8:D8"/>
    <mergeCell ref="C9:D9"/>
    <mergeCell ref="C16:D16"/>
    <mergeCell ref="C10:D10"/>
    <mergeCell ref="C11:D11"/>
    <mergeCell ref="C12:D12"/>
    <mergeCell ref="C14:D14"/>
    <mergeCell ref="C15:D15"/>
    <mergeCell ref="S2:T2"/>
    <mergeCell ref="B2:H2"/>
    <mergeCell ref="B3:H3"/>
    <mergeCell ref="C4:D4"/>
    <mergeCell ref="C5:D5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9:H19"/>
    <mergeCell ref="C42:D42"/>
    <mergeCell ref="C43:D43"/>
    <mergeCell ref="C44:D44"/>
    <mergeCell ref="C45:D45"/>
    <mergeCell ref="C46:D46"/>
    <mergeCell ref="C52:D52"/>
    <mergeCell ref="C53:D53"/>
    <mergeCell ref="C54:D54"/>
    <mergeCell ref="C47:D47"/>
    <mergeCell ref="C48:D48"/>
    <mergeCell ref="C49:D49"/>
    <mergeCell ref="C50:D50"/>
    <mergeCell ref="C51:D51"/>
  </mergeCells>
  <dataValidations count="10">
    <dataValidation type="list" allowBlank="1" showInputMessage="1" showErrorMessage="1" sqref="D49">
      <formula1>#REF!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29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7" width="15.7109375" style="149" hidden="1" customWidth="1" outlineLevel="1"/>
    <col min="18" max="18" width="16.14062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182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159"/>
      <c r="F4" s="381">
        <v>330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159"/>
      <c r="F5" s="381">
        <v>240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159"/>
      <c r="F6" s="381">
        <v>176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159"/>
      <c r="F7" s="381">
        <v>80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159"/>
      <c r="F8" s="381">
        <v>43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159"/>
      <c r="F9" s="381">
        <v>129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159"/>
      <c r="F10" s="381">
        <v>580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159"/>
      <c r="F11" s="381">
        <v>4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159"/>
      <c r="F12" s="381">
        <v>3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159"/>
      <c r="F13" s="296"/>
      <c r="G13" s="296">
        <v>15</v>
      </c>
      <c r="H13" s="296"/>
    </row>
    <row r="14" spans="2:20" ht="15.75" customHeight="1" outlineLevel="1">
      <c r="B14" s="158"/>
      <c r="C14" s="380" t="s">
        <v>24</v>
      </c>
      <c r="D14" s="380"/>
      <c r="E14" s="159"/>
      <c r="F14" s="381">
        <v>25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159"/>
      <c r="F15" s="381">
        <v>30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159"/>
      <c r="F16" s="381">
        <v>70</v>
      </c>
      <c r="G16" s="381"/>
      <c r="H16" s="381"/>
    </row>
    <row r="17" spans="2:18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8" ht="15.75" customHeight="1" outlineLevel="1">
      <c r="B18" s="158"/>
      <c r="C18" s="380" t="s">
        <v>28</v>
      </c>
      <c r="D18" s="380"/>
      <c r="E18" s="159"/>
      <c r="F18" s="381" t="s">
        <v>173</v>
      </c>
      <c r="G18" s="381"/>
      <c r="H18" s="381"/>
    </row>
    <row r="19" spans="2:18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8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8" ht="15.75" customHeight="1" outlineLevel="1">
      <c r="B21" s="158"/>
      <c r="C21" s="385" t="s">
        <v>156</v>
      </c>
      <c r="D21" s="385"/>
      <c r="E21" s="159"/>
      <c r="F21" s="381" t="s">
        <v>174</v>
      </c>
      <c r="G21" s="381"/>
      <c r="H21" s="381"/>
    </row>
    <row r="22" spans="2:18" ht="15.75" customHeight="1" outlineLevel="1">
      <c r="B22" s="158"/>
      <c r="C22" s="385" t="s">
        <v>157</v>
      </c>
      <c r="D22" s="385"/>
      <c r="E22" s="159"/>
      <c r="F22" s="381" t="s">
        <v>175</v>
      </c>
      <c r="G22" s="381"/>
      <c r="H22" s="381"/>
    </row>
    <row r="23" spans="2:18" ht="15.75" customHeight="1" outlineLevel="1">
      <c r="B23" s="158"/>
      <c r="C23" s="385" t="s">
        <v>35</v>
      </c>
      <c r="D23" s="385"/>
      <c r="E23" s="159"/>
      <c r="F23" s="381">
        <v>195</v>
      </c>
      <c r="G23" s="381"/>
      <c r="H23" s="381"/>
    </row>
    <row r="24" spans="2:18" ht="15.75" customHeight="1">
      <c r="B24" s="49"/>
      <c r="C24" s="52"/>
      <c r="D24" s="52"/>
      <c r="E24" s="87"/>
      <c r="F24" s="52"/>
      <c r="G24" s="52"/>
      <c r="H24" s="51"/>
    </row>
    <row r="25" spans="2:18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8" ht="15.75" customHeight="1" outlineLevel="1">
      <c r="B26" s="251">
        <v>1082</v>
      </c>
      <c r="C26" s="242" t="s">
        <v>146</v>
      </c>
      <c r="D26" s="242"/>
      <c r="E26" s="173">
        <v>5426</v>
      </c>
      <c r="F26" s="174">
        <f>E26*'Прайс-лист'!I3*(1-'Прайс-лист'!$E$3)</f>
        <v>125883.20000000001</v>
      </c>
      <c r="G26" s="251"/>
      <c r="H26" s="175">
        <f>F26</f>
        <v>125883.20000000001</v>
      </c>
    </row>
    <row r="27" spans="2:18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77"/>
      <c r="C28" s="387" t="s">
        <v>623</v>
      </c>
      <c r="D28" s="387"/>
      <c r="E28" s="387"/>
      <c r="F28" s="387"/>
      <c r="G28" s="387"/>
      <c r="H28" s="387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4">
        <v>2478</v>
      </c>
      <c r="C30" s="250" t="s">
        <v>3</v>
      </c>
      <c r="D30" s="181" t="s">
        <v>277</v>
      </c>
      <c r="E30" s="206">
        <v>224</v>
      </c>
      <c r="F30" s="174">
        <f>E30*'Прайс-лист'!I3*(1-'Прайс-лист'!$E$3)</f>
        <v>5196.8</v>
      </c>
      <c r="G30" s="176">
        <v>0</v>
      </c>
      <c r="H30" s="175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</row>
    <row r="31" spans="2:18" ht="15.75" customHeight="1" outlineLevel="1">
      <c r="B31" s="191"/>
      <c r="C31" s="243" t="s">
        <v>454</v>
      </c>
      <c r="D31" s="192" t="s">
        <v>277</v>
      </c>
      <c r="E31" s="206">
        <v>23</v>
      </c>
      <c r="F31" s="174">
        <f>E31*'Прайс-лист'!I3*(1-'Прайс-лист'!$E$3)</f>
        <v>533.6</v>
      </c>
      <c r="G31" s="176">
        <v>0</v>
      </c>
      <c r="H31" s="175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6" t="s">
        <v>334</v>
      </c>
      <c r="R31" s="108" t="s">
        <v>383</v>
      </c>
    </row>
    <row r="32" spans="2:18" ht="15.75" customHeight="1" outlineLevel="1">
      <c r="B32" s="244">
        <v>2122</v>
      </c>
      <c r="C32" s="243" t="s">
        <v>458</v>
      </c>
      <c r="D32" s="192" t="s">
        <v>277</v>
      </c>
      <c r="E32" s="206">
        <v>114</v>
      </c>
      <c r="F32" s="174">
        <f>E32*'Прайс-лист'!I3*(1-'Прайс-лист'!$E$3)</f>
        <v>2644.8</v>
      </c>
      <c r="G32" s="176">
        <v>0</v>
      </c>
      <c r="H32" s="175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6" t="s">
        <v>335</v>
      </c>
      <c r="R32" s="104" t="s">
        <v>382</v>
      </c>
    </row>
    <row r="33" spans="2:18" ht="15.75" customHeight="1" outlineLevel="1">
      <c r="B33" s="244"/>
      <c r="C33" s="243" t="s">
        <v>464</v>
      </c>
      <c r="D33" s="192" t="s">
        <v>277</v>
      </c>
      <c r="E33" s="206">
        <v>1333</v>
      </c>
      <c r="F33" s="174">
        <f>E33*'Прайс-лист'!I3*(1-'Прайс-лист'!$E$3)</f>
        <v>30925.600000000002</v>
      </c>
      <c r="G33" s="176">
        <v>0</v>
      </c>
      <c r="H33" s="175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6" t="s">
        <v>336</v>
      </c>
      <c r="R33" s="106"/>
    </row>
    <row r="34" spans="2:18" ht="15.75" customHeight="1" outlineLevel="1">
      <c r="B34" s="244">
        <v>210801</v>
      </c>
      <c r="C34" s="243" t="s">
        <v>463</v>
      </c>
      <c r="D34" s="192" t="s">
        <v>277</v>
      </c>
      <c r="E34" s="206">
        <v>1976</v>
      </c>
      <c r="F34" s="174">
        <f>E34*'Прайс-лист'!I3*(1-'Прайс-лист'!$E$3)</f>
        <v>45843.200000000004</v>
      </c>
      <c r="G34" s="176">
        <v>0</v>
      </c>
      <c r="H34" s="175">
        <f t="shared" ref="H34" si="1">F34*G34</f>
        <v>0</v>
      </c>
      <c r="J34" s="108" t="s">
        <v>332</v>
      </c>
      <c r="K34" s="105" t="s">
        <v>452</v>
      </c>
      <c r="L34" s="111"/>
      <c r="N34" s="111"/>
      <c r="O34" s="106"/>
      <c r="P34" s="277" t="s">
        <v>595</v>
      </c>
      <c r="Q34" s="108" t="s">
        <v>435</v>
      </c>
      <c r="R34" s="106"/>
    </row>
    <row r="35" spans="2:18" ht="15.75" customHeight="1" outlineLevel="1">
      <c r="B35" s="244">
        <v>2004</v>
      </c>
      <c r="C35" s="243" t="s">
        <v>279</v>
      </c>
      <c r="D35" s="192" t="s">
        <v>277</v>
      </c>
      <c r="E35" s="206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6" t="s">
        <v>403</v>
      </c>
      <c r="R35" s="108"/>
    </row>
    <row r="36" spans="2:18" ht="15.75" customHeight="1" outlineLevel="1">
      <c r="B36" s="244">
        <v>3062</v>
      </c>
      <c r="C36" s="242" t="s">
        <v>278</v>
      </c>
      <c r="D36" s="192" t="s">
        <v>277</v>
      </c>
      <c r="E36" s="206">
        <v>75</v>
      </c>
      <c r="F36" s="174">
        <f>E36*'Прайс-лист'!I3*(1-'Прайс-лист'!$E$3)</f>
        <v>1740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52"/>
      <c r="P36" s="276" t="s">
        <v>404</v>
      </c>
      <c r="R36" s="55"/>
    </row>
    <row r="37" spans="2:18" ht="15.75" customHeight="1" outlineLevel="1">
      <c r="B37" s="244">
        <v>3500</v>
      </c>
      <c r="C37" s="250" t="s">
        <v>329</v>
      </c>
      <c r="D37" s="181" t="s">
        <v>277</v>
      </c>
      <c r="E37" s="206">
        <v>291</v>
      </c>
      <c r="F37" s="174">
        <f>E37*'Прайс-лист'!I3*(1-'Прайс-лист'!$E$3)</f>
        <v>6751.2000000000007</v>
      </c>
      <c r="G37" s="176">
        <v>0</v>
      </c>
      <c r="H37" s="175">
        <f t="shared" si="0"/>
        <v>0</v>
      </c>
      <c r="P37" s="276" t="s">
        <v>405</v>
      </c>
    </row>
    <row r="38" spans="2:18" ht="15.75" customHeight="1" outlineLevel="1">
      <c r="B38" s="241" t="s">
        <v>378</v>
      </c>
      <c r="C38" s="248" t="s">
        <v>381</v>
      </c>
      <c r="D38" s="181" t="s">
        <v>277</v>
      </c>
      <c r="E38" s="180">
        <v>0</v>
      </c>
      <c r="F38" s="174">
        <f>E38*'Прайс-лист'!I3*(1-'Прайс-лист'!$E$3)</f>
        <v>0</v>
      </c>
      <c r="G38" s="176">
        <v>0</v>
      </c>
      <c r="H38" s="175">
        <f t="shared" si="0"/>
        <v>0</v>
      </c>
      <c r="P38" s="277" t="s">
        <v>596</v>
      </c>
    </row>
    <row r="39" spans="2:18" ht="15.75" customHeight="1" outlineLevel="1">
      <c r="B39" s="244">
        <v>2560</v>
      </c>
      <c r="C39" s="243" t="s">
        <v>440</v>
      </c>
      <c r="D39" s="243"/>
      <c r="E39" s="180">
        <v>58</v>
      </c>
      <c r="F39" s="174">
        <f>E39*'Прайс-лист'!I3*(1-'Прайс-лист'!$E$3)</f>
        <v>1345.6000000000001</v>
      </c>
      <c r="G39" s="176">
        <v>0</v>
      </c>
      <c r="H39" s="175">
        <f t="shared" si="0"/>
        <v>0</v>
      </c>
      <c r="P39" s="276" t="s">
        <v>406</v>
      </c>
    </row>
    <row r="40" spans="2:18" ht="15.75" customHeight="1" outlineLevel="1">
      <c r="B40" s="241">
        <v>2129</v>
      </c>
      <c r="C40" s="178" t="s">
        <v>96</v>
      </c>
      <c r="D40" s="178"/>
      <c r="E40" s="207">
        <v>188</v>
      </c>
      <c r="F40" s="174">
        <f>E40*'Прайс-лист'!I3*(1-'Прайс-лист'!$E$3)</f>
        <v>4361.6000000000004</v>
      </c>
      <c r="G40" s="176">
        <v>0</v>
      </c>
      <c r="H40" s="175">
        <f t="shared" si="0"/>
        <v>0</v>
      </c>
      <c r="P40" s="276" t="s">
        <v>407</v>
      </c>
    </row>
    <row r="41" spans="2:18" ht="15.75" customHeight="1" outlineLevel="1">
      <c r="C41" s="190" t="s">
        <v>4</v>
      </c>
      <c r="D41" s="190"/>
      <c r="E41" s="190"/>
      <c r="F41" s="190"/>
      <c r="G41" s="190"/>
      <c r="H41" s="190"/>
    </row>
    <row r="42" spans="2:18" ht="15.75" customHeight="1" outlineLevel="1">
      <c r="B42" s="246">
        <v>4146</v>
      </c>
      <c r="C42" s="392" t="s">
        <v>384</v>
      </c>
      <c r="D42" s="392"/>
      <c r="E42" s="207">
        <v>36</v>
      </c>
      <c r="F42" s="174">
        <f>E42*'Прайс-лист'!I3*(1-'Прайс-лист'!$E$3)</f>
        <v>835.2</v>
      </c>
      <c r="G42" s="176">
        <v>0</v>
      </c>
      <c r="H42" s="175">
        <f t="shared" ref="H42:H54" si="2">F42*G42</f>
        <v>0</v>
      </c>
    </row>
    <row r="43" spans="2:18" ht="15.75" customHeight="1" outlineLevel="1">
      <c r="B43" s="246">
        <v>2704</v>
      </c>
      <c r="C43" s="392" t="s">
        <v>97</v>
      </c>
      <c r="D43" s="392"/>
      <c r="E43" s="207">
        <v>528</v>
      </c>
      <c r="F43" s="174">
        <f>E43*'Прайс-лист'!I3*(1-'Прайс-лист'!$E$3)</f>
        <v>12249.6</v>
      </c>
      <c r="G43" s="176">
        <v>0</v>
      </c>
      <c r="H43" s="175">
        <f t="shared" si="2"/>
        <v>0</v>
      </c>
    </row>
    <row r="44" spans="2:18" ht="15.75" customHeight="1" outlineLevel="1">
      <c r="B44" s="246">
        <v>2605</v>
      </c>
      <c r="C44" s="392" t="s">
        <v>614</v>
      </c>
      <c r="D44" s="392"/>
      <c r="E44" s="207">
        <v>521</v>
      </c>
      <c r="F44" s="174">
        <f>E44*'Прайс-лист'!I3*(1-'Прайс-лист'!$E$3)</f>
        <v>12087.2</v>
      </c>
      <c r="G44" s="176">
        <v>0</v>
      </c>
      <c r="H44" s="175">
        <f t="shared" si="2"/>
        <v>0</v>
      </c>
    </row>
    <row r="45" spans="2:18" ht="15.75" customHeight="1" outlineLevel="1">
      <c r="B45" s="246">
        <v>2601</v>
      </c>
      <c r="C45" s="392" t="s">
        <v>613</v>
      </c>
      <c r="D45" s="392"/>
      <c r="E45" s="207">
        <v>101</v>
      </c>
      <c r="F45" s="174">
        <f>E45*'Прайс-лист'!I3*(1-'Прайс-лист'!$E$3)</f>
        <v>2343.2000000000003</v>
      </c>
      <c r="G45" s="176">
        <v>0</v>
      </c>
      <c r="H45" s="175">
        <f>F45*G45</f>
        <v>0</v>
      </c>
    </row>
    <row r="46" spans="2:18" ht="15.75" customHeight="1" outlineLevel="1">
      <c r="B46" s="246">
        <v>2309</v>
      </c>
      <c r="C46" s="392" t="s">
        <v>98</v>
      </c>
      <c r="D46" s="392"/>
      <c r="E46" s="207">
        <v>179</v>
      </c>
      <c r="F46" s="174">
        <f>E46*'Прайс-лист'!I3*(1-'Прайс-лист'!$E$3)</f>
        <v>4152.8</v>
      </c>
      <c r="G46" s="176">
        <v>0</v>
      </c>
      <c r="H46" s="175">
        <f t="shared" si="2"/>
        <v>0</v>
      </c>
    </row>
    <row r="47" spans="2:18" ht="15.75" customHeight="1" outlineLevel="1">
      <c r="B47" s="246">
        <v>2917</v>
      </c>
      <c r="C47" s="392" t="s">
        <v>6</v>
      </c>
      <c r="D47" s="392"/>
      <c r="E47" s="207">
        <v>113</v>
      </c>
      <c r="F47" s="174">
        <f>E47*'Прайс-лист'!I3*(1-'Прайс-лист'!$E$3)</f>
        <v>2621.6000000000004</v>
      </c>
      <c r="G47" s="176">
        <v>0</v>
      </c>
      <c r="H47" s="175">
        <f t="shared" si="2"/>
        <v>0</v>
      </c>
    </row>
    <row r="48" spans="2:18" ht="15.75" customHeight="1" outlineLevel="1">
      <c r="B48" s="246">
        <v>2918</v>
      </c>
      <c r="C48" s="392" t="s">
        <v>7</v>
      </c>
      <c r="D48" s="392"/>
      <c r="E48" s="207">
        <v>137</v>
      </c>
      <c r="F48" s="174">
        <f>E48*'Прайс-лист'!I3*(1-'Прайс-лист'!$E$3)</f>
        <v>3178.4</v>
      </c>
      <c r="G48" s="176">
        <v>0</v>
      </c>
      <c r="H48" s="175">
        <f t="shared" si="2"/>
        <v>0</v>
      </c>
    </row>
    <row r="49" spans="2:8" ht="15.75" customHeight="1" outlineLevel="1">
      <c r="B49" s="246">
        <v>2820</v>
      </c>
      <c r="C49" s="392" t="s">
        <v>8</v>
      </c>
      <c r="D49" s="392"/>
      <c r="E49" s="207">
        <v>250</v>
      </c>
      <c r="F49" s="174">
        <f>E49*'Прайс-лист'!I3*(1-'Прайс-лист'!$E$3)</f>
        <v>5800</v>
      </c>
      <c r="G49" s="176">
        <v>0</v>
      </c>
      <c r="H49" s="175">
        <f t="shared" si="2"/>
        <v>0</v>
      </c>
    </row>
    <row r="50" spans="2:8" ht="15.75" customHeight="1" outlineLevel="1">
      <c r="B50" s="246">
        <v>2821</v>
      </c>
      <c r="C50" s="392" t="s">
        <v>99</v>
      </c>
      <c r="D50" s="392"/>
      <c r="E50" s="207">
        <v>303</v>
      </c>
      <c r="F50" s="174">
        <f>E50*'Прайс-лист'!I3*(1-'Прайс-лист'!$E$3)</f>
        <v>7029.6</v>
      </c>
      <c r="G50" s="176">
        <v>0</v>
      </c>
      <c r="H50" s="175">
        <f t="shared" si="2"/>
        <v>0</v>
      </c>
    </row>
    <row r="51" spans="2:8" ht="15.75" customHeight="1" outlineLevel="1">
      <c r="B51" s="246">
        <v>2847</v>
      </c>
      <c r="C51" s="392" t="s">
        <v>100</v>
      </c>
      <c r="D51" s="392"/>
      <c r="E51" s="207">
        <v>70</v>
      </c>
      <c r="F51" s="174">
        <f>E51*'Прайс-лист'!I3*(1-'Прайс-лист'!$E$3)</f>
        <v>1624</v>
      </c>
      <c r="G51" s="176">
        <v>0</v>
      </c>
      <c r="H51" s="175">
        <f t="shared" si="2"/>
        <v>0</v>
      </c>
    </row>
    <row r="52" spans="2:8" ht="15.75" customHeight="1" outlineLevel="1">
      <c r="B52" s="246">
        <v>2841</v>
      </c>
      <c r="C52" s="392" t="s">
        <v>101</v>
      </c>
      <c r="D52" s="392"/>
      <c r="E52" s="207">
        <v>73</v>
      </c>
      <c r="F52" s="174">
        <f>E52*'Прайс-лист'!I3*(1-'Прайс-лист'!$E$3)</f>
        <v>1693.6000000000001</v>
      </c>
      <c r="G52" s="176">
        <v>0</v>
      </c>
      <c r="H52" s="175">
        <f t="shared" si="2"/>
        <v>0</v>
      </c>
    </row>
    <row r="53" spans="2:8" ht="15.75" customHeight="1" outlineLevel="1">
      <c r="B53" s="246">
        <v>2390</v>
      </c>
      <c r="C53" s="386" t="s">
        <v>524</v>
      </c>
      <c r="D53" s="386"/>
      <c r="E53" s="207">
        <v>401</v>
      </c>
      <c r="F53" s="174">
        <f>E53*'Прайс-лист'!I3*(1-'Прайс-лист'!$E$3)</f>
        <v>9303.2000000000007</v>
      </c>
      <c r="G53" s="176">
        <v>0</v>
      </c>
      <c r="H53" s="175">
        <f t="shared" si="2"/>
        <v>0</v>
      </c>
    </row>
    <row r="54" spans="2:8" ht="15.75" customHeight="1" outlineLevel="1">
      <c r="B54" s="308">
        <v>2395</v>
      </c>
      <c r="C54" s="394" t="s">
        <v>527</v>
      </c>
      <c r="D54" s="394"/>
      <c r="E54" s="309">
        <v>564</v>
      </c>
      <c r="F54" s="310">
        <f>E54*'Прайс-лист'!I3*(1-'Прайс-лист'!$E$3)</f>
        <v>13084.800000000001</v>
      </c>
      <c r="G54" s="311">
        <v>0</v>
      </c>
      <c r="H54" s="312">
        <f t="shared" si="2"/>
        <v>0</v>
      </c>
    </row>
    <row r="55" spans="2:8" ht="18">
      <c r="B55" s="3"/>
      <c r="C55" s="252"/>
      <c r="D55" s="252"/>
      <c r="E55" s="85"/>
      <c r="F55" s="316" t="s">
        <v>9</v>
      </c>
      <c r="G55" s="388">
        <f>SUM(H26:H54)</f>
        <v>125883.20000000001</v>
      </c>
      <c r="H55" s="388"/>
    </row>
  </sheetData>
  <sortState ref="A38:H51">
    <sortCondition ref="A38"/>
  </sortState>
  <mergeCells count="57">
    <mergeCell ref="G55:H55"/>
    <mergeCell ref="S2:T2"/>
    <mergeCell ref="B2:H2"/>
    <mergeCell ref="B3:H3"/>
    <mergeCell ref="C9:D9"/>
    <mergeCell ref="C11:D11"/>
    <mergeCell ref="F20:H20"/>
    <mergeCell ref="F21:H21"/>
    <mergeCell ref="F22:H22"/>
    <mergeCell ref="F23:H23"/>
    <mergeCell ref="C17:D17"/>
    <mergeCell ref="C18:D18"/>
    <mergeCell ref="C19:D19"/>
    <mergeCell ref="C20:D20"/>
    <mergeCell ref="C21:D21"/>
    <mergeCell ref="C22:D22"/>
    <mergeCell ref="C23:D23"/>
    <mergeCell ref="C15:D15"/>
    <mergeCell ref="C16:D16"/>
    <mergeCell ref="C14:D14"/>
    <mergeCell ref="C4:D4"/>
    <mergeCell ref="C5:D5"/>
    <mergeCell ref="C6:D6"/>
    <mergeCell ref="C7:D7"/>
    <mergeCell ref="C8:D8"/>
    <mergeCell ref="C10:D10"/>
    <mergeCell ref="C12:D12"/>
    <mergeCell ref="C13:D1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42:D42"/>
    <mergeCell ref="C43:D43"/>
    <mergeCell ref="C44:D44"/>
    <mergeCell ref="C45:D45"/>
    <mergeCell ref="C46:D46"/>
    <mergeCell ref="C52:D52"/>
    <mergeCell ref="C53:D53"/>
    <mergeCell ref="C54:D54"/>
    <mergeCell ref="C47:D47"/>
    <mergeCell ref="C48:D48"/>
    <mergeCell ref="C49:D49"/>
    <mergeCell ref="C50:D50"/>
    <mergeCell ref="C51:D51"/>
  </mergeCells>
  <dataValidations count="10">
    <dataValidation type="list" allowBlank="1" showInputMessage="1" showErrorMessage="1" sqref="D47">
      <formula1>#REF!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1">
      <formula1>$K$30:$K$36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2:T60"/>
  <sheetViews>
    <sheetView showGridLines="0" zoomScaleNormal="100" workbookViewId="0">
      <pane ySplit="2" topLeftCell="A18" activePane="bottomLeft" state="frozen"/>
      <selection pane="bottomLeft" activeCell="V29" sqref="V29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 customWidth="1"/>
    <col min="10" max="14" width="19.5703125" style="149" hidden="1" customWidth="1" outlineLevel="1"/>
    <col min="15" max="15" width="21.28515625" style="149" hidden="1" customWidth="1" outlineLevel="1"/>
    <col min="16" max="17" width="29" style="149" hidden="1" customWidth="1" outlineLevel="1"/>
    <col min="18" max="18" width="19.570312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93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159"/>
      <c r="F4" s="381">
        <v>520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159"/>
      <c r="F5" s="381">
        <v>385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159"/>
      <c r="F6" s="381">
        <v>220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159"/>
      <c r="F7" s="381">
        <v>115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159"/>
      <c r="F8" s="381">
        <v>50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159"/>
      <c r="F9" s="381">
        <v>285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159"/>
      <c r="F10" s="381">
        <v>1000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159"/>
      <c r="F11" s="381">
        <v>9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159"/>
      <c r="F13" s="381">
        <v>70</v>
      </c>
      <c r="G13" s="381"/>
      <c r="H13" s="381"/>
    </row>
    <row r="14" spans="2:20" ht="15.75" customHeight="1" outlineLevel="1">
      <c r="B14" s="158"/>
      <c r="C14" s="380" t="s">
        <v>24</v>
      </c>
      <c r="D14" s="380"/>
      <c r="E14" s="159"/>
      <c r="F14" s="381">
        <v>100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159"/>
      <c r="F15" s="381">
        <v>100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159"/>
      <c r="F16" s="381">
        <v>175</v>
      </c>
      <c r="G16" s="381"/>
      <c r="H16" s="381"/>
    </row>
    <row r="17" spans="2:18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8" ht="15.75" customHeight="1" outlineLevel="1">
      <c r="B18" s="158"/>
      <c r="C18" s="380" t="s">
        <v>28</v>
      </c>
      <c r="D18" s="380"/>
      <c r="E18" s="159"/>
      <c r="F18" s="381" t="s">
        <v>54</v>
      </c>
      <c r="G18" s="381"/>
      <c r="H18" s="381"/>
    </row>
    <row r="19" spans="2:18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8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8" ht="15.75" customHeight="1" outlineLevel="1">
      <c r="B21" s="158"/>
      <c r="C21" s="385" t="s">
        <v>156</v>
      </c>
      <c r="D21" s="385"/>
      <c r="E21" s="159"/>
      <c r="F21" s="381" t="s">
        <v>59</v>
      </c>
      <c r="G21" s="381"/>
      <c r="H21" s="381"/>
    </row>
    <row r="22" spans="2:18" ht="15.75" customHeight="1" outlineLevel="1">
      <c r="B22" s="158"/>
      <c r="C22" s="385" t="s">
        <v>157</v>
      </c>
      <c r="D22" s="385"/>
      <c r="E22" s="159"/>
      <c r="F22" s="381" t="s">
        <v>163</v>
      </c>
      <c r="G22" s="381"/>
      <c r="H22" s="381"/>
    </row>
    <row r="23" spans="2:18" ht="15.75" customHeight="1" outlineLevel="1">
      <c r="B23" s="158"/>
      <c r="C23" s="385" t="s">
        <v>159</v>
      </c>
      <c r="D23" s="385"/>
      <c r="E23" s="159"/>
      <c r="F23" s="381" t="s">
        <v>161</v>
      </c>
      <c r="G23" s="381"/>
      <c r="H23" s="381"/>
    </row>
    <row r="24" spans="2:18" ht="15.75" customHeight="1" outlineLevel="1">
      <c r="B24" s="158"/>
      <c r="C24" s="385" t="s">
        <v>35</v>
      </c>
      <c r="D24" s="385"/>
      <c r="E24" s="159"/>
      <c r="F24" s="381">
        <v>350</v>
      </c>
      <c r="G24" s="381"/>
      <c r="H24" s="381"/>
    </row>
    <row r="25" spans="2:18" ht="15.75" customHeight="1">
      <c r="B25" s="49"/>
      <c r="C25" s="52"/>
      <c r="D25" s="52"/>
      <c r="E25" s="87"/>
      <c r="F25" s="52"/>
      <c r="G25" s="52"/>
      <c r="H25" s="51"/>
    </row>
    <row r="26" spans="2:18" ht="15.75" customHeight="1" outlineLevel="1">
      <c r="B26" s="41" t="s">
        <v>39</v>
      </c>
      <c r="C26" s="42" t="s">
        <v>44</v>
      </c>
      <c r="D26" s="42"/>
      <c r="E26" s="48" t="s">
        <v>1</v>
      </c>
      <c r="F26" s="42" t="s">
        <v>1</v>
      </c>
      <c r="G26" s="42" t="s">
        <v>40</v>
      </c>
      <c r="H26" s="43" t="s">
        <v>41</v>
      </c>
    </row>
    <row r="27" spans="2:18" ht="15.75" customHeight="1" outlineLevel="1">
      <c r="B27" s="251">
        <v>1122</v>
      </c>
      <c r="C27" s="242" t="s">
        <v>131</v>
      </c>
      <c r="D27" s="242"/>
      <c r="E27" s="173">
        <v>8240</v>
      </c>
      <c r="F27" s="174">
        <f>E27*'Прайс-лист'!I3*(1-'Прайс-лист'!$E$3)</f>
        <v>191168</v>
      </c>
      <c r="G27" s="251"/>
      <c r="H27" s="175">
        <f>F27</f>
        <v>191168</v>
      </c>
    </row>
    <row r="28" spans="2:18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8" ht="318.75" customHeight="1" outlineLevel="2">
      <c r="B29" s="177"/>
      <c r="C29" s="387" t="s">
        <v>1979</v>
      </c>
      <c r="D29" s="387"/>
      <c r="E29" s="387"/>
      <c r="F29" s="387"/>
      <c r="G29" s="387"/>
      <c r="H29" s="387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1">
        <v>2475</v>
      </c>
      <c r="C31" s="249" t="s">
        <v>3</v>
      </c>
      <c r="D31" s="179" t="s">
        <v>277</v>
      </c>
      <c r="E31" s="206">
        <v>366</v>
      </c>
      <c r="F31" s="174">
        <f>E31*'Прайс-лист'!I3*(1-'Прайс-лист'!$E$3)</f>
        <v>8491.2000000000007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8"/>
      <c r="C32" s="243" t="s">
        <v>454</v>
      </c>
      <c r="D32" s="192" t="s">
        <v>277</v>
      </c>
      <c r="E32" s="206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6" t="s">
        <v>401</v>
      </c>
      <c r="Q32" s="106" t="s">
        <v>334</v>
      </c>
      <c r="R32" s="108" t="s">
        <v>383</v>
      </c>
    </row>
    <row r="33" spans="1:18" ht="15.75" customHeight="1" outlineLevel="1">
      <c r="B33" s="251">
        <v>2127</v>
      </c>
      <c r="C33" s="243" t="s">
        <v>458</v>
      </c>
      <c r="D33" s="192" t="s">
        <v>277</v>
      </c>
      <c r="E33" s="206">
        <v>177</v>
      </c>
      <c r="F33" s="174">
        <f>E33*'Прайс-лист'!I3*(1-'Прайс-лист'!$E$3)</f>
        <v>4106.4000000000005</v>
      </c>
      <c r="G33" s="176">
        <v>0</v>
      </c>
      <c r="H33" s="174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6" t="s">
        <v>402</v>
      </c>
      <c r="Q33" s="106" t="s">
        <v>335</v>
      </c>
      <c r="R33" s="104" t="s">
        <v>382</v>
      </c>
    </row>
    <row r="34" spans="1:18" ht="15.75" customHeight="1" outlineLevel="1">
      <c r="B34" s="251"/>
      <c r="C34" s="243" t="s">
        <v>464</v>
      </c>
      <c r="D34" s="192" t="s">
        <v>277</v>
      </c>
      <c r="E34" s="206">
        <v>2690</v>
      </c>
      <c r="F34" s="174">
        <f>E34*'Прайс-лист'!I3*(1-'Прайс-лист'!$E$3)</f>
        <v>62408</v>
      </c>
      <c r="G34" s="176">
        <v>0</v>
      </c>
      <c r="H34" s="174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7" t="s">
        <v>594</v>
      </c>
      <c r="Q34" s="106" t="s">
        <v>336</v>
      </c>
      <c r="R34" s="107"/>
    </row>
    <row r="35" spans="1:18" ht="15.75" customHeight="1" outlineLevel="1">
      <c r="B35" s="251"/>
      <c r="C35" s="243" t="s">
        <v>463</v>
      </c>
      <c r="D35" s="192" t="s">
        <v>277</v>
      </c>
      <c r="E35" s="206">
        <v>3733</v>
      </c>
      <c r="F35" s="174">
        <f>E35*'Прайс-лист'!I3*(1-'Прайс-лист'!$E$3)</f>
        <v>86605.6</v>
      </c>
      <c r="G35" s="176">
        <v>0</v>
      </c>
      <c r="H35" s="175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7" t="s">
        <v>595</v>
      </c>
      <c r="Q35" s="108" t="s">
        <v>435</v>
      </c>
      <c r="R35" s="106"/>
    </row>
    <row r="36" spans="1:18" ht="15.75" customHeight="1" outlineLevel="1">
      <c r="B36" s="251">
        <v>2004</v>
      </c>
      <c r="C36" s="243" t="s">
        <v>279</v>
      </c>
      <c r="D36" s="192" t="s">
        <v>277</v>
      </c>
      <c r="E36" s="206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6" t="s">
        <v>403</v>
      </c>
      <c r="Q36" s="276"/>
      <c r="R36" s="108"/>
    </row>
    <row r="37" spans="1:18" ht="15.75" customHeight="1" outlineLevel="1">
      <c r="B37" s="251">
        <v>3056</v>
      </c>
      <c r="C37" s="242" t="s">
        <v>278</v>
      </c>
      <c r="D37" s="192" t="s">
        <v>277</v>
      </c>
      <c r="E37" s="206">
        <v>125</v>
      </c>
      <c r="F37" s="174">
        <f>E37*'Прайс-лист'!I3*(1-'Прайс-лист'!$E$3)</f>
        <v>2900</v>
      </c>
      <c r="G37" s="176">
        <v>0</v>
      </c>
      <c r="H37" s="175">
        <f t="shared" si="0"/>
        <v>0</v>
      </c>
      <c r="K37" s="130" t="s">
        <v>455</v>
      </c>
      <c r="L37" s="108"/>
      <c r="M37" s="108"/>
      <c r="N37" s="108"/>
      <c r="O37" s="107"/>
      <c r="P37" s="276" t="s">
        <v>404</v>
      </c>
      <c r="Q37" s="276"/>
      <c r="R37" s="108"/>
    </row>
    <row r="38" spans="1:18" ht="15.75" customHeight="1" outlineLevel="1">
      <c r="B38" s="302">
        <v>3513</v>
      </c>
      <c r="C38" s="303" t="s">
        <v>329</v>
      </c>
      <c r="D38" s="181" t="s">
        <v>277</v>
      </c>
      <c r="E38" s="206">
        <v>627</v>
      </c>
      <c r="F38" s="174">
        <f>E38*'Прайс-лист'!I3*(1-'Прайс-лист'!$E$3)</f>
        <v>14546.400000000001</v>
      </c>
      <c r="G38" s="176">
        <v>0</v>
      </c>
      <c r="H38" s="175">
        <f t="shared" ref="H38" si="1">F38*G38</f>
        <v>0</v>
      </c>
      <c r="J38" s="108"/>
      <c r="K38" s="130"/>
      <c r="L38" s="108"/>
      <c r="M38" s="108"/>
      <c r="N38" s="108"/>
      <c r="O38" s="107"/>
      <c r="P38" s="276" t="s">
        <v>405</v>
      </c>
      <c r="Q38" s="276"/>
      <c r="R38" s="108"/>
    </row>
    <row r="39" spans="1:18" ht="15.75" customHeight="1" outlineLevel="1">
      <c r="B39" s="246" t="s">
        <v>378</v>
      </c>
      <c r="C39" s="247" t="s">
        <v>381</v>
      </c>
      <c r="D39" s="192" t="s">
        <v>277</v>
      </c>
      <c r="E39" s="180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O39" s="152"/>
      <c r="P39" s="277" t="s">
        <v>596</v>
      </c>
      <c r="Q39" s="277"/>
      <c r="R39" s="108"/>
    </row>
    <row r="40" spans="1:18" ht="15.75" customHeight="1" outlineLevel="1">
      <c r="C40" s="190" t="s">
        <v>4</v>
      </c>
      <c r="D40" s="190"/>
      <c r="E40" s="190"/>
      <c r="F40" s="190"/>
      <c r="G40" s="190"/>
      <c r="H40" s="190"/>
      <c r="J40" s="65"/>
      <c r="K40" s="58"/>
      <c r="L40" s="58"/>
      <c r="M40" s="109"/>
      <c r="N40" s="109"/>
      <c r="O40" s="152"/>
      <c r="P40" s="276" t="s">
        <v>406</v>
      </c>
      <c r="Q40" s="276"/>
      <c r="R40" s="108"/>
    </row>
    <row r="41" spans="1:18" ht="15.75" customHeight="1" outlineLevel="1">
      <c r="A41" s="153"/>
      <c r="B41" s="246">
        <v>4144</v>
      </c>
      <c r="C41" s="392" t="s">
        <v>409</v>
      </c>
      <c r="D41" s="392"/>
      <c r="E41" s="207">
        <v>23</v>
      </c>
      <c r="F41" s="174">
        <f>E41*'Прайс-лист'!I3*(1-'Прайс-лист'!$E$3)</f>
        <v>533.6</v>
      </c>
      <c r="G41" s="176">
        <v>0</v>
      </c>
      <c r="H41" s="175">
        <f t="shared" ref="H41:H59" si="2">F41*G41</f>
        <v>0</v>
      </c>
      <c r="P41" s="276" t="s">
        <v>407</v>
      </c>
      <c r="Q41" s="276"/>
    </row>
    <row r="42" spans="1:18" ht="15.75" customHeight="1" outlineLevel="1">
      <c r="A42" s="153"/>
      <c r="B42" s="246">
        <v>2425</v>
      </c>
      <c r="C42" s="386" t="s">
        <v>519</v>
      </c>
      <c r="D42" s="386"/>
      <c r="E42" s="207">
        <v>414</v>
      </c>
      <c r="F42" s="174">
        <f>E42*'Прайс-лист'!I3*(1-'Прайс-лист'!$E$3)</f>
        <v>9604.8000000000011</v>
      </c>
      <c r="G42" s="176">
        <v>0</v>
      </c>
      <c r="H42" s="175">
        <f t="shared" si="2"/>
        <v>0</v>
      </c>
    </row>
    <row r="43" spans="1:18" ht="15.75" customHeight="1" outlineLevel="1">
      <c r="A43" s="153"/>
      <c r="B43" s="304">
        <v>2335</v>
      </c>
      <c r="C43" s="298" t="s">
        <v>612</v>
      </c>
      <c r="D43" s="298"/>
      <c r="E43" s="207">
        <v>123</v>
      </c>
      <c r="F43" s="174">
        <f>E43*'Прайс-лист'!I3*(1-'Прайс-лист'!$E$3)</f>
        <v>2853.6000000000004</v>
      </c>
      <c r="G43" s="176">
        <v>0</v>
      </c>
      <c r="H43" s="175">
        <f t="shared" ref="H43" si="3">F43*G43</f>
        <v>0</v>
      </c>
    </row>
    <row r="44" spans="1:18" ht="15.75" customHeight="1" outlineLevel="1">
      <c r="A44" s="153"/>
      <c r="B44" s="246">
        <v>2325</v>
      </c>
      <c r="C44" s="386" t="s">
        <v>90</v>
      </c>
      <c r="D44" s="386"/>
      <c r="E44" s="207">
        <v>354</v>
      </c>
      <c r="F44" s="174">
        <f>E44*'Прайс-лист'!I3*(1-'Прайс-лист'!$E$3)</f>
        <v>8212.8000000000011</v>
      </c>
      <c r="G44" s="176">
        <v>0</v>
      </c>
      <c r="H44" s="175">
        <f>F44*G44</f>
        <v>0</v>
      </c>
    </row>
    <row r="45" spans="1:18" ht="15.75" customHeight="1" outlineLevel="1">
      <c r="A45" s="153"/>
      <c r="B45" s="244">
        <v>3057</v>
      </c>
      <c r="C45" s="385" t="s">
        <v>294</v>
      </c>
      <c r="D45" s="385"/>
      <c r="E45" s="206">
        <v>49</v>
      </c>
      <c r="F45" s="174">
        <f>E45*'Прайс-лист'!I3*(1-'Прайс-лист'!$E$3)</f>
        <v>1136.8</v>
      </c>
      <c r="G45" s="244">
        <f>IF(G37*G44,1,0)</f>
        <v>0</v>
      </c>
      <c r="H45" s="175">
        <f>F45*G45</f>
        <v>0</v>
      </c>
    </row>
    <row r="46" spans="1:18" ht="15.75" customHeight="1" outlineLevel="1">
      <c r="A46" s="153"/>
      <c r="B46" s="241">
        <v>250701</v>
      </c>
      <c r="C46" s="386" t="s">
        <v>70</v>
      </c>
      <c r="D46" s="386"/>
      <c r="E46" s="207">
        <v>941</v>
      </c>
      <c r="F46" s="174">
        <f>E46*'Прайс-лист'!I3*(1-'Прайс-лист'!$E$3)</f>
        <v>21831.200000000001</v>
      </c>
      <c r="G46" s="176">
        <v>0</v>
      </c>
      <c r="H46" s="175">
        <f t="shared" si="2"/>
        <v>0</v>
      </c>
    </row>
    <row r="47" spans="1:18" ht="15.75" customHeight="1" outlineLevel="1">
      <c r="A47" s="153"/>
      <c r="B47" s="241">
        <v>2702</v>
      </c>
      <c r="C47" s="386" t="s">
        <v>76</v>
      </c>
      <c r="D47" s="386"/>
      <c r="E47" s="207">
        <v>590</v>
      </c>
      <c r="F47" s="174">
        <f>E47*'Прайс-лист'!I3*(1-'Прайс-лист'!$E$3)</f>
        <v>13688</v>
      </c>
      <c r="G47" s="176">
        <v>0</v>
      </c>
      <c r="H47" s="175">
        <f t="shared" si="2"/>
        <v>0</v>
      </c>
    </row>
    <row r="48" spans="1:18" ht="15.75" customHeight="1" outlineLevel="1">
      <c r="A48" s="153"/>
      <c r="B48" s="241">
        <v>2704</v>
      </c>
      <c r="C48" s="386" t="s">
        <v>439</v>
      </c>
      <c r="D48" s="386"/>
      <c r="E48" s="207">
        <v>528</v>
      </c>
      <c r="F48" s="174">
        <f>E48*'Прайс-лист'!I3*(1-'Прайс-лист'!$E$3)</f>
        <v>12249.6</v>
      </c>
      <c r="G48" s="176">
        <v>0</v>
      </c>
      <c r="H48" s="175">
        <f t="shared" si="2"/>
        <v>0</v>
      </c>
    </row>
    <row r="49" spans="1:8" ht="15.75" customHeight="1" outlineLevel="1">
      <c r="A49" s="153"/>
      <c r="B49" s="241">
        <v>2603</v>
      </c>
      <c r="C49" s="386" t="s">
        <v>82</v>
      </c>
      <c r="D49" s="386"/>
      <c r="E49" s="207">
        <v>1008</v>
      </c>
      <c r="F49" s="174">
        <f>E49*'Прайс-лист'!I3*(1-'Прайс-лист'!$E$3)</f>
        <v>23385.600000000002</v>
      </c>
      <c r="G49" s="176">
        <v>0</v>
      </c>
      <c r="H49" s="175">
        <f>F49*G49</f>
        <v>0</v>
      </c>
    </row>
    <row r="50" spans="1:8" ht="15.75" customHeight="1" outlineLevel="1">
      <c r="A50" s="153"/>
      <c r="B50" s="241">
        <v>2601</v>
      </c>
      <c r="C50" s="386" t="s">
        <v>613</v>
      </c>
      <c r="D50" s="386"/>
      <c r="E50" s="207">
        <v>101</v>
      </c>
      <c r="F50" s="174">
        <f>E50*'Прайс-лист'!I3*(1-'Прайс-лист'!$E$3)</f>
        <v>2343.2000000000003</v>
      </c>
      <c r="G50" s="176">
        <v>0</v>
      </c>
      <c r="H50" s="175">
        <f>F50*G50</f>
        <v>0</v>
      </c>
    </row>
    <row r="51" spans="1:8" ht="15.75" customHeight="1" outlineLevel="1">
      <c r="A51" s="153"/>
      <c r="B51" s="246">
        <v>2422</v>
      </c>
      <c r="C51" s="386" t="s">
        <v>47</v>
      </c>
      <c r="D51" s="386"/>
      <c r="E51" s="207">
        <v>510</v>
      </c>
      <c r="F51" s="174">
        <f>E51*'Прайс-лист'!I3*(1-'Прайс-лист'!$E$3)</f>
        <v>11832</v>
      </c>
      <c r="G51" s="176">
        <v>0</v>
      </c>
      <c r="H51" s="175">
        <f t="shared" si="2"/>
        <v>0</v>
      </c>
    </row>
    <row r="52" spans="1:8" ht="15.75" customHeight="1" outlineLevel="1">
      <c r="A52" s="153"/>
      <c r="B52" s="246">
        <v>2939</v>
      </c>
      <c r="C52" s="386" t="s">
        <v>6</v>
      </c>
      <c r="D52" s="386"/>
      <c r="E52" s="207">
        <v>174</v>
      </c>
      <c r="F52" s="174">
        <f>E52*'Прайс-лист'!I3*(1-'Прайс-лист'!$E$3)</f>
        <v>4036.8</v>
      </c>
      <c r="G52" s="176">
        <v>0</v>
      </c>
      <c r="H52" s="175">
        <f t="shared" si="2"/>
        <v>0</v>
      </c>
    </row>
    <row r="53" spans="1:8" ht="15.75" customHeight="1" outlineLevel="1">
      <c r="A53" s="153"/>
      <c r="B53" s="246">
        <v>2940</v>
      </c>
      <c r="C53" s="386" t="s">
        <v>7</v>
      </c>
      <c r="D53" s="386"/>
      <c r="E53" s="207">
        <v>213</v>
      </c>
      <c r="F53" s="174">
        <f>E53*'Прайс-лист'!I3*(1-'Прайс-лист'!$E$3)</f>
        <v>4941.6000000000004</v>
      </c>
      <c r="G53" s="176">
        <v>0</v>
      </c>
      <c r="H53" s="175">
        <f t="shared" si="2"/>
        <v>0</v>
      </c>
    </row>
    <row r="54" spans="1:8" ht="15.75" customHeight="1" outlineLevel="1">
      <c r="A54" s="153"/>
      <c r="B54" s="241">
        <v>2865</v>
      </c>
      <c r="C54" s="386" t="s">
        <v>8</v>
      </c>
      <c r="D54" s="386"/>
      <c r="E54" s="207">
        <v>532</v>
      </c>
      <c r="F54" s="174">
        <f>E54*'Прайс-лист'!I3*(1-'Прайс-лист'!$E$3)</f>
        <v>12342.400000000001</v>
      </c>
      <c r="G54" s="176">
        <v>0</v>
      </c>
      <c r="H54" s="175">
        <f t="shared" si="2"/>
        <v>0</v>
      </c>
    </row>
    <row r="55" spans="1:8" ht="15.75" customHeight="1" outlineLevel="1">
      <c r="A55" s="153"/>
      <c r="B55" s="241">
        <v>286501</v>
      </c>
      <c r="C55" s="385" t="s">
        <v>280</v>
      </c>
      <c r="D55" s="385"/>
      <c r="E55" s="207">
        <v>532</v>
      </c>
      <c r="F55" s="174">
        <f>E55*'Прайс-лист'!I3*(1-'Прайс-лист'!$E$3)</f>
        <v>12342.400000000001</v>
      </c>
      <c r="G55" s="176">
        <v>0</v>
      </c>
      <c r="H55" s="175">
        <f t="shared" si="2"/>
        <v>0</v>
      </c>
    </row>
    <row r="56" spans="1:8" ht="15.75" customHeight="1" outlineLevel="1">
      <c r="A56" s="153"/>
      <c r="B56" s="241">
        <v>2879</v>
      </c>
      <c r="C56" s="386" t="s">
        <v>94</v>
      </c>
      <c r="D56" s="386"/>
      <c r="E56" s="207">
        <v>101</v>
      </c>
      <c r="F56" s="174">
        <f>E56*'Прайс-лист'!I3*(1-'Прайс-лист'!$E$3)</f>
        <v>2343.2000000000003</v>
      </c>
      <c r="G56" s="176">
        <v>0</v>
      </c>
      <c r="H56" s="175">
        <f t="shared" si="2"/>
        <v>0</v>
      </c>
    </row>
    <row r="57" spans="1:8" ht="15.75" customHeight="1" outlineLevel="1">
      <c r="A57" s="153"/>
      <c r="B57" s="241">
        <v>2900</v>
      </c>
      <c r="C57" s="386" t="s">
        <v>351</v>
      </c>
      <c r="D57" s="386"/>
      <c r="E57" s="207">
        <v>89</v>
      </c>
      <c r="F57" s="174">
        <f>E57*'Прайс-лист'!I3*(1-'Прайс-лист'!$E$3)</f>
        <v>2064.8000000000002</v>
      </c>
      <c r="G57" s="176">
        <v>0</v>
      </c>
      <c r="H57" s="175">
        <f t="shared" si="2"/>
        <v>0</v>
      </c>
    </row>
    <row r="58" spans="1:8" ht="15.75" customHeight="1" outlineLevel="1">
      <c r="A58" s="153"/>
      <c r="B58" s="241">
        <v>2392</v>
      </c>
      <c r="C58" s="386" t="s">
        <v>526</v>
      </c>
      <c r="D58" s="386"/>
      <c r="E58" s="207">
        <v>655</v>
      </c>
      <c r="F58" s="174">
        <f>E58*'Прайс-лист'!I3*(1-'Прайс-лист'!$E$3)</f>
        <v>15196</v>
      </c>
      <c r="G58" s="176">
        <v>0</v>
      </c>
      <c r="H58" s="175">
        <f t="shared" si="2"/>
        <v>0</v>
      </c>
    </row>
    <row r="59" spans="1:8" ht="15.75" customHeight="1" outlineLevel="1">
      <c r="A59" s="153"/>
      <c r="B59" s="246">
        <v>2397</v>
      </c>
      <c r="C59" s="386" t="s">
        <v>529</v>
      </c>
      <c r="D59" s="386"/>
      <c r="E59" s="207">
        <v>926</v>
      </c>
      <c r="F59" s="174">
        <f>E59*'Прайс-лист'!I3*(1-'Прайс-лист'!$E$3)</f>
        <v>21483.200000000001</v>
      </c>
      <c r="G59" s="176">
        <v>0</v>
      </c>
      <c r="H59" s="175">
        <f t="shared" si="2"/>
        <v>0</v>
      </c>
    </row>
    <row r="60" spans="1:8" ht="18">
      <c r="B60" s="3"/>
      <c r="C60" s="252"/>
      <c r="D60" s="252"/>
      <c r="E60" s="85"/>
      <c r="F60" s="316" t="s">
        <v>9</v>
      </c>
      <c r="G60" s="388">
        <f>SUM(H27:H59)</f>
        <v>191168</v>
      </c>
      <c r="H60" s="388"/>
    </row>
  </sheetData>
  <sortState ref="A37:H55">
    <sortCondition ref="A37"/>
  </sortState>
  <mergeCells count="65">
    <mergeCell ref="C42:D42"/>
    <mergeCell ref="C44:D44"/>
    <mergeCell ref="C45:D45"/>
    <mergeCell ref="C46:D46"/>
    <mergeCell ref="F18:H18"/>
    <mergeCell ref="F19:H19"/>
    <mergeCell ref="C29:H29"/>
    <mergeCell ref="F17:H17"/>
    <mergeCell ref="C41:D41"/>
    <mergeCell ref="G60:H60"/>
    <mergeCell ref="F20:H20"/>
    <mergeCell ref="F21:H21"/>
    <mergeCell ref="F22:H22"/>
    <mergeCell ref="F23:H23"/>
    <mergeCell ref="F24:H24"/>
    <mergeCell ref="C47:D47"/>
    <mergeCell ref="C48:D48"/>
    <mergeCell ref="C49:D49"/>
    <mergeCell ref="C50:D50"/>
    <mergeCell ref="C51:D51"/>
    <mergeCell ref="C57:D57"/>
    <mergeCell ref="C58:D58"/>
    <mergeCell ref="C59:D59"/>
    <mergeCell ref="C7:D7"/>
    <mergeCell ref="C22:D22"/>
    <mergeCell ref="C23:D23"/>
    <mergeCell ref="C24:D24"/>
    <mergeCell ref="C19:D19"/>
    <mergeCell ref="C20:D20"/>
    <mergeCell ref="C21:D21"/>
    <mergeCell ref="C14:D14"/>
    <mergeCell ref="C18:D18"/>
    <mergeCell ref="C17:D17"/>
    <mergeCell ref="S2:T2"/>
    <mergeCell ref="C13:D13"/>
    <mergeCell ref="C15:D15"/>
    <mergeCell ref="C16:D16"/>
    <mergeCell ref="B2:H2"/>
    <mergeCell ref="B3:H3"/>
    <mergeCell ref="C9:D9"/>
    <mergeCell ref="C10:D10"/>
    <mergeCell ref="C11:D11"/>
    <mergeCell ref="C12:D12"/>
    <mergeCell ref="C4:D4"/>
    <mergeCell ref="C5:D5"/>
    <mergeCell ref="C6:D6"/>
    <mergeCell ref="C8:D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5:H15"/>
    <mergeCell ref="F16:H16"/>
    <mergeCell ref="F14:H14"/>
    <mergeCell ref="C52:D52"/>
    <mergeCell ref="C53:D53"/>
    <mergeCell ref="C54:D54"/>
    <mergeCell ref="C55:D55"/>
    <mergeCell ref="C56:D56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T57"/>
  <sheetViews>
    <sheetView showGridLines="0" zoomScaleNormal="100" workbookViewId="0">
      <pane ySplit="2" topLeftCell="A30" activePane="bottomLeft" state="frozen"/>
      <selection pane="bottomLeft" activeCell="F57" sqref="F57:H5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15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8" width="15.710937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89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160"/>
      <c r="F4" s="381">
        <v>470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160"/>
      <c r="F5" s="381">
        <v>340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160"/>
      <c r="F6" s="381">
        <v>210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160"/>
      <c r="F7" s="381">
        <v>110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160"/>
      <c r="F8" s="381">
        <v>50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160"/>
      <c r="F9" s="381">
        <v>222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160"/>
      <c r="F10" s="381">
        <v>900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160"/>
      <c r="F11" s="381">
        <v>8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160"/>
      <c r="F12" s="381">
        <v>5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160"/>
      <c r="F13" s="381">
        <v>40</v>
      </c>
      <c r="G13" s="381"/>
      <c r="H13" s="381"/>
    </row>
    <row r="14" spans="2:20" ht="15.75" customHeight="1" outlineLevel="1">
      <c r="B14" s="158"/>
      <c r="C14" s="380" t="s">
        <v>24</v>
      </c>
      <c r="D14" s="380"/>
      <c r="E14" s="160"/>
      <c r="F14" s="381">
        <v>60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160"/>
      <c r="F15" s="381">
        <v>70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160"/>
      <c r="F16" s="381">
        <v>150</v>
      </c>
      <c r="G16" s="381"/>
      <c r="H16" s="381"/>
    </row>
    <row r="17" spans="2:18" ht="15.75" customHeight="1" outlineLevel="1">
      <c r="B17" s="158"/>
      <c r="C17" s="380" t="s">
        <v>27</v>
      </c>
      <c r="D17" s="380"/>
      <c r="E17" s="160"/>
      <c r="F17" s="381">
        <v>508</v>
      </c>
      <c r="G17" s="381"/>
      <c r="H17" s="381"/>
    </row>
    <row r="18" spans="2:18" ht="15.75" customHeight="1" outlineLevel="1">
      <c r="B18" s="158"/>
      <c r="C18" s="380" t="s">
        <v>28</v>
      </c>
      <c r="D18" s="380"/>
      <c r="E18" s="160"/>
      <c r="F18" s="381" t="s">
        <v>53</v>
      </c>
      <c r="G18" s="381"/>
      <c r="H18" s="381"/>
    </row>
    <row r="19" spans="2:18" ht="15.75" customHeight="1" outlineLevel="1">
      <c r="B19" s="158"/>
      <c r="C19" s="380" t="s">
        <v>30</v>
      </c>
      <c r="D19" s="380"/>
      <c r="E19" s="160"/>
      <c r="F19" s="381" t="s">
        <v>31</v>
      </c>
      <c r="G19" s="381"/>
      <c r="H19" s="381"/>
    </row>
    <row r="20" spans="2:18" ht="15.75" customHeight="1" outlineLevel="1">
      <c r="B20" s="158"/>
      <c r="C20" s="380" t="s">
        <v>37</v>
      </c>
      <c r="D20" s="380"/>
      <c r="E20" s="160"/>
      <c r="F20" s="381" t="s">
        <v>49</v>
      </c>
      <c r="G20" s="381"/>
      <c r="H20" s="381"/>
    </row>
    <row r="21" spans="2:18" ht="15.75" customHeight="1" outlineLevel="1">
      <c r="B21" s="158"/>
      <c r="C21" s="385" t="s">
        <v>156</v>
      </c>
      <c r="D21" s="385"/>
      <c r="E21" s="160"/>
      <c r="F21" s="381" t="s">
        <v>58</v>
      </c>
      <c r="G21" s="381"/>
      <c r="H21" s="381"/>
    </row>
    <row r="22" spans="2:18" ht="15.75" customHeight="1" outlineLevel="1">
      <c r="B22" s="158"/>
      <c r="C22" s="385" t="s">
        <v>157</v>
      </c>
      <c r="D22" s="385"/>
      <c r="E22" s="160"/>
      <c r="F22" s="381" t="s">
        <v>162</v>
      </c>
      <c r="G22" s="381"/>
      <c r="H22" s="381"/>
    </row>
    <row r="23" spans="2:18" ht="15.75" customHeight="1" outlineLevel="1">
      <c r="B23" s="158"/>
      <c r="C23" s="385" t="s">
        <v>159</v>
      </c>
      <c r="D23" s="385"/>
      <c r="E23" s="160"/>
      <c r="F23" s="381" t="s">
        <v>161</v>
      </c>
      <c r="G23" s="381"/>
      <c r="H23" s="381"/>
    </row>
    <row r="24" spans="2:18" ht="15.75" customHeight="1" outlineLevel="1">
      <c r="B24" s="158"/>
      <c r="C24" s="385" t="s">
        <v>35</v>
      </c>
      <c r="D24" s="385"/>
      <c r="E24" s="160"/>
      <c r="F24" s="381">
        <v>265</v>
      </c>
      <c r="G24" s="381"/>
      <c r="H24" s="381"/>
    </row>
    <row r="25" spans="2:18" ht="15.75" customHeight="1">
      <c r="B25" s="49"/>
      <c r="C25" s="52"/>
      <c r="D25" s="52"/>
      <c r="E25" s="51"/>
      <c r="F25" s="52"/>
      <c r="G25" s="52"/>
      <c r="H25" s="51"/>
    </row>
    <row r="26" spans="2:18" ht="15.75" customHeight="1" outlineLevel="1">
      <c r="B26" s="197" t="s">
        <v>39</v>
      </c>
      <c r="C26" s="198" t="s">
        <v>44</v>
      </c>
      <c r="D26" s="198"/>
      <c r="E26" s="200" t="s">
        <v>1</v>
      </c>
      <c r="F26" s="198" t="s">
        <v>1</v>
      </c>
      <c r="G26" s="198" t="s">
        <v>40</v>
      </c>
      <c r="H26" s="200" t="s">
        <v>41</v>
      </c>
    </row>
    <row r="27" spans="2:18" ht="15.75" customHeight="1" outlineLevel="1">
      <c r="B27" s="251">
        <v>1152</v>
      </c>
      <c r="C27" s="242" t="s">
        <v>131</v>
      </c>
      <c r="D27" s="242"/>
      <c r="E27" s="205">
        <v>6481</v>
      </c>
      <c r="F27" s="174">
        <f>E27*'Прайс-лист'!I3*(1-'Прайс-лист'!$E$3)</f>
        <v>150359.20000000001</v>
      </c>
      <c r="G27" s="251"/>
      <c r="H27" s="175">
        <f>F27</f>
        <v>150359.20000000001</v>
      </c>
    </row>
    <row r="28" spans="2:18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8" ht="306.75" customHeight="1" outlineLevel="2">
      <c r="B29" s="177"/>
      <c r="C29" s="387" t="s">
        <v>624</v>
      </c>
      <c r="D29" s="387"/>
      <c r="E29" s="387"/>
      <c r="F29" s="387"/>
      <c r="G29" s="387"/>
      <c r="H29" s="387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1">
        <v>2475</v>
      </c>
      <c r="C31" s="249" t="s">
        <v>3</v>
      </c>
      <c r="D31" s="179" t="s">
        <v>277</v>
      </c>
      <c r="E31" s="174">
        <v>366</v>
      </c>
      <c r="F31" s="174">
        <f>E31*'Прайс-лист'!I3*(1-'Прайс-лист'!$E$3)</f>
        <v>8491.2000000000007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191"/>
      <c r="C32" s="243" t="s">
        <v>454</v>
      </c>
      <c r="D32" s="192" t="s">
        <v>277</v>
      </c>
      <c r="E32" s="174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6" t="s">
        <v>401</v>
      </c>
      <c r="Q32" s="106" t="s">
        <v>334</v>
      </c>
      <c r="R32" s="108" t="s">
        <v>383</v>
      </c>
    </row>
    <row r="33" spans="1:18" ht="15.75" customHeight="1" outlineLevel="1">
      <c r="B33" s="244">
        <v>2120</v>
      </c>
      <c r="C33" s="243" t="s">
        <v>458</v>
      </c>
      <c r="D33" s="192" t="s">
        <v>277</v>
      </c>
      <c r="E33" s="174">
        <v>151</v>
      </c>
      <c r="F33" s="174">
        <f>E33*'Прайс-лист'!I3*(1-'Прайс-лист'!$E$3)</f>
        <v>3503.2000000000003</v>
      </c>
      <c r="G33" s="176">
        <v>0</v>
      </c>
      <c r="H33" s="174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6" t="s">
        <v>402</v>
      </c>
      <c r="Q33" s="106" t="s">
        <v>335</v>
      </c>
      <c r="R33" s="104" t="s">
        <v>382</v>
      </c>
    </row>
    <row r="34" spans="1:18" ht="15.75" customHeight="1" outlineLevel="1">
      <c r="B34" s="244"/>
      <c r="C34" s="243" t="s">
        <v>464</v>
      </c>
      <c r="D34" s="192" t="s">
        <v>277</v>
      </c>
      <c r="E34" s="174">
        <v>2486</v>
      </c>
      <c r="F34" s="174">
        <f>E34*'Прайс-лист'!I3*(1-'Прайс-лист'!$E$3)</f>
        <v>57675.200000000004</v>
      </c>
      <c r="G34" s="176">
        <v>0</v>
      </c>
      <c r="H34" s="175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7" t="s">
        <v>594</v>
      </c>
      <c r="Q34" s="106" t="s">
        <v>336</v>
      </c>
      <c r="R34" s="107"/>
    </row>
    <row r="35" spans="1:18" ht="15.75" customHeight="1" outlineLevel="1">
      <c r="B35" s="244"/>
      <c r="C35" s="243" t="s">
        <v>463</v>
      </c>
      <c r="D35" s="192" t="s">
        <v>277</v>
      </c>
      <c r="E35" s="174">
        <v>3356</v>
      </c>
      <c r="F35" s="174">
        <f>E35*'Прайс-лист'!I3*(1-'Прайс-лист'!$E$3)</f>
        <v>77859.199999999997</v>
      </c>
      <c r="G35" s="176">
        <v>0</v>
      </c>
      <c r="H35" s="175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7" t="s">
        <v>595</v>
      </c>
      <c r="Q35" s="108" t="s">
        <v>435</v>
      </c>
      <c r="R35" s="106"/>
    </row>
    <row r="36" spans="1:18" ht="15.75" customHeight="1" outlineLevel="1">
      <c r="B36" s="244">
        <v>2004</v>
      </c>
      <c r="C36" s="243" t="s">
        <v>279</v>
      </c>
      <c r="D36" s="192" t="s">
        <v>277</v>
      </c>
      <c r="E36" s="174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6" t="s">
        <v>403</v>
      </c>
      <c r="Q36" s="276"/>
      <c r="R36" s="108"/>
    </row>
    <row r="37" spans="1:18" ht="15.75" customHeight="1" outlineLevel="1">
      <c r="B37" s="244">
        <v>3054</v>
      </c>
      <c r="C37" s="243" t="s">
        <v>278</v>
      </c>
      <c r="D37" s="192" t="s">
        <v>277</v>
      </c>
      <c r="E37" s="174">
        <v>108</v>
      </c>
      <c r="F37" s="174">
        <f>E37*'Прайс-лист'!I3*(1-'Прайс-лист'!$E$3)</f>
        <v>2505.6000000000004</v>
      </c>
      <c r="G37" s="176">
        <v>0</v>
      </c>
      <c r="H37" s="175">
        <f t="shared" si="0"/>
        <v>0</v>
      </c>
      <c r="K37" s="130" t="s">
        <v>455</v>
      </c>
      <c r="L37" s="108"/>
      <c r="M37" s="108"/>
      <c r="N37" s="108"/>
      <c r="O37" s="107"/>
      <c r="P37" s="276" t="s">
        <v>404</v>
      </c>
      <c r="Q37" s="276"/>
      <c r="R37" s="108"/>
    </row>
    <row r="38" spans="1:18" ht="15.75" customHeight="1" outlineLevel="1">
      <c r="B38" s="302">
        <v>3512</v>
      </c>
      <c r="C38" s="303" t="s">
        <v>329</v>
      </c>
      <c r="D38" s="181" t="s">
        <v>277</v>
      </c>
      <c r="E38" s="174">
        <v>548</v>
      </c>
      <c r="F38" s="174">
        <f>E38*'Прайс-лист'!I3*(1-'Прайс-лист'!$E$3)</f>
        <v>12713.6</v>
      </c>
      <c r="G38" s="176">
        <v>0</v>
      </c>
      <c r="H38" s="175">
        <f t="shared" ref="H38" si="1">F38*G38</f>
        <v>0</v>
      </c>
      <c r="J38" s="108"/>
      <c r="K38" s="130"/>
      <c r="L38" s="108"/>
      <c r="M38" s="108"/>
      <c r="N38" s="108"/>
      <c r="O38" s="107"/>
      <c r="P38" s="276" t="s">
        <v>405</v>
      </c>
      <c r="Q38" s="276"/>
      <c r="R38" s="108"/>
    </row>
    <row r="39" spans="1:18" ht="15.75" customHeight="1" outlineLevel="1">
      <c r="B39" s="241" t="s">
        <v>378</v>
      </c>
      <c r="C39" s="248" t="s">
        <v>381</v>
      </c>
      <c r="D39" s="192" t="s">
        <v>277</v>
      </c>
      <c r="E39" s="174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P39" s="277" t="s">
        <v>596</v>
      </c>
      <c r="Q39" s="277"/>
    </row>
    <row r="40" spans="1:18" ht="15.75" customHeight="1" outlineLevel="1">
      <c r="C40" s="190" t="s">
        <v>4</v>
      </c>
      <c r="D40" s="190"/>
      <c r="E40" s="190"/>
      <c r="F40" s="190"/>
      <c r="G40" s="190"/>
      <c r="H40" s="190"/>
      <c r="P40" s="276" t="s">
        <v>406</v>
      </c>
      <c r="Q40" s="276"/>
    </row>
    <row r="41" spans="1:18" ht="15.75" customHeight="1" outlineLevel="1">
      <c r="A41" s="153"/>
      <c r="B41" s="251">
        <v>4144</v>
      </c>
      <c r="C41" s="392" t="s">
        <v>409</v>
      </c>
      <c r="D41" s="392"/>
      <c r="E41" s="209">
        <v>23</v>
      </c>
      <c r="F41" s="174">
        <f>E41*'Прайс-лист'!I3*(1-'Прайс-лист'!$E$3)</f>
        <v>533.6</v>
      </c>
      <c r="G41" s="176">
        <v>0</v>
      </c>
      <c r="H41" s="175">
        <f t="shared" ref="H41:H56" si="2">F41*G41</f>
        <v>0</v>
      </c>
      <c r="P41" s="276" t="s">
        <v>407</v>
      </c>
      <c r="Q41" s="276"/>
    </row>
    <row r="42" spans="1:18" ht="15.75" customHeight="1" outlineLevel="1">
      <c r="A42" s="153"/>
      <c r="B42" s="251">
        <v>2413</v>
      </c>
      <c r="C42" s="385" t="s">
        <v>312</v>
      </c>
      <c r="D42" s="385"/>
      <c r="E42" s="209">
        <v>362</v>
      </c>
      <c r="F42" s="174">
        <f>E42*'Прайс-лист'!I3*(1-'Прайс-лист'!$E$3)</f>
        <v>8398.4</v>
      </c>
      <c r="G42" s="176">
        <v>0</v>
      </c>
      <c r="H42" s="175">
        <f t="shared" si="2"/>
        <v>0</v>
      </c>
    </row>
    <row r="43" spans="1:18" ht="15.75" customHeight="1" outlineLevel="1">
      <c r="A43" s="153"/>
      <c r="B43" s="244">
        <v>2327</v>
      </c>
      <c r="C43" s="380" t="s">
        <v>90</v>
      </c>
      <c r="D43" s="380"/>
      <c r="E43" s="209">
        <v>354</v>
      </c>
      <c r="F43" s="174">
        <f>E43*'Прайс-лист'!I3*(1-'Прайс-лист'!$E$3)</f>
        <v>8212.8000000000011</v>
      </c>
      <c r="G43" s="176">
        <v>0</v>
      </c>
      <c r="H43" s="175">
        <f>F43*G43</f>
        <v>0</v>
      </c>
    </row>
    <row r="44" spans="1:18" ht="15.75" customHeight="1" outlineLevel="1">
      <c r="A44" s="153"/>
      <c r="B44" s="244">
        <v>305501</v>
      </c>
      <c r="C44" s="380" t="s">
        <v>294</v>
      </c>
      <c r="D44" s="380"/>
      <c r="E44" s="174">
        <v>49</v>
      </c>
      <c r="F44" s="174">
        <f>E44*'Прайс-лист'!I3*(1-'Прайс-лист'!$E$3)</f>
        <v>1136.8</v>
      </c>
      <c r="G44" s="244">
        <f>IF(G37*G43,1,0)</f>
        <v>0</v>
      </c>
      <c r="H44" s="175">
        <f>F44*G44</f>
        <v>0</v>
      </c>
    </row>
    <row r="45" spans="1:18" ht="15.75" customHeight="1" outlineLevel="1">
      <c r="A45" s="153"/>
      <c r="B45" s="244">
        <v>2513</v>
      </c>
      <c r="C45" s="385" t="s">
        <v>533</v>
      </c>
      <c r="D45" s="385"/>
      <c r="E45" s="209">
        <v>827</v>
      </c>
      <c r="F45" s="174">
        <f>E45*'Прайс-лист'!I3*(1-'Прайс-лист'!$E$3)</f>
        <v>19186.400000000001</v>
      </c>
      <c r="G45" s="176">
        <v>0</v>
      </c>
      <c r="H45" s="175">
        <f t="shared" si="2"/>
        <v>0</v>
      </c>
    </row>
    <row r="46" spans="1:18" ht="15.75" customHeight="1" outlineLevel="1">
      <c r="A46" s="153"/>
      <c r="B46" s="244">
        <v>2702</v>
      </c>
      <c r="C46" s="385" t="s">
        <v>76</v>
      </c>
      <c r="D46" s="385"/>
      <c r="E46" s="209">
        <v>590</v>
      </c>
      <c r="F46" s="174">
        <f>E46*'Прайс-лист'!I3*(1-'Прайс-лист'!$E$3)</f>
        <v>13688</v>
      </c>
      <c r="G46" s="176">
        <v>0</v>
      </c>
      <c r="H46" s="175">
        <f t="shared" si="2"/>
        <v>0</v>
      </c>
    </row>
    <row r="47" spans="1:18" ht="15.75" customHeight="1" outlineLevel="1">
      <c r="A47" s="153"/>
      <c r="B47" s="241">
        <v>2704</v>
      </c>
      <c r="C47" s="385" t="s">
        <v>439</v>
      </c>
      <c r="D47" s="385"/>
      <c r="E47" s="209">
        <v>528</v>
      </c>
      <c r="F47" s="174">
        <f>E47*'Прайс-лист'!I3*(1-'Прайс-лист'!$E$3)</f>
        <v>12249.6</v>
      </c>
      <c r="G47" s="176">
        <v>0</v>
      </c>
      <c r="H47" s="175">
        <f t="shared" si="2"/>
        <v>0</v>
      </c>
    </row>
    <row r="48" spans="1:18" ht="15.75" customHeight="1" outlineLevel="1">
      <c r="A48" s="153"/>
      <c r="B48" s="244">
        <v>2422</v>
      </c>
      <c r="C48" s="385" t="s">
        <v>47</v>
      </c>
      <c r="D48" s="385"/>
      <c r="E48" s="209">
        <v>510</v>
      </c>
      <c r="F48" s="174">
        <f>E48*'Прайс-лист'!I3*(1-'Прайс-лист'!$E$3)</f>
        <v>11832</v>
      </c>
      <c r="G48" s="176">
        <v>0</v>
      </c>
      <c r="H48" s="175">
        <f t="shared" si="2"/>
        <v>0</v>
      </c>
    </row>
    <row r="49" spans="1:8" ht="15.75" customHeight="1" outlineLevel="1">
      <c r="A49" s="153"/>
      <c r="B49" s="244">
        <v>2911</v>
      </c>
      <c r="C49" s="385" t="s">
        <v>6</v>
      </c>
      <c r="D49" s="385"/>
      <c r="E49" s="209">
        <v>158</v>
      </c>
      <c r="F49" s="174">
        <f>E49*'Прайс-лист'!I3*(1-'Прайс-лист'!$E$3)</f>
        <v>3665.6000000000004</v>
      </c>
      <c r="G49" s="176">
        <v>0</v>
      </c>
      <c r="H49" s="175">
        <f t="shared" si="2"/>
        <v>0</v>
      </c>
    </row>
    <row r="50" spans="1:8" ht="15.75" customHeight="1" outlineLevel="1">
      <c r="A50" s="153"/>
      <c r="B50" s="244">
        <v>2912</v>
      </c>
      <c r="C50" s="385" t="s">
        <v>67</v>
      </c>
      <c r="D50" s="385"/>
      <c r="E50" s="209">
        <v>203</v>
      </c>
      <c r="F50" s="174">
        <f>E50*'Прайс-лист'!I3*(1-'Прайс-лист'!$E$3)</f>
        <v>4709.6000000000004</v>
      </c>
      <c r="G50" s="176">
        <v>0</v>
      </c>
      <c r="H50" s="175">
        <f t="shared" si="2"/>
        <v>0</v>
      </c>
    </row>
    <row r="51" spans="1:8" ht="15.75" customHeight="1" outlineLevel="1">
      <c r="A51" s="153"/>
      <c r="B51" s="251">
        <v>288201</v>
      </c>
      <c r="C51" s="385" t="s">
        <v>8</v>
      </c>
      <c r="D51" s="385"/>
      <c r="E51" s="209">
        <v>564</v>
      </c>
      <c r="F51" s="174">
        <f>E51*'Прайс-лист'!I3*(1-'Прайс-лист'!$E$3)</f>
        <v>13084.800000000001</v>
      </c>
      <c r="G51" s="176">
        <v>0</v>
      </c>
      <c r="H51" s="175">
        <f t="shared" si="2"/>
        <v>0</v>
      </c>
    </row>
    <row r="52" spans="1:8" ht="15.75" customHeight="1" outlineLevel="1">
      <c r="A52" s="153"/>
      <c r="B52" s="251">
        <v>288203</v>
      </c>
      <c r="C52" s="385" t="s">
        <v>280</v>
      </c>
      <c r="D52" s="385"/>
      <c r="E52" s="209">
        <v>564</v>
      </c>
      <c r="F52" s="174">
        <f>E52*'Прайс-лист'!I3*(1-'Прайс-лист'!$E$3)</f>
        <v>13084.800000000001</v>
      </c>
      <c r="G52" s="176">
        <v>0</v>
      </c>
      <c r="H52" s="175">
        <f t="shared" si="2"/>
        <v>0</v>
      </c>
    </row>
    <row r="53" spans="1:8" ht="15.75" customHeight="1" outlineLevel="1">
      <c r="A53" s="153"/>
      <c r="B53" s="251">
        <v>2883</v>
      </c>
      <c r="C53" s="385" t="s">
        <v>91</v>
      </c>
      <c r="D53" s="385"/>
      <c r="E53" s="209">
        <v>96</v>
      </c>
      <c r="F53" s="174">
        <f>E53*'Прайс-лист'!I3*(1-'Прайс-лист'!$E$3)</f>
        <v>2227.2000000000003</v>
      </c>
      <c r="G53" s="176">
        <v>0</v>
      </c>
      <c r="H53" s="175">
        <f t="shared" si="2"/>
        <v>0</v>
      </c>
    </row>
    <row r="54" spans="1:8" ht="15.75" customHeight="1" outlineLevel="1">
      <c r="A54" s="153"/>
      <c r="B54" s="251">
        <v>2884</v>
      </c>
      <c r="C54" s="385" t="s">
        <v>92</v>
      </c>
      <c r="D54" s="385"/>
      <c r="E54" s="209">
        <v>96</v>
      </c>
      <c r="F54" s="174">
        <f>E54*'Прайс-лист'!I3*(1-'Прайс-лист'!$E$3)</f>
        <v>2227.2000000000003</v>
      </c>
      <c r="G54" s="176">
        <v>0</v>
      </c>
      <c r="H54" s="175">
        <f t="shared" si="2"/>
        <v>0</v>
      </c>
    </row>
    <row r="55" spans="1:8" ht="15.75" customHeight="1" outlineLevel="1">
      <c r="A55" s="153"/>
      <c r="B55" s="251">
        <v>2392</v>
      </c>
      <c r="C55" s="386" t="s">
        <v>526</v>
      </c>
      <c r="D55" s="386"/>
      <c r="E55" s="209">
        <v>655</v>
      </c>
      <c r="F55" s="174">
        <f>E55*'Прайс-лист'!I3*(1-'Прайс-лист'!$E$3)</f>
        <v>15196</v>
      </c>
      <c r="G55" s="176">
        <v>0</v>
      </c>
      <c r="H55" s="175">
        <f t="shared" si="2"/>
        <v>0</v>
      </c>
    </row>
    <row r="56" spans="1:8" ht="15.75" customHeight="1" outlineLevel="1">
      <c r="A56" s="153"/>
      <c r="B56" s="251">
        <v>2397</v>
      </c>
      <c r="C56" s="386" t="s">
        <v>529</v>
      </c>
      <c r="D56" s="386"/>
      <c r="E56" s="209">
        <v>926</v>
      </c>
      <c r="F56" s="174">
        <f>E56*'Прайс-лист'!I3*(1-'Прайс-лист'!$E$3)</f>
        <v>21483.200000000001</v>
      </c>
      <c r="G56" s="176">
        <v>0</v>
      </c>
      <c r="H56" s="175">
        <f t="shared" si="2"/>
        <v>0</v>
      </c>
    </row>
    <row r="57" spans="1:8" ht="18">
      <c r="B57" s="3"/>
      <c r="C57" s="252"/>
      <c r="D57" s="252"/>
      <c r="E57" s="1"/>
      <c r="F57" s="316" t="s">
        <v>9</v>
      </c>
      <c r="G57" s="388">
        <f>SUM(H27:H56)</f>
        <v>150359.20000000001</v>
      </c>
      <c r="H57" s="388"/>
    </row>
  </sheetData>
  <sortState ref="A39:J54">
    <sortCondition ref="A39"/>
  </sortState>
  <mergeCells count="63">
    <mergeCell ref="C13:D13"/>
    <mergeCell ref="G57:H57"/>
    <mergeCell ref="F13:H13"/>
    <mergeCell ref="C18:D18"/>
    <mergeCell ref="S2:T2"/>
    <mergeCell ref="C22:D22"/>
    <mergeCell ref="C23:D23"/>
    <mergeCell ref="C24:D24"/>
    <mergeCell ref="C19:D19"/>
    <mergeCell ref="C20:D20"/>
    <mergeCell ref="C21:D21"/>
    <mergeCell ref="C14:D14"/>
    <mergeCell ref="C15:D15"/>
    <mergeCell ref="C16:D16"/>
    <mergeCell ref="C17:D17"/>
    <mergeCell ref="C12:D12"/>
    <mergeCell ref="B2:H2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23:H23"/>
    <mergeCell ref="F24:H24"/>
    <mergeCell ref="F18:H18"/>
    <mergeCell ref="F19:H19"/>
    <mergeCell ref="F20:H20"/>
    <mergeCell ref="F21:H21"/>
    <mergeCell ref="F22:H22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6:D56"/>
    <mergeCell ref="C51:D51"/>
    <mergeCell ref="C52:D52"/>
    <mergeCell ref="C53:D53"/>
    <mergeCell ref="C54:D54"/>
    <mergeCell ref="C55:D55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2:T59"/>
  <sheetViews>
    <sheetView showGridLines="0" zoomScaleNormal="100" workbookViewId="0">
      <pane ySplit="2" topLeftCell="A39" activePane="bottomLeft" state="frozen"/>
      <selection pane="bottomLeft" activeCell="G58" sqref="G58:H58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6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8" width="15.710937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86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380" t="s">
        <v>16</v>
      </c>
      <c r="D4" s="380"/>
      <c r="E4" s="210"/>
      <c r="F4" s="381">
        <v>420</v>
      </c>
      <c r="G4" s="381"/>
      <c r="H4" s="381"/>
    </row>
    <row r="5" spans="2:20" ht="15.75" customHeight="1" outlineLevel="1">
      <c r="B5" s="158"/>
      <c r="C5" s="380" t="s">
        <v>17</v>
      </c>
      <c r="D5" s="380"/>
      <c r="E5" s="210"/>
      <c r="F5" s="381">
        <v>310</v>
      </c>
      <c r="G5" s="381"/>
      <c r="H5" s="381"/>
    </row>
    <row r="6" spans="2:20" ht="15.75" customHeight="1" outlineLevel="1">
      <c r="B6" s="158"/>
      <c r="C6" s="380" t="s">
        <v>18</v>
      </c>
      <c r="D6" s="380"/>
      <c r="E6" s="210"/>
      <c r="F6" s="381">
        <v>195</v>
      </c>
      <c r="G6" s="381"/>
      <c r="H6" s="381"/>
    </row>
    <row r="7" spans="2:20" ht="15.75" customHeight="1" outlineLevel="1">
      <c r="B7" s="158"/>
      <c r="C7" s="380" t="s">
        <v>19</v>
      </c>
      <c r="D7" s="380"/>
      <c r="E7" s="210"/>
      <c r="F7" s="381">
        <v>101</v>
      </c>
      <c r="G7" s="381"/>
      <c r="H7" s="381"/>
    </row>
    <row r="8" spans="2:20" ht="15.75" customHeight="1" outlineLevel="1">
      <c r="B8" s="158"/>
      <c r="C8" s="380" t="s">
        <v>20</v>
      </c>
      <c r="D8" s="380"/>
      <c r="E8" s="210"/>
      <c r="F8" s="381">
        <v>46</v>
      </c>
      <c r="G8" s="381"/>
      <c r="H8" s="381"/>
    </row>
    <row r="9" spans="2:20" ht="15.75" customHeight="1" outlineLevel="1">
      <c r="B9" s="158"/>
      <c r="C9" s="380" t="s">
        <v>36</v>
      </c>
      <c r="D9" s="380"/>
      <c r="E9" s="210"/>
      <c r="F9" s="381">
        <v>145</v>
      </c>
      <c r="G9" s="381"/>
      <c r="H9" s="381"/>
    </row>
    <row r="10" spans="2:20" ht="15.75" customHeight="1" outlineLevel="1">
      <c r="B10" s="158"/>
      <c r="C10" s="380" t="s">
        <v>21</v>
      </c>
      <c r="D10" s="380"/>
      <c r="E10" s="210"/>
      <c r="F10" s="381">
        <v>700</v>
      </c>
      <c r="G10" s="381"/>
      <c r="H10" s="381"/>
    </row>
    <row r="11" spans="2:20" ht="15.75" customHeight="1" outlineLevel="1">
      <c r="B11" s="158"/>
      <c r="C11" s="380" t="s">
        <v>22</v>
      </c>
      <c r="D11" s="380"/>
      <c r="E11" s="210"/>
      <c r="F11" s="381">
        <v>6</v>
      </c>
      <c r="G11" s="381"/>
      <c r="H11" s="381"/>
    </row>
    <row r="12" spans="2:20" ht="15.75" customHeight="1" outlineLevel="1">
      <c r="B12" s="158"/>
      <c r="C12" s="380" t="s">
        <v>23</v>
      </c>
      <c r="D12" s="380"/>
      <c r="E12" s="210"/>
      <c r="F12" s="381">
        <v>3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210"/>
      <c r="F13" s="381">
        <v>25</v>
      </c>
      <c r="G13" s="381"/>
      <c r="H13" s="381"/>
    </row>
    <row r="14" spans="2:20" ht="15.75" customHeight="1" outlineLevel="1">
      <c r="B14" s="158"/>
      <c r="C14" s="380" t="s">
        <v>24</v>
      </c>
      <c r="D14" s="380"/>
      <c r="E14" s="210"/>
      <c r="F14" s="381">
        <v>40</v>
      </c>
      <c r="G14" s="381"/>
      <c r="H14" s="381"/>
    </row>
    <row r="15" spans="2:20" ht="15.75" customHeight="1" outlineLevel="1">
      <c r="B15" s="158"/>
      <c r="C15" s="380" t="s">
        <v>25</v>
      </c>
      <c r="D15" s="380"/>
      <c r="E15" s="210"/>
      <c r="F15" s="381">
        <v>50</v>
      </c>
      <c r="G15" s="381"/>
      <c r="H15" s="381"/>
    </row>
    <row r="16" spans="2:20" ht="15.75" customHeight="1" outlineLevel="1">
      <c r="B16" s="158"/>
      <c r="C16" s="380" t="s">
        <v>26</v>
      </c>
      <c r="D16" s="380"/>
      <c r="E16" s="210"/>
      <c r="F16" s="381">
        <v>115</v>
      </c>
      <c r="G16" s="381"/>
      <c r="H16" s="381"/>
    </row>
    <row r="17" spans="2:18" ht="15.75" customHeight="1" outlineLevel="1">
      <c r="B17" s="158"/>
      <c r="C17" s="380" t="s">
        <v>27</v>
      </c>
      <c r="D17" s="380"/>
      <c r="E17" s="210"/>
      <c r="F17" s="381" t="s">
        <v>52</v>
      </c>
      <c r="G17" s="381"/>
      <c r="H17" s="381"/>
    </row>
    <row r="18" spans="2:18" ht="15.75" customHeight="1" outlineLevel="1">
      <c r="B18" s="158"/>
      <c r="C18" s="380" t="s">
        <v>28</v>
      </c>
      <c r="D18" s="380"/>
      <c r="E18" s="210"/>
      <c r="F18" s="381" t="s">
        <v>53</v>
      </c>
      <c r="G18" s="381"/>
      <c r="H18" s="381"/>
    </row>
    <row r="19" spans="2:18" ht="15.75" customHeight="1" outlineLevel="1">
      <c r="B19" s="158"/>
      <c r="C19" s="380" t="s">
        <v>30</v>
      </c>
      <c r="D19" s="380"/>
      <c r="E19" s="210"/>
      <c r="F19" s="381" t="s">
        <v>31</v>
      </c>
      <c r="G19" s="381"/>
      <c r="H19" s="381"/>
    </row>
    <row r="20" spans="2:18" ht="15.75" customHeight="1" outlineLevel="1">
      <c r="B20" s="158"/>
      <c r="C20" s="380" t="s">
        <v>37</v>
      </c>
      <c r="D20" s="380"/>
      <c r="E20" s="210"/>
      <c r="F20" s="381" t="s">
        <v>49</v>
      </c>
      <c r="G20" s="381"/>
      <c r="H20" s="381"/>
    </row>
    <row r="21" spans="2:18" ht="15.75" customHeight="1" outlineLevel="1">
      <c r="B21" s="158"/>
      <c r="C21" s="385" t="s">
        <v>156</v>
      </c>
      <c r="D21" s="385"/>
      <c r="E21" s="210"/>
      <c r="F21" s="381" t="s">
        <v>57</v>
      </c>
      <c r="G21" s="381"/>
      <c r="H21" s="381"/>
    </row>
    <row r="22" spans="2:18" ht="15.75" customHeight="1" outlineLevel="1">
      <c r="B22" s="158"/>
      <c r="C22" s="385" t="s">
        <v>157</v>
      </c>
      <c r="D22" s="385"/>
      <c r="E22" s="210"/>
      <c r="F22" s="381" t="s">
        <v>160</v>
      </c>
      <c r="G22" s="381"/>
      <c r="H22" s="381"/>
    </row>
    <row r="23" spans="2:18" ht="15.75" customHeight="1" outlineLevel="1">
      <c r="B23" s="158"/>
      <c r="C23" s="385" t="s">
        <v>159</v>
      </c>
      <c r="D23" s="385"/>
      <c r="E23" s="210"/>
      <c r="F23" s="381" t="s">
        <v>161</v>
      </c>
      <c r="G23" s="381"/>
      <c r="H23" s="381"/>
    </row>
    <row r="24" spans="2:18" ht="15.75" customHeight="1" outlineLevel="1">
      <c r="B24" s="158"/>
      <c r="C24" s="385" t="s">
        <v>35</v>
      </c>
      <c r="D24" s="385"/>
      <c r="E24" s="210"/>
      <c r="F24" s="381">
        <v>209</v>
      </c>
      <c r="G24" s="381"/>
      <c r="H24" s="381"/>
    </row>
    <row r="25" spans="2:18" ht="15.75" customHeight="1">
      <c r="B25" s="49"/>
      <c r="C25" s="52"/>
      <c r="D25" s="52"/>
      <c r="E25" s="212"/>
      <c r="F25" s="52"/>
      <c r="G25" s="52"/>
      <c r="H25" s="51"/>
    </row>
    <row r="26" spans="2:18" ht="15.75" customHeight="1" outlineLevel="1">
      <c r="B26" s="197" t="s">
        <v>39</v>
      </c>
      <c r="C26" s="198" t="s">
        <v>44</v>
      </c>
      <c r="D26" s="198"/>
      <c r="E26" s="200" t="s">
        <v>1</v>
      </c>
      <c r="F26" s="198" t="s">
        <v>1</v>
      </c>
      <c r="G26" s="198" t="s">
        <v>40</v>
      </c>
      <c r="H26" s="200" t="s">
        <v>41</v>
      </c>
    </row>
    <row r="27" spans="2:18" ht="15.75" customHeight="1" outlineLevel="1">
      <c r="B27" s="251">
        <v>1142</v>
      </c>
      <c r="C27" s="242" t="s">
        <v>131</v>
      </c>
      <c r="D27" s="242"/>
      <c r="E27" s="204">
        <v>5387</v>
      </c>
      <c r="F27" s="174">
        <f>E27*'Прайс-лист'!I3*(1-'Прайс-лист'!$E$3)</f>
        <v>124978.40000000001</v>
      </c>
      <c r="G27" s="251"/>
      <c r="H27" s="175">
        <f>F27</f>
        <v>124978.40000000001</v>
      </c>
    </row>
    <row r="28" spans="2:18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8" ht="293.25" customHeight="1" outlineLevel="2">
      <c r="B29" s="177"/>
      <c r="C29" s="387" t="s">
        <v>625</v>
      </c>
      <c r="D29" s="387"/>
      <c r="E29" s="387"/>
      <c r="F29" s="387"/>
      <c r="G29" s="387"/>
      <c r="H29" s="387"/>
    </row>
    <row r="30" spans="2:18" ht="15.75" customHeight="1" outlineLevel="1">
      <c r="C30" s="12" t="s">
        <v>365</v>
      </c>
      <c r="D30" s="12"/>
      <c r="E30" s="12"/>
      <c r="F30" s="12"/>
      <c r="G30" s="12"/>
      <c r="H30" s="177"/>
    </row>
    <row r="31" spans="2:18" ht="15.75" customHeight="1" outlineLevel="1">
      <c r="B31" s="251">
        <v>2475</v>
      </c>
      <c r="C31" s="249" t="s">
        <v>3</v>
      </c>
      <c r="D31" s="179" t="s">
        <v>277</v>
      </c>
      <c r="E31" s="174">
        <v>366</v>
      </c>
      <c r="F31" s="174">
        <f>E31*'Прайс-лист'!I3*(1-'Прайс-лист'!$E$3)</f>
        <v>8491.2000000000007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8"/>
      <c r="C32" s="243" t="s">
        <v>454</v>
      </c>
      <c r="D32" s="192" t="s">
        <v>456</v>
      </c>
      <c r="E32" s="174">
        <v>23</v>
      </c>
      <c r="F32" s="174">
        <f>E32*'Прайс-лист'!I3*(1-'Прайс-лист'!$E$3)</f>
        <v>533.6</v>
      </c>
      <c r="G32" s="176">
        <v>1</v>
      </c>
      <c r="H32" s="175">
        <f t="shared" ref="H32:H39" si="0">F32*G32</f>
        <v>533.6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6" t="s">
        <v>401</v>
      </c>
      <c r="Q32" s="106" t="s">
        <v>334</v>
      </c>
      <c r="R32" s="108" t="s">
        <v>383</v>
      </c>
    </row>
    <row r="33" spans="1:18" ht="15.75" customHeight="1" outlineLevel="1">
      <c r="B33" s="251">
        <v>2126</v>
      </c>
      <c r="C33" s="243" t="s">
        <v>458</v>
      </c>
      <c r="D33" s="192" t="s">
        <v>277</v>
      </c>
      <c r="E33" s="174">
        <v>143</v>
      </c>
      <c r="F33" s="174">
        <f>E33*'Прайс-лист'!I3*(1-'Прайс-лист'!$E$3)</f>
        <v>3317.6000000000004</v>
      </c>
      <c r="G33" s="176">
        <v>0</v>
      </c>
      <c r="H33" s="174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6" t="s">
        <v>402</v>
      </c>
      <c r="Q33" s="106" t="s">
        <v>335</v>
      </c>
      <c r="R33" s="104" t="s">
        <v>382</v>
      </c>
    </row>
    <row r="34" spans="1:18" ht="15.75" customHeight="1" outlineLevel="1">
      <c r="B34" s="251"/>
      <c r="C34" s="243" t="s">
        <v>464</v>
      </c>
      <c r="D34" s="192" t="s">
        <v>277</v>
      </c>
      <c r="E34" s="174">
        <v>2177</v>
      </c>
      <c r="F34" s="174">
        <f>E34*'Прайс-лист'!I3*(1-'Прайс-лист'!$E$3)</f>
        <v>50506.400000000001</v>
      </c>
      <c r="G34" s="176">
        <v>0</v>
      </c>
      <c r="H34" s="175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7" t="s">
        <v>594</v>
      </c>
      <c r="Q34" s="106" t="s">
        <v>336</v>
      </c>
      <c r="R34" s="107"/>
    </row>
    <row r="35" spans="1:18" ht="15.75" customHeight="1" outlineLevel="1">
      <c r="B35" s="251"/>
      <c r="C35" s="243" t="s">
        <v>463</v>
      </c>
      <c r="D35" s="192" t="s">
        <v>277</v>
      </c>
      <c r="E35" s="174">
        <v>2960</v>
      </c>
      <c r="F35" s="174">
        <f>E35*'Прайс-лист'!I3*(1-'Прайс-лист'!$E$3)</f>
        <v>68672</v>
      </c>
      <c r="G35" s="176">
        <v>0</v>
      </c>
      <c r="H35" s="175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7" t="s">
        <v>595</v>
      </c>
      <c r="Q35" s="108" t="s">
        <v>435</v>
      </c>
      <c r="R35" s="106"/>
    </row>
    <row r="36" spans="1:18" ht="15.75" customHeight="1" outlineLevel="1">
      <c r="B36" s="251">
        <v>2004</v>
      </c>
      <c r="C36" s="242" t="s">
        <v>279</v>
      </c>
      <c r="D36" s="192" t="s">
        <v>277</v>
      </c>
      <c r="E36" s="174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6" t="s">
        <v>403</v>
      </c>
      <c r="Q36" s="276"/>
      <c r="R36" s="108"/>
    </row>
    <row r="37" spans="1:18" ht="15.75" customHeight="1" outlineLevel="1">
      <c r="B37" s="251">
        <v>3052</v>
      </c>
      <c r="C37" s="242" t="s">
        <v>278</v>
      </c>
      <c r="D37" s="192" t="s">
        <v>277</v>
      </c>
      <c r="E37" s="174">
        <v>97</v>
      </c>
      <c r="F37" s="174">
        <f>E37*'Прайс-лист'!I3*(1-'Прайс-лист'!$E$3)</f>
        <v>2250.4</v>
      </c>
      <c r="G37" s="176">
        <v>1</v>
      </c>
      <c r="H37" s="175">
        <f t="shared" si="0"/>
        <v>2250.4</v>
      </c>
      <c r="K37" s="130" t="s">
        <v>455</v>
      </c>
      <c r="L37" s="108"/>
      <c r="M37" s="108"/>
      <c r="N37" s="108"/>
      <c r="O37" s="107"/>
      <c r="P37" s="276" t="s">
        <v>404</v>
      </c>
      <c r="Q37" s="276"/>
      <c r="R37" s="108"/>
    </row>
    <row r="38" spans="1:18" ht="15.75" customHeight="1" outlineLevel="1">
      <c r="B38" s="306">
        <v>3511</v>
      </c>
      <c r="C38" s="303" t="s">
        <v>329</v>
      </c>
      <c r="D38" s="181" t="s">
        <v>277</v>
      </c>
      <c r="E38" s="174">
        <v>530</v>
      </c>
      <c r="F38" s="174">
        <f>E38*'Прайс-лист'!I3*(1-'Прайс-лист'!$E$3)</f>
        <v>12296</v>
      </c>
      <c r="G38" s="176">
        <v>0</v>
      </c>
      <c r="H38" s="175">
        <f t="shared" ref="H38" si="1">F38*G38</f>
        <v>0</v>
      </c>
      <c r="J38" s="108"/>
      <c r="K38" s="130"/>
      <c r="L38" s="108"/>
      <c r="M38" s="108"/>
      <c r="N38" s="108"/>
      <c r="O38" s="107"/>
      <c r="P38" s="276" t="s">
        <v>405</v>
      </c>
      <c r="Q38" s="276"/>
      <c r="R38" s="108"/>
    </row>
    <row r="39" spans="1:18" ht="15.75" customHeight="1" outlineLevel="1">
      <c r="B39" s="246" t="s">
        <v>378</v>
      </c>
      <c r="C39" s="247" t="s">
        <v>381</v>
      </c>
      <c r="D39" s="192" t="s">
        <v>277</v>
      </c>
      <c r="E39" s="174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P39" s="277" t="s">
        <v>596</v>
      </c>
      <c r="Q39" s="277"/>
    </row>
    <row r="40" spans="1:18" ht="15.75" customHeight="1" outlineLevel="1">
      <c r="B40" s="251">
        <v>2142</v>
      </c>
      <c r="C40" s="242" t="s">
        <v>309</v>
      </c>
      <c r="D40" s="242"/>
      <c r="E40" s="174">
        <v>23</v>
      </c>
      <c r="F40" s="174">
        <f>E40*'Прайс-лист'!I3*(1-'Прайс-лист'!$E$3)</f>
        <v>533.6</v>
      </c>
      <c r="G40" s="176">
        <v>0</v>
      </c>
      <c r="H40" s="175">
        <f>F40*G40</f>
        <v>0</v>
      </c>
      <c r="P40" s="276" t="s">
        <v>406</v>
      </c>
      <c r="Q40" s="276"/>
    </row>
    <row r="41" spans="1:18" ht="15.75" customHeight="1" outlineLevel="1">
      <c r="C41" s="190" t="s">
        <v>4</v>
      </c>
      <c r="D41" s="190"/>
      <c r="E41" s="190"/>
      <c r="F41" s="190"/>
      <c r="G41" s="190"/>
      <c r="H41" s="190"/>
      <c r="P41" s="276" t="s">
        <v>407</v>
      </c>
      <c r="Q41" s="276"/>
    </row>
    <row r="42" spans="1:18" ht="15.75" customHeight="1" outlineLevel="1">
      <c r="A42" s="153"/>
      <c r="B42" s="251">
        <v>4144</v>
      </c>
      <c r="C42" s="392" t="s">
        <v>409</v>
      </c>
      <c r="D42" s="392"/>
      <c r="E42" s="211">
        <v>23</v>
      </c>
      <c r="F42" s="174">
        <f>E42*'Прайс-лист'!I3*(1-'Прайс-лист'!$E$3)</f>
        <v>533.6</v>
      </c>
      <c r="G42" s="176">
        <v>1</v>
      </c>
      <c r="H42" s="175">
        <f t="shared" ref="H42:H52" si="2">F42*G42</f>
        <v>533.6</v>
      </c>
    </row>
    <row r="43" spans="1:18" ht="15.75" customHeight="1" outlineLevel="1">
      <c r="A43" s="153"/>
      <c r="B43" s="251">
        <v>2414</v>
      </c>
      <c r="C43" s="385" t="s">
        <v>312</v>
      </c>
      <c r="D43" s="385"/>
      <c r="E43" s="211">
        <v>231</v>
      </c>
      <c r="F43" s="174">
        <f>E43*'Прайс-лист'!I3*(1-'Прайс-лист'!$E$3)</f>
        <v>5359.2000000000007</v>
      </c>
      <c r="G43" s="176">
        <v>1</v>
      </c>
      <c r="H43" s="175">
        <f t="shared" si="2"/>
        <v>5359.2000000000007</v>
      </c>
    </row>
    <row r="44" spans="1:18" ht="15.75" customHeight="1" outlineLevel="1">
      <c r="A44" s="153"/>
      <c r="B44" s="251">
        <v>2328</v>
      </c>
      <c r="C44" s="385" t="s">
        <v>90</v>
      </c>
      <c r="D44" s="385"/>
      <c r="E44" s="209">
        <v>282</v>
      </c>
      <c r="F44" s="174">
        <f>E44*'Прайс-лист'!I3*(1-'Прайс-лист'!$E$3)</f>
        <v>6542.4000000000005</v>
      </c>
      <c r="G44" s="176">
        <v>0</v>
      </c>
      <c r="H44" s="175">
        <f>F44*G44</f>
        <v>0</v>
      </c>
    </row>
    <row r="45" spans="1:18" ht="15.75" customHeight="1" outlineLevel="1">
      <c r="A45" s="153"/>
      <c r="B45" s="244">
        <v>305301</v>
      </c>
      <c r="C45" s="385" t="s">
        <v>294</v>
      </c>
      <c r="D45" s="385"/>
      <c r="E45" s="174">
        <v>26</v>
      </c>
      <c r="F45" s="174">
        <f>E45*'Прайс-лист'!I3*(1-'Прайс-лист'!$E$3)</f>
        <v>603.20000000000005</v>
      </c>
      <c r="G45" s="244">
        <f>IF(G37*G44,1,0)</f>
        <v>0</v>
      </c>
      <c r="H45" s="175">
        <f>F45*G45</f>
        <v>0</v>
      </c>
    </row>
    <row r="46" spans="1:18" ht="15.75" customHeight="1" outlineLevel="1">
      <c r="A46" s="153"/>
      <c r="B46" s="244">
        <v>2509</v>
      </c>
      <c r="C46" s="385" t="s">
        <v>533</v>
      </c>
      <c r="D46" s="385"/>
      <c r="E46" s="211">
        <v>716</v>
      </c>
      <c r="F46" s="174">
        <f>E46*'Прайс-лист'!I3*(1-'Прайс-лист'!$E$3)</f>
        <v>16611.2</v>
      </c>
      <c r="G46" s="176">
        <v>1</v>
      </c>
      <c r="H46" s="175">
        <f t="shared" si="2"/>
        <v>16611.2</v>
      </c>
    </row>
    <row r="47" spans="1:18" ht="15.75" customHeight="1" outlineLevel="1">
      <c r="A47" s="153"/>
      <c r="B47" s="244">
        <v>2702</v>
      </c>
      <c r="C47" s="385" t="s">
        <v>76</v>
      </c>
      <c r="D47" s="385"/>
      <c r="E47" s="211">
        <v>590</v>
      </c>
      <c r="F47" s="174">
        <f>E47*'Прайс-лист'!I3*(1-'Прайс-лист'!$E$3)</f>
        <v>13688</v>
      </c>
      <c r="G47" s="176">
        <v>1</v>
      </c>
      <c r="H47" s="175">
        <f t="shared" si="2"/>
        <v>13688</v>
      </c>
    </row>
    <row r="48" spans="1:18" ht="15.75" customHeight="1" outlineLevel="1">
      <c r="A48" s="153"/>
      <c r="B48" s="241">
        <v>2704</v>
      </c>
      <c r="C48" s="385" t="s">
        <v>439</v>
      </c>
      <c r="D48" s="385"/>
      <c r="E48" s="211">
        <v>528</v>
      </c>
      <c r="F48" s="174">
        <f>E48*'Прайс-лист'!I3*(1-'Прайс-лист'!$E$3)</f>
        <v>12249.6</v>
      </c>
      <c r="G48" s="176">
        <v>0</v>
      </c>
      <c r="H48" s="175">
        <f t="shared" si="2"/>
        <v>0</v>
      </c>
    </row>
    <row r="49" spans="1:8" ht="15.75" customHeight="1" outlineLevel="1">
      <c r="A49" s="153"/>
      <c r="B49" s="244">
        <v>2421</v>
      </c>
      <c r="C49" s="385" t="s">
        <v>47</v>
      </c>
      <c r="D49" s="385"/>
      <c r="E49" s="211">
        <v>468</v>
      </c>
      <c r="F49" s="174">
        <f>E49*'Прайс-лист'!I3*(1-'Прайс-лист'!$E$3)</f>
        <v>10857.6</v>
      </c>
      <c r="G49" s="176">
        <v>1</v>
      </c>
      <c r="H49" s="175">
        <f t="shared" si="2"/>
        <v>10857.6</v>
      </c>
    </row>
    <row r="50" spans="1:8" ht="15.75" customHeight="1" outlineLevel="1">
      <c r="A50" s="153"/>
      <c r="B50" s="244">
        <v>2941</v>
      </c>
      <c r="C50" s="385" t="s">
        <v>6</v>
      </c>
      <c r="D50" s="385"/>
      <c r="E50" s="211">
        <v>141</v>
      </c>
      <c r="F50" s="174">
        <f>E50*'Прайс-лист'!I3*(1-'Прайс-лист'!$E$3)</f>
        <v>3271.2000000000003</v>
      </c>
      <c r="G50" s="176">
        <v>1</v>
      </c>
      <c r="H50" s="175">
        <f t="shared" si="2"/>
        <v>3271.2000000000003</v>
      </c>
    </row>
    <row r="51" spans="1:8" ht="15.75" customHeight="1" outlineLevel="1">
      <c r="A51" s="153"/>
      <c r="B51" s="244">
        <v>2942</v>
      </c>
      <c r="C51" s="385" t="s">
        <v>67</v>
      </c>
      <c r="D51" s="385"/>
      <c r="E51" s="211">
        <v>175</v>
      </c>
      <c r="F51" s="174">
        <f>E51*'Прайс-лист'!I3*(1-'Прайс-лист'!$E$3)</f>
        <v>4060</v>
      </c>
      <c r="G51" s="176">
        <v>0</v>
      </c>
      <c r="H51" s="175">
        <f>F51*G51</f>
        <v>0</v>
      </c>
    </row>
    <row r="52" spans="1:8" ht="15.75" customHeight="1" outlineLevel="1">
      <c r="A52" s="153"/>
      <c r="B52" s="244">
        <v>2876</v>
      </c>
      <c r="C52" s="385" t="s">
        <v>8</v>
      </c>
      <c r="D52" s="385"/>
      <c r="E52" s="211">
        <v>417</v>
      </c>
      <c r="F52" s="174">
        <f>E52*'Прайс-лист'!I3*(1-'Прайс-лист'!$E$3)</f>
        <v>9674.4</v>
      </c>
      <c r="G52" s="176">
        <v>1</v>
      </c>
      <c r="H52" s="175">
        <f t="shared" si="2"/>
        <v>9674.4</v>
      </c>
    </row>
    <row r="53" spans="1:8" ht="15.75" customHeight="1" outlineLevel="1">
      <c r="A53" s="153"/>
      <c r="B53" s="251">
        <v>287601</v>
      </c>
      <c r="C53" s="385" t="s">
        <v>280</v>
      </c>
      <c r="D53" s="385"/>
      <c r="E53" s="211">
        <v>417</v>
      </c>
      <c r="F53" s="174">
        <f>E53*'Прайс-лист'!I3*(1-'Прайс-лист'!$E$3)</f>
        <v>9674.4</v>
      </c>
      <c r="G53" s="176">
        <v>0</v>
      </c>
      <c r="H53" s="175">
        <f>F53*G53</f>
        <v>0</v>
      </c>
    </row>
    <row r="54" spans="1:8" ht="15.75" customHeight="1" outlineLevel="1">
      <c r="A54" s="153"/>
      <c r="B54" s="251">
        <v>2873</v>
      </c>
      <c r="C54" s="385" t="s">
        <v>87</v>
      </c>
      <c r="D54" s="385"/>
      <c r="E54" s="211">
        <v>86</v>
      </c>
      <c r="F54" s="174">
        <f>E54*'Прайс-лист'!I3*(1-'Прайс-лист'!$E$3)</f>
        <v>1995.2</v>
      </c>
      <c r="G54" s="176">
        <v>0</v>
      </c>
      <c r="H54" s="175">
        <f>F54*G54</f>
        <v>0</v>
      </c>
    </row>
    <row r="55" spans="1:8" ht="15.75" customHeight="1" outlineLevel="1">
      <c r="A55" s="153"/>
      <c r="B55" s="251">
        <v>2874</v>
      </c>
      <c r="C55" s="385" t="s">
        <v>88</v>
      </c>
      <c r="D55" s="385"/>
      <c r="E55" s="211">
        <v>82</v>
      </c>
      <c r="F55" s="174">
        <f>E55*'Прайс-лист'!I3*(1-'Прайс-лист'!$E$3)</f>
        <v>1902.4</v>
      </c>
      <c r="G55" s="176">
        <v>0</v>
      </c>
      <c r="H55" s="175">
        <f>F55*G55</f>
        <v>0</v>
      </c>
    </row>
    <row r="56" spans="1:8" ht="15.75" customHeight="1" outlineLevel="1">
      <c r="A56" s="153"/>
      <c r="B56" s="251">
        <v>2391</v>
      </c>
      <c r="C56" s="385" t="s">
        <v>525</v>
      </c>
      <c r="D56" s="385"/>
      <c r="E56" s="211">
        <v>530</v>
      </c>
      <c r="F56" s="174">
        <f>E56*'Прайс-лист'!I3*(1-'Прайс-лист'!$E$3)</f>
        <v>12296</v>
      </c>
      <c r="G56" s="176">
        <v>0</v>
      </c>
      <c r="H56" s="175">
        <f>F56*G56</f>
        <v>0</v>
      </c>
    </row>
    <row r="57" spans="1:8" ht="15.75" customHeight="1" outlineLevel="1">
      <c r="A57" s="153"/>
      <c r="B57" s="251">
        <v>2396</v>
      </c>
      <c r="C57" s="385" t="s">
        <v>528</v>
      </c>
      <c r="D57" s="385"/>
      <c r="E57" s="211">
        <v>710</v>
      </c>
      <c r="F57" s="174">
        <f>E57*'Прайс-лист'!I3*(1-'Прайс-лист'!$E$3)</f>
        <v>16472</v>
      </c>
      <c r="G57" s="176">
        <v>0</v>
      </c>
      <c r="H57" s="175">
        <f>F57*G57</f>
        <v>0</v>
      </c>
    </row>
    <row r="58" spans="1:8" ht="18">
      <c r="B58" s="3"/>
      <c r="C58" s="252"/>
      <c r="D58" s="252"/>
      <c r="E58" s="59"/>
      <c r="F58" s="316" t="s">
        <v>9</v>
      </c>
      <c r="G58" s="388">
        <f>SUM(H27:H57)</f>
        <v>187757.60000000003</v>
      </c>
      <c r="H58" s="388"/>
    </row>
    <row r="59" spans="1:8" ht="14.25"/>
  </sheetData>
  <sortState ref="A40:I55">
    <sortCondition ref="A40"/>
  </sortState>
  <mergeCells count="63">
    <mergeCell ref="G58:H58"/>
    <mergeCell ref="F13:H13"/>
    <mergeCell ref="S2:T2"/>
    <mergeCell ref="C8:D8"/>
    <mergeCell ref="B2:H2"/>
    <mergeCell ref="B3:H3"/>
    <mergeCell ref="C4:D4"/>
    <mergeCell ref="C5:D5"/>
    <mergeCell ref="C6:D6"/>
    <mergeCell ref="C7:D7"/>
    <mergeCell ref="C22:D22"/>
    <mergeCell ref="C23:D23"/>
    <mergeCell ref="C24:D24"/>
    <mergeCell ref="C9:D9"/>
    <mergeCell ref="C10:D10"/>
    <mergeCell ref="C11:D11"/>
    <mergeCell ref="C12:D12"/>
    <mergeCell ref="C14:D14"/>
    <mergeCell ref="C15:D15"/>
    <mergeCell ref="C16:D16"/>
    <mergeCell ref="C17:D17"/>
    <mergeCell ref="C18:D18"/>
    <mergeCell ref="C19:D19"/>
    <mergeCell ref="C20:D20"/>
    <mergeCell ref="C13:D13"/>
    <mergeCell ref="C29:H29"/>
    <mergeCell ref="F15:H15"/>
    <mergeCell ref="F16:H16"/>
    <mergeCell ref="F17:H17"/>
    <mergeCell ref="C21:D21"/>
    <mergeCell ref="F23:H23"/>
    <mergeCell ref="F24:H24"/>
    <mergeCell ref="F18:H1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7:D57"/>
    <mergeCell ref="C52:D52"/>
    <mergeCell ref="C53:D53"/>
    <mergeCell ref="C54:D54"/>
    <mergeCell ref="C55:D55"/>
    <mergeCell ref="C56:D56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6692913385826772" bottom="0.47244094488188981" header="0.31496062992125984" footer="0.31496062992125984"/>
  <pageSetup paperSize="9" scale="60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2:T55"/>
  <sheetViews>
    <sheetView showGridLines="0" zoomScaleNormal="100" workbookViewId="0">
      <pane ySplit="2" topLeftCell="A30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6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8" width="15.7109375" style="149" hidden="1" customWidth="1" outlineLevel="1"/>
    <col min="19" max="19" width="9.140625" style="149" collapsed="1"/>
    <col min="20" max="16384" width="9.140625" style="149"/>
  </cols>
  <sheetData>
    <row r="2" spans="2:20" ht="15.75" customHeight="1">
      <c r="B2" s="382" t="s">
        <v>83</v>
      </c>
      <c r="C2" s="382"/>
      <c r="D2" s="382"/>
      <c r="E2" s="382"/>
      <c r="F2" s="382"/>
      <c r="G2" s="382"/>
      <c r="H2" s="382"/>
      <c r="S2" s="383" t="s">
        <v>411</v>
      </c>
      <c r="T2" s="383"/>
    </row>
    <row r="3" spans="2:20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0" ht="15.75" customHeight="1" outlineLevel="1">
      <c r="B4" s="158"/>
      <c r="C4" s="242" t="s">
        <v>16</v>
      </c>
      <c r="D4" s="242"/>
      <c r="E4" s="210"/>
      <c r="F4" s="381">
        <v>370</v>
      </c>
      <c r="G4" s="381"/>
      <c r="H4" s="381"/>
    </row>
    <row r="5" spans="2:20" ht="15.75" customHeight="1" outlineLevel="1">
      <c r="B5" s="158"/>
      <c r="C5" s="242" t="s">
        <v>17</v>
      </c>
      <c r="D5" s="242"/>
      <c r="E5" s="210"/>
      <c r="F5" s="381">
        <v>270</v>
      </c>
      <c r="G5" s="381"/>
      <c r="H5" s="381"/>
    </row>
    <row r="6" spans="2:20" ht="15.75" customHeight="1" outlineLevel="1">
      <c r="B6" s="158"/>
      <c r="C6" s="242" t="s">
        <v>18</v>
      </c>
      <c r="D6" s="242"/>
      <c r="E6" s="210"/>
      <c r="F6" s="381">
        <v>185</v>
      </c>
      <c r="G6" s="381"/>
      <c r="H6" s="381"/>
    </row>
    <row r="7" spans="2:20" ht="15.75" customHeight="1" outlineLevel="1">
      <c r="B7" s="158"/>
      <c r="C7" s="242" t="s">
        <v>19</v>
      </c>
      <c r="D7" s="242"/>
      <c r="E7" s="210"/>
      <c r="F7" s="381">
        <v>93</v>
      </c>
      <c r="G7" s="381"/>
      <c r="H7" s="381"/>
    </row>
    <row r="8" spans="2:20" ht="15.75" customHeight="1" outlineLevel="1">
      <c r="B8" s="158"/>
      <c r="C8" s="242" t="s">
        <v>20</v>
      </c>
      <c r="D8" s="242"/>
      <c r="E8" s="210"/>
      <c r="F8" s="381">
        <v>46</v>
      </c>
      <c r="G8" s="381"/>
      <c r="H8" s="381"/>
    </row>
    <row r="9" spans="2:20" ht="15.75" customHeight="1" outlineLevel="1">
      <c r="B9" s="158"/>
      <c r="C9" s="242" t="s">
        <v>36</v>
      </c>
      <c r="D9" s="242"/>
      <c r="E9" s="210"/>
      <c r="F9" s="381">
        <v>124</v>
      </c>
      <c r="G9" s="381"/>
      <c r="H9" s="381"/>
    </row>
    <row r="10" spans="2:20" ht="15.75" customHeight="1" outlineLevel="1">
      <c r="B10" s="158"/>
      <c r="C10" s="242" t="s">
        <v>21</v>
      </c>
      <c r="D10" s="242"/>
      <c r="E10" s="210"/>
      <c r="F10" s="381">
        <v>600</v>
      </c>
      <c r="G10" s="381"/>
      <c r="H10" s="381"/>
    </row>
    <row r="11" spans="2:20" ht="15.75" customHeight="1" outlineLevel="1">
      <c r="B11" s="158"/>
      <c r="C11" s="242" t="s">
        <v>22</v>
      </c>
      <c r="D11" s="242"/>
      <c r="E11" s="210"/>
      <c r="F11" s="381">
        <v>5</v>
      </c>
      <c r="G11" s="381"/>
      <c r="H11" s="381"/>
    </row>
    <row r="12" spans="2:20" ht="15.75" customHeight="1" outlineLevel="1">
      <c r="B12" s="158"/>
      <c r="C12" s="242" t="s">
        <v>23</v>
      </c>
      <c r="D12" s="242"/>
      <c r="E12" s="210"/>
      <c r="F12" s="381">
        <v>3</v>
      </c>
      <c r="G12" s="381"/>
      <c r="H12" s="381"/>
    </row>
    <row r="13" spans="2:20" ht="15.75" customHeight="1" outlineLevel="1">
      <c r="B13" s="158"/>
      <c r="C13" s="380" t="s">
        <v>172</v>
      </c>
      <c r="D13" s="380"/>
      <c r="E13" s="210"/>
      <c r="F13" s="381">
        <v>20</v>
      </c>
      <c r="G13" s="381"/>
      <c r="H13" s="381"/>
    </row>
    <row r="14" spans="2:20" ht="15.75" customHeight="1" outlineLevel="1">
      <c r="B14" s="158"/>
      <c r="C14" s="242" t="s">
        <v>24</v>
      </c>
      <c r="D14" s="242"/>
      <c r="E14" s="210"/>
      <c r="F14" s="381">
        <v>25</v>
      </c>
      <c r="G14" s="381"/>
      <c r="H14" s="381"/>
    </row>
    <row r="15" spans="2:20" ht="15.75" customHeight="1" outlineLevel="1">
      <c r="B15" s="158"/>
      <c r="C15" s="242" t="s">
        <v>25</v>
      </c>
      <c r="D15" s="242"/>
      <c r="E15" s="210"/>
      <c r="F15" s="381">
        <v>30</v>
      </c>
      <c r="G15" s="381"/>
      <c r="H15" s="381"/>
    </row>
    <row r="16" spans="2:20" ht="15.75" customHeight="1" outlineLevel="1">
      <c r="B16" s="158"/>
      <c r="C16" s="242" t="s">
        <v>26</v>
      </c>
      <c r="D16" s="242"/>
      <c r="E16" s="210"/>
      <c r="F16" s="381">
        <v>80</v>
      </c>
      <c r="G16" s="381"/>
      <c r="H16" s="381"/>
    </row>
    <row r="17" spans="2:18" ht="15.75" customHeight="1" outlineLevel="1">
      <c r="B17" s="158"/>
      <c r="C17" s="242" t="s">
        <v>27</v>
      </c>
      <c r="D17" s="242"/>
      <c r="E17" s="210"/>
      <c r="F17" s="381">
        <v>381</v>
      </c>
      <c r="G17" s="381"/>
      <c r="H17" s="381"/>
    </row>
    <row r="18" spans="2:18" ht="15.75" customHeight="1" outlineLevel="1">
      <c r="B18" s="158"/>
      <c r="C18" s="242" t="s">
        <v>28</v>
      </c>
      <c r="D18" s="242"/>
      <c r="E18" s="210"/>
      <c r="F18" s="381" t="s">
        <v>53</v>
      </c>
      <c r="G18" s="381"/>
      <c r="H18" s="381"/>
    </row>
    <row r="19" spans="2:18" ht="15.75" customHeight="1" outlineLevel="1">
      <c r="B19" s="158"/>
      <c r="C19" s="242" t="s">
        <v>30</v>
      </c>
      <c r="D19" s="242"/>
      <c r="E19" s="210"/>
      <c r="F19" s="381" t="s">
        <v>31</v>
      </c>
      <c r="G19" s="381"/>
      <c r="H19" s="381"/>
    </row>
    <row r="20" spans="2:18" ht="15.75" customHeight="1" outlineLevel="1">
      <c r="B20" s="158"/>
      <c r="C20" s="242" t="s">
        <v>37</v>
      </c>
      <c r="D20" s="242"/>
      <c r="E20" s="210"/>
      <c r="F20" s="381" t="s">
        <v>49</v>
      </c>
      <c r="G20" s="381"/>
      <c r="H20" s="381"/>
    </row>
    <row r="21" spans="2:18" ht="15.75" customHeight="1" outlineLevel="1">
      <c r="B21" s="158"/>
      <c r="C21" s="243" t="s">
        <v>156</v>
      </c>
      <c r="D21" s="243"/>
      <c r="E21" s="210"/>
      <c r="F21" s="381" t="s">
        <v>56</v>
      </c>
      <c r="G21" s="381"/>
      <c r="H21" s="381"/>
    </row>
    <row r="22" spans="2:18" ht="15.75" customHeight="1" outlineLevel="1">
      <c r="B22" s="158"/>
      <c r="C22" s="243" t="s">
        <v>157</v>
      </c>
      <c r="D22" s="243"/>
      <c r="E22" s="210"/>
      <c r="F22" s="381" t="s">
        <v>160</v>
      </c>
      <c r="G22" s="381"/>
      <c r="H22" s="381"/>
    </row>
    <row r="23" spans="2:18" ht="15.75" customHeight="1" outlineLevel="1">
      <c r="B23" s="158"/>
      <c r="C23" s="243" t="s">
        <v>159</v>
      </c>
      <c r="D23" s="243"/>
      <c r="E23" s="210"/>
      <c r="F23" s="381" t="s">
        <v>161</v>
      </c>
      <c r="G23" s="381"/>
      <c r="H23" s="381"/>
    </row>
    <row r="24" spans="2:18" ht="15.75" customHeight="1" outlineLevel="1">
      <c r="B24" s="158"/>
      <c r="C24" s="243" t="s">
        <v>35</v>
      </c>
      <c r="D24" s="243"/>
      <c r="E24" s="210"/>
      <c r="F24" s="381">
        <v>185</v>
      </c>
      <c r="G24" s="381"/>
      <c r="H24" s="381"/>
    </row>
    <row r="25" spans="2:18" ht="15.75" customHeight="1">
      <c r="B25" s="49"/>
      <c r="C25" s="52"/>
      <c r="D25" s="52"/>
      <c r="E25" s="212"/>
      <c r="F25" s="52"/>
      <c r="G25" s="52"/>
      <c r="H25" s="51"/>
    </row>
    <row r="26" spans="2:18" ht="15.75" customHeight="1" outlineLevel="1">
      <c r="B26" s="197" t="s">
        <v>39</v>
      </c>
      <c r="C26" s="198" t="s">
        <v>44</v>
      </c>
      <c r="D26" s="198"/>
      <c r="E26" s="200" t="s">
        <v>1</v>
      </c>
      <c r="F26" s="198" t="s">
        <v>1</v>
      </c>
      <c r="G26" s="198" t="s">
        <v>40</v>
      </c>
      <c r="H26" s="200" t="s">
        <v>41</v>
      </c>
    </row>
    <row r="27" spans="2:18" ht="15.75" customHeight="1" outlineLevel="1">
      <c r="B27" s="251">
        <v>1132</v>
      </c>
      <c r="C27" s="242" t="s">
        <v>131</v>
      </c>
      <c r="D27" s="242"/>
      <c r="E27" s="204">
        <v>4837</v>
      </c>
      <c r="F27" s="174">
        <f>E27*'Прайс-лист'!I3*(1-'Прайс-лист'!$E$3)</f>
        <v>112218.40000000001</v>
      </c>
      <c r="G27" s="251"/>
      <c r="H27" s="175">
        <f>F27</f>
        <v>112218.40000000001</v>
      </c>
    </row>
    <row r="28" spans="2:18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8" ht="322.5" customHeight="1" outlineLevel="2">
      <c r="B29" s="177"/>
      <c r="C29" s="387" t="s">
        <v>626</v>
      </c>
      <c r="D29" s="387"/>
      <c r="E29" s="387"/>
      <c r="F29" s="387"/>
      <c r="G29" s="387"/>
      <c r="H29" s="387"/>
    </row>
    <row r="30" spans="2:18" ht="15.75" customHeight="1" outlineLevel="1">
      <c r="C30" s="213" t="s">
        <v>365</v>
      </c>
      <c r="D30" s="12"/>
      <c r="E30" s="12"/>
      <c r="F30" s="12"/>
      <c r="G30" s="12"/>
      <c r="H30" s="12"/>
    </row>
    <row r="31" spans="2:18" ht="15.75" customHeight="1" outlineLevel="1">
      <c r="B31" s="251">
        <v>2475</v>
      </c>
      <c r="C31" s="250" t="s">
        <v>3</v>
      </c>
      <c r="D31" s="179" t="s">
        <v>277</v>
      </c>
      <c r="E31" s="174">
        <v>366</v>
      </c>
      <c r="F31" s="174">
        <f>E31*'Прайс-лист'!I3*(1-'Прайс-лист'!$E$3)</f>
        <v>8491.2000000000007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8"/>
      <c r="C32" s="243" t="s">
        <v>454</v>
      </c>
      <c r="D32" s="192" t="s">
        <v>277</v>
      </c>
      <c r="E32" s="174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6" t="s">
        <v>401</v>
      </c>
      <c r="Q32" s="106" t="s">
        <v>334</v>
      </c>
      <c r="R32" s="108" t="s">
        <v>383</v>
      </c>
    </row>
    <row r="33" spans="1:18" ht="15.75" customHeight="1" outlineLevel="1">
      <c r="B33" s="251">
        <v>2121</v>
      </c>
      <c r="C33" s="243" t="s">
        <v>458</v>
      </c>
      <c r="D33" s="192" t="s">
        <v>277</v>
      </c>
      <c r="E33" s="174">
        <v>126</v>
      </c>
      <c r="F33" s="174">
        <f>E33*'Прайс-лист'!I3*(1-'Прайс-лист'!$E$3)</f>
        <v>2923.2000000000003</v>
      </c>
      <c r="G33" s="176">
        <v>0</v>
      </c>
      <c r="H33" s="174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6" t="s">
        <v>402</v>
      </c>
      <c r="Q33" s="106" t="s">
        <v>335</v>
      </c>
      <c r="R33" s="104" t="s">
        <v>382</v>
      </c>
    </row>
    <row r="34" spans="1:18" ht="15.75" customHeight="1" outlineLevel="1">
      <c r="B34" s="251"/>
      <c r="C34" s="243" t="s">
        <v>464</v>
      </c>
      <c r="D34" s="192" t="s">
        <v>277</v>
      </c>
      <c r="E34" s="174">
        <v>1503</v>
      </c>
      <c r="F34" s="174">
        <f>E34*'Прайс-лист'!I3*(1-'Прайс-лист'!$E$3)</f>
        <v>34869.599999999999</v>
      </c>
      <c r="G34" s="176">
        <v>0</v>
      </c>
      <c r="H34" s="175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7" t="s">
        <v>594</v>
      </c>
      <c r="Q34" s="106" t="s">
        <v>336</v>
      </c>
      <c r="R34" s="107"/>
    </row>
    <row r="35" spans="1:18" ht="15.75" customHeight="1" outlineLevel="1">
      <c r="B35" s="251"/>
      <c r="C35" s="243" t="s">
        <v>463</v>
      </c>
      <c r="D35" s="192" t="s">
        <v>277</v>
      </c>
      <c r="E35" s="174">
        <v>2207</v>
      </c>
      <c r="F35" s="174">
        <f>E35*'Прайс-лист'!I3*(1-'Прайс-лист'!$E$3)</f>
        <v>51202.400000000001</v>
      </c>
      <c r="G35" s="176">
        <v>0</v>
      </c>
      <c r="H35" s="175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7" t="s">
        <v>595</v>
      </c>
      <c r="Q35" s="108" t="s">
        <v>435</v>
      </c>
      <c r="R35" s="106"/>
    </row>
    <row r="36" spans="1:18" ht="15.75" customHeight="1" outlineLevel="1">
      <c r="B36" s="251">
        <v>2004</v>
      </c>
      <c r="C36" s="243" t="s">
        <v>279</v>
      </c>
      <c r="D36" s="192" t="s">
        <v>277</v>
      </c>
      <c r="E36" s="174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6" t="s">
        <v>403</v>
      </c>
      <c r="Q36" s="276"/>
      <c r="R36" s="108"/>
    </row>
    <row r="37" spans="1:18" ht="15.75" customHeight="1" outlineLevel="1">
      <c r="B37" s="251">
        <v>3052</v>
      </c>
      <c r="C37" s="243" t="s">
        <v>278</v>
      </c>
      <c r="D37" s="192" t="s">
        <v>277</v>
      </c>
      <c r="E37" s="174">
        <v>97</v>
      </c>
      <c r="F37" s="174">
        <f>E37*'Прайс-лист'!I3*(1-'Прайс-лист'!$E$3)</f>
        <v>2250.4</v>
      </c>
      <c r="G37" s="176">
        <v>0</v>
      </c>
      <c r="H37" s="175">
        <f t="shared" si="0"/>
        <v>0</v>
      </c>
      <c r="K37" s="130" t="s">
        <v>455</v>
      </c>
      <c r="L37" s="108"/>
      <c r="M37" s="108"/>
      <c r="N37" s="108"/>
      <c r="O37" s="107"/>
      <c r="P37" s="276" t="s">
        <v>404</v>
      </c>
      <c r="Q37" s="276"/>
      <c r="R37" s="108"/>
    </row>
    <row r="38" spans="1:18" ht="15.75" customHeight="1" outlineLevel="1">
      <c r="B38" s="306">
        <v>3510</v>
      </c>
      <c r="C38" s="303" t="s">
        <v>329</v>
      </c>
      <c r="D38" s="181" t="s">
        <v>277</v>
      </c>
      <c r="E38" s="174">
        <v>313</v>
      </c>
      <c r="F38" s="174">
        <f>E38*'Прайс-лист'!I3*(1-'Прайс-лист'!$E$3)</f>
        <v>7261.6</v>
      </c>
      <c r="G38" s="176">
        <v>0</v>
      </c>
      <c r="H38" s="175">
        <f t="shared" ref="H38" si="1">F38*G38</f>
        <v>0</v>
      </c>
      <c r="J38" s="108"/>
      <c r="K38" s="130"/>
      <c r="L38" s="108"/>
      <c r="M38" s="108"/>
      <c r="N38" s="108"/>
      <c r="O38" s="107"/>
      <c r="P38" s="276" t="s">
        <v>405</v>
      </c>
      <c r="Q38" s="276"/>
      <c r="R38" s="108"/>
    </row>
    <row r="39" spans="1:18" ht="15.75" customHeight="1" outlineLevel="1">
      <c r="B39" s="246" t="s">
        <v>378</v>
      </c>
      <c r="C39" s="248" t="s">
        <v>381</v>
      </c>
      <c r="D39" s="192" t="s">
        <v>277</v>
      </c>
      <c r="E39" s="174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P39" s="277" t="s">
        <v>596</v>
      </c>
      <c r="Q39" s="277"/>
    </row>
    <row r="40" spans="1:18" ht="15.75" customHeight="1" outlineLevel="1">
      <c r="C40" s="214" t="s">
        <v>4</v>
      </c>
      <c r="D40" s="190"/>
      <c r="E40" s="190"/>
      <c r="F40" s="190"/>
      <c r="G40" s="190"/>
      <c r="H40" s="190"/>
      <c r="P40" s="276" t="s">
        <v>406</v>
      </c>
      <c r="Q40" s="276"/>
    </row>
    <row r="41" spans="1:18" ht="15.75" customHeight="1" outlineLevel="1">
      <c r="A41" s="153"/>
      <c r="B41" s="251">
        <v>4144</v>
      </c>
      <c r="C41" s="386" t="s">
        <v>409</v>
      </c>
      <c r="D41" s="386"/>
      <c r="E41" s="174">
        <v>23</v>
      </c>
      <c r="F41" s="174">
        <f>E41*'Прайс-лист'!I3*(1-'Прайс-лист'!$E$3)</f>
        <v>533.6</v>
      </c>
      <c r="G41" s="176">
        <v>0</v>
      </c>
      <c r="H41" s="175">
        <f t="shared" ref="H41:H54" si="2">F41*G41</f>
        <v>0</v>
      </c>
      <c r="P41" s="276" t="s">
        <v>407</v>
      </c>
      <c r="Q41" s="276"/>
    </row>
    <row r="42" spans="1:18" ht="15.75" customHeight="1" outlineLevel="1">
      <c r="A42" s="153"/>
      <c r="B42" s="244">
        <v>2414</v>
      </c>
      <c r="C42" s="385" t="s">
        <v>312</v>
      </c>
      <c r="D42" s="385"/>
      <c r="E42" s="174">
        <v>231</v>
      </c>
      <c r="F42" s="174">
        <f>E42*'Прайс-лист'!I3*(1-'Прайс-лист'!$E$3)</f>
        <v>5359.2000000000007</v>
      </c>
      <c r="G42" s="176">
        <v>0</v>
      </c>
      <c r="H42" s="175">
        <f t="shared" si="2"/>
        <v>0</v>
      </c>
    </row>
    <row r="43" spans="1:18" ht="15.75" customHeight="1" outlineLevel="1">
      <c r="A43" s="153"/>
      <c r="B43" s="244">
        <v>2508</v>
      </c>
      <c r="C43" s="385" t="s">
        <v>533</v>
      </c>
      <c r="D43" s="385"/>
      <c r="E43" s="174">
        <v>626</v>
      </c>
      <c r="F43" s="174">
        <f>E43*'Прайс-лист'!I3*(1-'Прайс-лист'!$E$3)</f>
        <v>14523.2</v>
      </c>
      <c r="G43" s="176">
        <v>0</v>
      </c>
      <c r="H43" s="175">
        <f t="shared" si="2"/>
        <v>0</v>
      </c>
    </row>
    <row r="44" spans="1:18" ht="15.75" customHeight="1" outlineLevel="1">
      <c r="A44" s="153"/>
      <c r="B44" s="244">
        <v>2702</v>
      </c>
      <c r="C44" s="385" t="s">
        <v>76</v>
      </c>
      <c r="D44" s="385"/>
      <c r="E44" s="174">
        <v>590</v>
      </c>
      <c r="F44" s="174">
        <f>E44*'Прайс-лист'!I3*(1-'Прайс-лист'!$E$3)</f>
        <v>13688</v>
      </c>
      <c r="G44" s="176">
        <v>0</v>
      </c>
      <c r="H44" s="175">
        <f t="shared" si="2"/>
        <v>0</v>
      </c>
    </row>
    <row r="45" spans="1:18" ht="15.75" customHeight="1" outlineLevel="1">
      <c r="A45" s="153"/>
      <c r="B45" s="241">
        <v>2704</v>
      </c>
      <c r="C45" s="385" t="s">
        <v>439</v>
      </c>
      <c r="D45" s="385"/>
      <c r="E45" s="174">
        <v>528</v>
      </c>
      <c r="F45" s="174">
        <f>E45*'Прайс-лист'!I3*(1-'Прайс-лист'!$E$3)</f>
        <v>12249.6</v>
      </c>
      <c r="G45" s="176">
        <v>0</v>
      </c>
      <c r="H45" s="175">
        <f t="shared" si="2"/>
        <v>0</v>
      </c>
    </row>
    <row r="46" spans="1:18" ht="15.75" customHeight="1" outlineLevel="1">
      <c r="A46" s="153"/>
      <c r="B46" s="244">
        <v>2421</v>
      </c>
      <c r="C46" s="385" t="s">
        <v>47</v>
      </c>
      <c r="D46" s="385"/>
      <c r="E46" s="174">
        <v>468</v>
      </c>
      <c r="F46" s="174">
        <f>E46*'Прайс-лист'!I3*(1-'Прайс-лист'!$E$3)</f>
        <v>10857.6</v>
      </c>
      <c r="G46" s="176">
        <v>0</v>
      </c>
      <c r="H46" s="175">
        <f t="shared" si="2"/>
        <v>0</v>
      </c>
    </row>
    <row r="47" spans="1:18" ht="15.75" customHeight="1" outlineLevel="1">
      <c r="A47" s="153"/>
      <c r="B47" s="244">
        <v>2909</v>
      </c>
      <c r="C47" s="385" t="s">
        <v>6</v>
      </c>
      <c r="D47" s="385"/>
      <c r="E47" s="174">
        <v>124</v>
      </c>
      <c r="F47" s="174">
        <f>E47*'Прайс-лист'!I3*(1-'Прайс-лист'!$E$3)</f>
        <v>2876.8</v>
      </c>
      <c r="G47" s="176">
        <v>0</v>
      </c>
      <c r="H47" s="175">
        <f t="shared" si="2"/>
        <v>0</v>
      </c>
    </row>
    <row r="48" spans="1:18" ht="15.75" customHeight="1" outlineLevel="1">
      <c r="A48" s="153"/>
      <c r="B48" s="244">
        <v>2910</v>
      </c>
      <c r="C48" s="385" t="s">
        <v>67</v>
      </c>
      <c r="D48" s="385"/>
      <c r="E48" s="174">
        <v>154</v>
      </c>
      <c r="F48" s="174">
        <f>E48*'Прайс-лист'!I3*(1-'Прайс-лист'!$E$3)</f>
        <v>3572.8</v>
      </c>
      <c r="G48" s="176">
        <v>0</v>
      </c>
      <c r="H48" s="175">
        <f t="shared" si="2"/>
        <v>0</v>
      </c>
    </row>
    <row r="49" spans="1:8" ht="15.75" customHeight="1" outlineLevel="1">
      <c r="A49" s="153"/>
      <c r="B49" s="251">
        <v>2872</v>
      </c>
      <c r="C49" s="385" t="s">
        <v>8</v>
      </c>
      <c r="D49" s="385"/>
      <c r="E49" s="174">
        <v>292</v>
      </c>
      <c r="F49" s="174">
        <f>E49*'Прайс-лист'!I3*(1-'Прайс-лист'!$E$3)</f>
        <v>6774.4000000000005</v>
      </c>
      <c r="G49" s="176">
        <v>0</v>
      </c>
      <c r="H49" s="175">
        <f t="shared" si="2"/>
        <v>0</v>
      </c>
    </row>
    <row r="50" spans="1:8" ht="15.75" customHeight="1" outlineLevel="1">
      <c r="A50" s="153"/>
      <c r="B50" s="251">
        <v>287201</v>
      </c>
      <c r="C50" s="385" t="s">
        <v>280</v>
      </c>
      <c r="D50" s="385"/>
      <c r="E50" s="174">
        <v>292</v>
      </c>
      <c r="F50" s="174">
        <f>E50*'Прайс-лист'!I3*(1-'Прайс-лист'!$E$3)</f>
        <v>6774.4000000000005</v>
      </c>
      <c r="G50" s="176">
        <v>0</v>
      </c>
      <c r="H50" s="175">
        <f t="shared" si="2"/>
        <v>0</v>
      </c>
    </row>
    <row r="51" spans="1:8" ht="15.75" customHeight="1" outlineLevel="1">
      <c r="A51" s="153"/>
      <c r="B51" s="251">
        <v>2873</v>
      </c>
      <c r="C51" s="385" t="s">
        <v>84</v>
      </c>
      <c r="D51" s="385"/>
      <c r="E51" s="174">
        <v>86</v>
      </c>
      <c r="F51" s="174">
        <f>E51*'Прайс-лист'!I3*(1-'Прайс-лист'!$E$3)</f>
        <v>1995.2</v>
      </c>
      <c r="G51" s="176">
        <v>0</v>
      </c>
      <c r="H51" s="175">
        <f t="shared" si="2"/>
        <v>0</v>
      </c>
    </row>
    <row r="52" spans="1:8" ht="15.75" customHeight="1" outlineLevel="1">
      <c r="A52" s="153"/>
      <c r="B52" s="251">
        <v>2874</v>
      </c>
      <c r="C52" s="385" t="s">
        <v>85</v>
      </c>
      <c r="D52" s="385"/>
      <c r="E52" s="174">
        <v>82</v>
      </c>
      <c r="F52" s="174">
        <f>E52*'Прайс-лист'!I3*(1-'Прайс-лист'!$E$3)</f>
        <v>1902.4</v>
      </c>
      <c r="G52" s="176">
        <v>0</v>
      </c>
      <c r="H52" s="175">
        <f t="shared" si="2"/>
        <v>0</v>
      </c>
    </row>
    <row r="53" spans="1:8" ht="15.75" customHeight="1" outlineLevel="1">
      <c r="A53" s="153"/>
      <c r="B53" s="251">
        <v>2391</v>
      </c>
      <c r="C53" s="385" t="s">
        <v>525</v>
      </c>
      <c r="D53" s="385"/>
      <c r="E53" s="211">
        <v>530</v>
      </c>
      <c r="F53" s="174">
        <f>E53*'Прайс-лист'!I3*(1-'Прайс-лист'!$E$3)</f>
        <v>12296</v>
      </c>
      <c r="G53" s="176">
        <v>0</v>
      </c>
      <c r="H53" s="175">
        <f t="shared" si="2"/>
        <v>0</v>
      </c>
    </row>
    <row r="54" spans="1:8" ht="15.75" customHeight="1" outlineLevel="1">
      <c r="A54" s="153"/>
      <c r="B54" s="251">
        <v>2396</v>
      </c>
      <c r="C54" s="385" t="s">
        <v>528</v>
      </c>
      <c r="D54" s="385"/>
      <c r="E54" s="211">
        <v>710</v>
      </c>
      <c r="F54" s="174">
        <f>E54*'Прайс-лист'!I3*(1-'Прайс-лист'!$E$3)</f>
        <v>16472</v>
      </c>
      <c r="G54" s="176">
        <v>0</v>
      </c>
      <c r="H54" s="175">
        <f t="shared" si="2"/>
        <v>0</v>
      </c>
    </row>
    <row r="55" spans="1:8" ht="18">
      <c r="B55" s="3"/>
      <c r="C55" s="252"/>
      <c r="D55" s="252"/>
      <c r="E55" s="59"/>
      <c r="F55" s="316" t="s">
        <v>9</v>
      </c>
      <c r="G55" s="388">
        <f>SUM(H27:H54)</f>
        <v>112218.40000000001</v>
      </c>
      <c r="H55" s="388"/>
    </row>
  </sheetData>
  <sortState ref="A39:J52">
    <sortCondition ref="A39"/>
  </sortState>
  <mergeCells count="41">
    <mergeCell ref="C13:D13"/>
    <mergeCell ref="G55:H55"/>
    <mergeCell ref="F13:H13"/>
    <mergeCell ref="S2:T2"/>
    <mergeCell ref="B2:H2"/>
    <mergeCell ref="B3:H3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22:H22"/>
    <mergeCell ref="F23:H23"/>
    <mergeCell ref="F24:H24"/>
    <mergeCell ref="F17:H17"/>
    <mergeCell ref="F18:H18"/>
    <mergeCell ref="F19:H19"/>
    <mergeCell ref="F20:H20"/>
    <mergeCell ref="F21:H21"/>
    <mergeCell ref="C41:D41"/>
    <mergeCell ref="C42:D42"/>
    <mergeCell ref="C43:D43"/>
    <mergeCell ref="C44:D44"/>
    <mergeCell ref="C45:D45"/>
    <mergeCell ref="C51:D51"/>
    <mergeCell ref="C52:D52"/>
    <mergeCell ref="C53:D53"/>
    <mergeCell ref="C54:D54"/>
    <mergeCell ref="C46:D46"/>
    <mergeCell ref="C47:D47"/>
    <mergeCell ref="C48:D48"/>
    <mergeCell ref="C49:D49"/>
    <mergeCell ref="C50:D50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50" customWidth="1"/>
    <col min="5" max="5" width="10.7109375" style="89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2" width="19.5703125" style="149" hidden="1" customWidth="1" outlineLevel="1"/>
    <col min="13" max="13" width="21.28515625" style="149" hidden="1" customWidth="1" outlineLevel="1"/>
    <col min="14" max="15" width="29" style="57" hidden="1" customWidth="1" outlineLevel="1"/>
    <col min="16" max="16" width="19.5703125" style="57" hidden="1" customWidth="1" outlineLevel="1"/>
    <col min="17" max="17" width="9.140625" style="149" collapsed="1"/>
    <col min="18" max="16384" width="9.140625" style="149"/>
  </cols>
  <sheetData>
    <row r="2" spans="2:18" ht="15.75" customHeight="1">
      <c r="B2" s="382" t="s">
        <v>281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380" t="s">
        <v>16</v>
      </c>
      <c r="D4" s="380"/>
      <c r="E4" s="215"/>
      <c r="F4" s="381">
        <v>330</v>
      </c>
      <c r="G4" s="381"/>
      <c r="H4" s="381"/>
    </row>
    <row r="5" spans="2:18" ht="15.75" customHeight="1" outlineLevel="1">
      <c r="B5" s="158"/>
      <c r="C5" s="380" t="s">
        <v>17</v>
      </c>
      <c r="D5" s="380"/>
      <c r="E5" s="215"/>
      <c r="F5" s="381">
        <v>218</v>
      </c>
      <c r="G5" s="381"/>
      <c r="H5" s="381"/>
    </row>
    <row r="6" spans="2:18" ht="15.75" customHeight="1" outlineLevel="1">
      <c r="B6" s="158"/>
      <c r="C6" s="380" t="s">
        <v>18</v>
      </c>
      <c r="D6" s="380"/>
      <c r="E6" s="215"/>
      <c r="F6" s="381">
        <v>169</v>
      </c>
      <c r="G6" s="381"/>
      <c r="H6" s="381"/>
    </row>
    <row r="7" spans="2:18" ht="15.75" customHeight="1" outlineLevel="1">
      <c r="B7" s="158"/>
      <c r="C7" s="380" t="s">
        <v>19</v>
      </c>
      <c r="D7" s="380"/>
      <c r="E7" s="215"/>
      <c r="F7" s="381">
        <v>78</v>
      </c>
      <c r="G7" s="381"/>
      <c r="H7" s="381"/>
    </row>
    <row r="8" spans="2:18" ht="15.75" customHeight="1" outlineLevel="1">
      <c r="B8" s="158"/>
      <c r="C8" s="380" t="s">
        <v>20</v>
      </c>
      <c r="D8" s="380"/>
      <c r="E8" s="215"/>
      <c r="F8" s="381">
        <v>43</v>
      </c>
      <c r="G8" s="381"/>
      <c r="H8" s="381"/>
    </row>
    <row r="9" spans="2:18" ht="15.75" customHeight="1" outlineLevel="1">
      <c r="B9" s="158"/>
      <c r="C9" s="380" t="s">
        <v>36</v>
      </c>
      <c r="D9" s="380"/>
      <c r="E9" s="215"/>
      <c r="F9" s="381">
        <v>84.9</v>
      </c>
      <c r="G9" s="381"/>
      <c r="H9" s="381"/>
    </row>
    <row r="10" spans="2:18" ht="15.75" customHeight="1" outlineLevel="1">
      <c r="B10" s="158"/>
      <c r="C10" s="380" t="s">
        <v>21</v>
      </c>
      <c r="D10" s="380"/>
      <c r="E10" s="215"/>
      <c r="F10" s="381">
        <v>580</v>
      </c>
      <c r="G10" s="381"/>
      <c r="H10" s="381"/>
    </row>
    <row r="11" spans="2:18" ht="15.75" customHeight="1" outlineLevel="1">
      <c r="B11" s="158"/>
      <c r="C11" s="380" t="s">
        <v>22</v>
      </c>
      <c r="D11" s="380"/>
      <c r="E11" s="215"/>
      <c r="F11" s="381">
        <v>4</v>
      </c>
      <c r="G11" s="381"/>
      <c r="H11" s="381"/>
    </row>
    <row r="12" spans="2:18" ht="15.75" customHeight="1" outlineLevel="1">
      <c r="B12" s="158"/>
      <c r="C12" s="380" t="s">
        <v>23</v>
      </c>
      <c r="D12" s="380"/>
      <c r="E12" s="215"/>
      <c r="F12" s="381">
        <v>3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215"/>
      <c r="F13" s="381">
        <v>15</v>
      </c>
      <c r="G13" s="381"/>
      <c r="H13" s="381"/>
    </row>
    <row r="14" spans="2:18" ht="15.75" customHeight="1" outlineLevel="1">
      <c r="B14" s="158"/>
      <c r="C14" s="380" t="s">
        <v>24</v>
      </c>
      <c r="D14" s="380"/>
      <c r="E14" s="215"/>
      <c r="F14" s="381">
        <v>20</v>
      </c>
      <c r="G14" s="381"/>
      <c r="H14" s="381"/>
    </row>
    <row r="15" spans="2:18" ht="15.75" customHeight="1" outlineLevel="1">
      <c r="B15" s="158"/>
      <c r="C15" s="380" t="s">
        <v>25</v>
      </c>
      <c r="D15" s="380"/>
      <c r="E15" s="215"/>
      <c r="F15" s="381">
        <v>25</v>
      </c>
      <c r="G15" s="381"/>
      <c r="H15" s="381"/>
    </row>
    <row r="16" spans="2:18" ht="15.75" customHeight="1" outlineLevel="1">
      <c r="B16" s="158"/>
      <c r="C16" s="380" t="s">
        <v>26</v>
      </c>
      <c r="D16" s="380"/>
      <c r="E16" s="215"/>
      <c r="F16" s="381">
        <v>60</v>
      </c>
      <c r="G16" s="381"/>
      <c r="H16" s="381"/>
    </row>
    <row r="17" spans="2:16" ht="15.75" customHeight="1" outlineLevel="1">
      <c r="B17" s="158"/>
      <c r="C17" s="380" t="s">
        <v>27</v>
      </c>
      <c r="D17" s="380"/>
      <c r="E17" s="215"/>
      <c r="F17" s="381">
        <v>381</v>
      </c>
      <c r="G17" s="381"/>
      <c r="H17" s="381"/>
    </row>
    <row r="18" spans="2:16" ht="15.75" customHeight="1" outlineLevel="1">
      <c r="B18" s="158"/>
      <c r="C18" s="380" t="s">
        <v>28</v>
      </c>
      <c r="D18" s="380"/>
      <c r="E18" s="215"/>
      <c r="F18" s="381" t="s">
        <v>48</v>
      </c>
      <c r="G18" s="381"/>
      <c r="H18" s="381"/>
    </row>
    <row r="19" spans="2:16" ht="15.75" customHeight="1" outlineLevel="1">
      <c r="B19" s="158"/>
      <c r="C19" s="380" t="s">
        <v>30</v>
      </c>
      <c r="D19" s="380"/>
      <c r="E19" s="215"/>
      <c r="F19" s="381" t="s">
        <v>31</v>
      </c>
      <c r="G19" s="381"/>
      <c r="H19" s="381"/>
    </row>
    <row r="20" spans="2:16" ht="15.75" customHeight="1" outlineLevel="1">
      <c r="B20" s="158"/>
      <c r="C20" s="380" t="s">
        <v>37</v>
      </c>
      <c r="D20" s="380"/>
      <c r="E20" s="215"/>
      <c r="F20" s="381" t="s">
        <v>49</v>
      </c>
      <c r="G20" s="381"/>
      <c r="H20" s="381"/>
    </row>
    <row r="21" spans="2:16" ht="15.75" customHeight="1" outlineLevel="1">
      <c r="B21" s="158"/>
      <c r="C21" s="385" t="s">
        <v>156</v>
      </c>
      <c r="D21" s="385"/>
      <c r="E21" s="215"/>
      <c r="F21" s="381" t="s">
        <v>55</v>
      </c>
      <c r="G21" s="381"/>
      <c r="H21" s="381"/>
    </row>
    <row r="22" spans="2:16" ht="15.75" customHeight="1" outlineLevel="1">
      <c r="B22" s="158"/>
      <c r="C22" s="385" t="s">
        <v>157</v>
      </c>
      <c r="D22" s="385"/>
      <c r="E22" s="215"/>
      <c r="F22" s="381" t="s">
        <v>283</v>
      </c>
      <c r="G22" s="381"/>
      <c r="H22" s="381"/>
    </row>
    <row r="23" spans="2:16" ht="15.75" customHeight="1" outlineLevel="1">
      <c r="B23" s="158"/>
      <c r="C23" s="385" t="s">
        <v>159</v>
      </c>
      <c r="D23" s="385"/>
      <c r="E23" s="215"/>
      <c r="F23" s="381" t="s">
        <v>284</v>
      </c>
      <c r="G23" s="381"/>
      <c r="H23" s="381"/>
    </row>
    <row r="24" spans="2:16" ht="15.75" customHeight="1" outlineLevel="1">
      <c r="B24" s="158"/>
      <c r="C24" s="385" t="s">
        <v>35</v>
      </c>
      <c r="D24" s="385"/>
      <c r="E24" s="215"/>
      <c r="F24" s="381">
        <v>126.4</v>
      </c>
      <c r="G24" s="381"/>
      <c r="H24" s="381"/>
    </row>
    <row r="25" spans="2:16" ht="15.75" customHeight="1">
      <c r="B25" s="49"/>
      <c r="C25" s="52"/>
      <c r="D25" s="51"/>
      <c r="E25" s="218"/>
      <c r="F25" s="52"/>
      <c r="G25" s="52"/>
      <c r="H25" s="51"/>
    </row>
    <row r="26" spans="2:16" ht="15.75" customHeight="1" outlineLevel="1">
      <c r="B26" s="197" t="s">
        <v>39</v>
      </c>
      <c r="C26" s="198" t="s">
        <v>44</v>
      </c>
      <c r="D26" s="200"/>
      <c r="E26" s="219"/>
      <c r="F26" s="198" t="s">
        <v>1</v>
      </c>
      <c r="G26" s="198" t="s">
        <v>40</v>
      </c>
      <c r="H26" s="200" t="s">
        <v>41</v>
      </c>
    </row>
    <row r="27" spans="2:16" ht="15.75" customHeight="1" outlineLevel="1">
      <c r="B27" s="251">
        <v>1032</v>
      </c>
      <c r="C27" s="242" t="s">
        <v>131</v>
      </c>
      <c r="D27" s="242"/>
      <c r="E27" s="180">
        <v>3456</v>
      </c>
      <c r="F27" s="174">
        <f>E27*'Прайс-лист'!I3*(1-'Прайс-лист'!$E$3)</f>
        <v>80179.200000000012</v>
      </c>
      <c r="G27" s="251"/>
      <c r="H27" s="175">
        <f>F27</f>
        <v>80179.200000000012</v>
      </c>
    </row>
    <row r="28" spans="2:16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6" ht="304.5" customHeight="1" outlineLevel="2">
      <c r="B29" s="177"/>
      <c r="C29" s="387" t="s">
        <v>627</v>
      </c>
      <c r="D29" s="387"/>
      <c r="E29" s="387"/>
      <c r="F29" s="387"/>
      <c r="G29" s="387"/>
      <c r="H29" s="387"/>
    </row>
    <row r="30" spans="2:16" ht="15.75" customHeight="1" outlineLevel="1">
      <c r="C30" s="213" t="s">
        <v>365</v>
      </c>
      <c r="D30" s="12"/>
      <c r="E30" s="12"/>
      <c r="F30" s="12"/>
      <c r="G30" s="12"/>
      <c r="H30" s="12"/>
    </row>
    <row r="31" spans="2:16" ht="15.75" customHeight="1" outlineLevel="1">
      <c r="B31" s="251">
        <v>2472</v>
      </c>
      <c r="C31" s="250" t="s">
        <v>3</v>
      </c>
      <c r="D31" s="179" t="s">
        <v>277</v>
      </c>
      <c r="E31" s="216">
        <v>143</v>
      </c>
      <c r="F31" s="174">
        <f>E31*'Прайс-лист'!I3*(1-'Прайс-лист'!$E$3)</f>
        <v>3317.6000000000004</v>
      </c>
      <c r="G31" s="176">
        <v>0</v>
      </c>
      <c r="H31" s="175">
        <f t="shared" ref="H31:H37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208"/>
      <c r="C32" s="243" t="s">
        <v>454</v>
      </c>
      <c r="D32" s="192" t="s">
        <v>277</v>
      </c>
      <c r="E32" s="216">
        <v>23</v>
      </c>
      <c r="F32" s="174">
        <f>E32*'Прайс-лист'!I3*(1-'Прайс-лист'!$E$3)</f>
        <v>533.6</v>
      </c>
      <c r="G32" s="176">
        <v>0</v>
      </c>
      <c r="H32" s="175">
        <f t="shared" si="0"/>
        <v>0</v>
      </c>
      <c r="J32" s="106" t="s">
        <v>459</v>
      </c>
      <c r="K32" s="108" t="s">
        <v>453</v>
      </c>
      <c r="L32" s="106" t="s">
        <v>443</v>
      </c>
      <c r="M32" s="125" t="s">
        <v>399</v>
      </c>
      <c r="N32" s="276" t="s">
        <v>401</v>
      </c>
      <c r="O32" s="106" t="s">
        <v>334</v>
      </c>
      <c r="P32" s="108" t="s">
        <v>383</v>
      </c>
    </row>
    <row r="33" spans="1:16" ht="15.75" customHeight="1" outlineLevel="1">
      <c r="B33" s="251"/>
      <c r="C33" s="243" t="s">
        <v>465</v>
      </c>
      <c r="D33" s="192" t="s">
        <v>277</v>
      </c>
      <c r="E33" s="216">
        <v>1189</v>
      </c>
      <c r="F33" s="174">
        <f>E33*'Прайс-лист'!I3*(1-'Прайс-лист'!$E$3)</f>
        <v>27584.800000000003</v>
      </c>
      <c r="G33" s="176">
        <v>0</v>
      </c>
      <c r="H33" s="175">
        <f t="shared" si="0"/>
        <v>0</v>
      </c>
      <c r="J33" s="106" t="s">
        <v>367</v>
      </c>
      <c r="K33" s="104" t="s">
        <v>450</v>
      </c>
      <c r="L33" s="108" t="s">
        <v>523</v>
      </c>
      <c r="M33" s="125" t="s">
        <v>400</v>
      </c>
      <c r="N33" s="276" t="s">
        <v>402</v>
      </c>
      <c r="O33" s="106" t="s">
        <v>335</v>
      </c>
      <c r="P33" s="104" t="s">
        <v>382</v>
      </c>
    </row>
    <row r="34" spans="1:16" ht="15.75" customHeight="1" outlineLevel="1">
      <c r="B34" s="251">
        <v>2004</v>
      </c>
      <c r="C34" s="243" t="s">
        <v>279</v>
      </c>
      <c r="D34" s="192" t="s">
        <v>277</v>
      </c>
      <c r="E34" s="216">
        <v>0</v>
      </c>
      <c r="F34" s="174">
        <f>E34*'Прайс-лист'!I3*(1-'Прайс-лист'!$E$3)</f>
        <v>0</v>
      </c>
      <c r="G34" s="176">
        <v>0</v>
      </c>
      <c r="H34" s="175">
        <f t="shared" si="0"/>
        <v>0</v>
      </c>
      <c r="J34" s="106" t="s">
        <v>457</v>
      </c>
      <c r="K34" s="111" t="s">
        <v>451</v>
      </c>
      <c r="M34" s="120"/>
      <c r="N34" s="277" t="s">
        <v>594</v>
      </c>
      <c r="O34" s="106" t="s">
        <v>336</v>
      </c>
      <c r="P34" s="107"/>
    </row>
    <row r="35" spans="1:16" ht="15.75" customHeight="1" outlineLevel="1">
      <c r="A35" s="153"/>
      <c r="B35" s="251">
        <v>3076</v>
      </c>
      <c r="C35" s="243" t="s">
        <v>278</v>
      </c>
      <c r="D35" s="192" t="s">
        <v>277</v>
      </c>
      <c r="E35" s="216">
        <v>48</v>
      </c>
      <c r="F35" s="174">
        <f>E35*'Прайс-лист'!I3*(1-'Прайс-лист'!$E$3)</f>
        <v>1113.6000000000001</v>
      </c>
      <c r="G35" s="176">
        <v>0</v>
      </c>
      <c r="H35" s="175">
        <f t="shared" si="0"/>
        <v>0</v>
      </c>
      <c r="J35" s="108" t="s">
        <v>460</v>
      </c>
      <c r="K35" s="105" t="s">
        <v>456</v>
      </c>
      <c r="L35" s="111"/>
      <c r="M35" s="106"/>
      <c r="N35" s="277" t="s">
        <v>595</v>
      </c>
      <c r="O35" s="108" t="s">
        <v>435</v>
      </c>
      <c r="P35" s="106"/>
    </row>
    <row r="36" spans="1:16" ht="15.75" customHeight="1" outlineLevel="1">
      <c r="A36" s="153"/>
      <c r="B36" s="306">
        <v>3509</v>
      </c>
      <c r="C36" s="303" t="s">
        <v>329</v>
      </c>
      <c r="D36" s="181" t="s">
        <v>277</v>
      </c>
      <c r="E36" s="216">
        <v>305</v>
      </c>
      <c r="F36" s="174">
        <f>E36*'Прайс-лист'!I3*(1-'Прайс-лист'!$E$3)</f>
        <v>7076</v>
      </c>
      <c r="G36" s="176">
        <v>0</v>
      </c>
      <c r="H36" s="175">
        <f t="shared" ref="H36" si="1">F36*G36</f>
        <v>0</v>
      </c>
      <c r="J36" s="108" t="s">
        <v>333</v>
      </c>
      <c r="K36" s="105"/>
      <c r="L36" s="111"/>
      <c r="M36" s="106"/>
      <c r="N36" s="276" t="s">
        <v>403</v>
      </c>
      <c r="O36" s="277"/>
      <c r="P36" s="106"/>
    </row>
    <row r="37" spans="1:16" ht="15.75" customHeight="1" outlineLevel="1">
      <c r="A37" s="153"/>
      <c r="B37" s="246" t="s">
        <v>378</v>
      </c>
      <c r="C37" s="248" t="s">
        <v>381</v>
      </c>
      <c r="D37" s="192" t="s">
        <v>277</v>
      </c>
      <c r="E37" s="216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K37" s="130"/>
      <c r="L37" s="111"/>
      <c r="M37" s="107"/>
      <c r="N37" s="276" t="s">
        <v>404</v>
      </c>
      <c r="O37" s="276"/>
      <c r="P37" s="108"/>
    </row>
    <row r="38" spans="1:16" ht="15.75" customHeight="1" outlineLevel="1">
      <c r="A38" s="153"/>
      <c r="C38" s="214" t="s">
        <v>4</v>
      </c>
      <c r="D38" s="190"/>
      <c r="E38" s="190"/>
      <c r="F38" s="190"/>
      <c r="G38" s="190"/>
      <c r="H38" s="190"/>
      <c r="J38" s="108"/>
      <c r="K38" s="130"/>
      <c r="L38" s="108"/>
      <c r="M38" s="107"/>
      <c r="N38" s="276" t="s">
        <v>405</v>
      </c>
      <c r="O38" s="276"/>
      <c r="P38" s="108"/>
    </row>
    <row r="39" spans="1:16" ht="15.75" customHeight="1" outlineLevel="1">
      <c r="A39" s="153"/>
      <c r="B39" s="251">
        <v>4144</v>
      </c>
      <c r="C39" s="386" t="s">
        <v>409</v>
      </c>
      <c r="D39" s="386"/>
      <c r="E39" s="206">
        <v>23</v>
      </c>
      <c r="F39" s="174">
        <f>E39*'Прайс-лист'!I3*(1-'Прайс-лист'!$E$3)</f>
        <v>533.6</v>
      </c>
      <c r="G39" s="176">
        <v>0</v>
      </c>
      <c r="H39" s="175">
        <f t="shared" ref="H39:H49" si="2">F39*G39</f>
        <v>0</v>
      </c>
      <c r="N39" s="277" t="s">
        <v>596</v>
      </c>
      <c r="O39" s="276"/>
      <c r="P39" s="111"/>
    </row>
    <row r="40" spans="1:16" ht="15.75" customHeight="1" outlineLevel="1">
      <c r="A40" s="153"/>
      <c r="B40" s="251">
        <v>2401</v>
      </c>
      <c r="C40" s="385" t="s">
        <v>46</v>
      </c>
      <c r="D40" s="385"/>
      <c r="E40" s="217">
        <v>141</v>
      </c>
      <c r="F40" s="174">
        <f>E40*'Прайс-лист'!I3*(1-'Прайс-лист'!$E$3)</f>
        <v>3271.2000000000003</v>
      </c>
      <c r="G40" s="176">
        <v>0</v>
      </c>
      <c r="H40" s="175">
        <f t="shared" si="2"/>
        <v>0</v>
      </c>
      <c r="N40" s="276" t="s">
        <v>406</v>
      </c>
      <c r="O40" s="277"/>
      <c r="P40" s="149"/>
    </row>
    <row r="41" spans="1:16" ht="15.75" customHeight="1" outlineLevel="1">
      <c r="A41" s="153"/>
      <c r="B41" s="251">
        <v>2420</v>
      </c>
      <c r="C41" s="385" t="s">
        <v>47</v>
      </c>
      <c r="D41" s="385"/>
      <c r="E41" s="206">
        <v>420</v>
      </c>
      <c r="F41" s="174">
        <f>E41*'Прайс-лист'!I3*(1-'Прайс-лист'!$E$3)</f>
        <v>9744</v>
      </c>
      <c r="G41" s="176">
        <v>0</v>
      </c>
      <c r="H41" s="175">
        <f t="shared" si="2"/>
        <v>0</v>
      </c>
      <c r="N41" s="276" t="s">
        <v>407</v>
      </c>
      <c r="O41" s="276"/>
    </row>
    <row r="42" spans="1:16" ht="15.75" customHeight="1" outlineLevel="1">
      <c r="A42" s="153"/>
      <c r="B42" s="251">
        <v>2313</v>
      </c>
      <c r="C42" s="385" t="s">
        <v>285</v>
      </c>
      <c r="D42" s="385"/>
      <c r="E42" s="206">
        <v>217</v>
      </c>
      <c r="F42" s="174">
        <f>E42*'Прайс-лист'!I3*(1-'Прайс-лист'!$E$3)</f>
        <v>5034.4000000000005</v>
      </c>
      <c r="G42" s="176">
        <v>0</v>
      </c>
      <c r="H42" s="175">
        <f t="shared" si="2"/>
        <v>0</v>
      </c>
      <c r="N42" s="149"/>
      <c r="O42" s="276"/>
    </row>
    <row r="43" spans="1:16" ht="15.75" customHeight="1" outlineLevel="1">
      <c r="A43" s="153"/>
      <c r="B43" s="251">
        <v>2907</v>
      </c>
      <c r="C43" s="385" t="s">
        <v>6</v>
      </c>
      <c r="D43" s="385"/>
      <c r="E43" s="206">
        <v>108</v>
      </c>
      <c r="F43" s="174">
        <f>E43*'Прайс-лист'!I3*(1-'Прайс-лист'!$E$3)</f>
        <v>2505.6000000000004</v>
      </c>
      <c r="G43" s="176">
        <v>0</v>
      </c>
      <c r="H43" s="175">
        <f t="shared" si="2"/>
        <v>0</v>
      </c>
    </row>
    <row r="44" spans="1:16" ht="15.75" customHeight="1" outlineLevel="1">
      <c r="A44" s="153"/>
      <c r="B44" s="251">
        <v>2908</v>
      </c>
      <c r="C44" s="385" t="s">
        <v>67</v>
      </c>
      <c r="D44" s="385"/>
      <c r="E44" s="206">
        <v>130</v>
      </c>
      <c r="F44" s="174">
        <f>E44*'Прайс-лист'!I3*(1-'Прайс-лист'!$E$3)</f>
        <v>3016</v>
      </c>
      <c r="G44" s="176">
        <v>0</v>
      </c>
      <c r="H44" s="175">
        <f t="shared" si="2"/>
        <v>0</v>
      </c>
    </row>
    <row r="45" spans="1:16" ht="15.75" customHeight="1" outlineLevel="1">
      <c r="A45" s="153"/>
      <c r="B45" s="251">
        <v>2895</v>
      </c>
      <c r="C45" s="385" t="s">
        <v>8</v>
      </c>
      <c r="D45" s="385"/>
      <c r="E45" s="206">
        <v>217</v>
      </c>
      <c r="F45" s="174">
        <f>E45*'Прайс-лист'!I3*(1-'Прайс-лист'!$E$3)</f>
        <v>5034.4000000000005</v>
      </c>
      <c r="G45" s="176">
        <v>0</v>
      </c>
      <c r="H45" s="175">
        <f t="shared" si="2"/>
        <v>0</v>
      </c>
    </row>
    <row r="46" spans="1:16" ht="15.75" customHeight="1" outlineLevel="1">
      <c r="A46" s="153"/>
      <c r="B46" s="251">
        <v>289501</v>
      </c>
      <c r="C46" s="385" t="s">
        <v>280</v>
      </c>
      <c r="D46" s="385"/>
      <c r="E46" s="206">
        <v>217</v>
      </c>
      <c r="F46" s="174">
        <f>E46*'Прайс-лист'!I3*(1-'Прайс-лист'!$E$3)</f>
        <v>5034.4000000000005</v>
      </c>
      <c r="G46" s="176">
        <v>0</v>
      </c>
      <c r="H46" s="175">
        <f t="shared" si="2"/>
        <v>0</v>
      </c>
    </row>
    <row r="47" spans="1:16" ht="15.75" customHeight="1" outlineLevel="1">
      <c r="A47" s="153"/>
      <c r="B47" s="251">
        <v>289450</v>
      </c>
      <c r="C47" s="385" t="s">
        <v>410</v>
      </c>
      <c r="D47" s="385"/>
      <c r="E47" s="206">
        <v>98</v>
      </c>
      <c r="F47" s="174">
        <f>E47*'Прайс-лист'!I3*(1-'Прайс-лист'!$E$3)</f>
        <v>2273.6</v>
      </c>
      <c r="G47" s="176">
        <v>0</v>
      </c>
      <c r="H47" s="175">
        <f t="shared" si="2"/>
        <v>0</v>
      </c>
    </row>
    <row r="48" spans="1:16" ht="15.75" customHeight="1" outlineLevel="1">
      <c r="A48" s="153"/>
      <c r="B48" s="208">
        <v>2390</v>
      </c>
      <c r="C48" s="386" t="s">
        <v>524</v>
      </c>
      <c r="D48" s="386"/>
      <c r="E48" s="206">
        <v>401</v>
      </c>
      <c r="F48" s="174">
        <f>E48*'Прайс-лист'!I3*(1-'Прайс-лист'!$E$3)</f>
        <v>9303.2000000000007</v>
      </c>
      <c r="G48" s="176">
        <v>0</v>
      </c>
      <c r="H48" s="175">
        <f t="shared" si="2"/>
        <v>0</v>
      </c>
    </row>
    <row r="49" spans="1:16" ht="15.75" customHeight="1" outlineLevel="1">
      <c r="A49" s="153"/>
      <c r="B49" s="208">
        <v>2395</v>
      </c>
      <c r="C49" s="386" t="s">
        <v>527</v>
      </c>
      <c r="D49" s="386"/>
      <c r="E49" s="206">
        <v>564</v>
      </c>
      <c r="F49" s="174">
        <f>E49*'Прайс-лист'!I3*(1-'Прайс-лист'!$E$3)</f>
        <v>13084.800000000001</v>
      </c>
      <c r="G49" s="176">
        <v>0</v>
      </c>
      <c r="H49" s="175">
        <f t="shared" si="2"/>
        <v>0</v>
      </c>
      <c r="N49" s="111"/>
      <c r="O49" s="111"/>
      <c r="P49" s="111"/>
    </row>
    <row r="50" spans="1:16" ht="18" outlineLevel="1">
      <c r="B50" s="3"/>
      <c r="C50" s="252"/>
      <c r="D50" s="1"/>
      <c r="E50" s="88"/>
      <c r="F50" s="316" t="s">
        <v>9</v>
      </c>
      <c r="G50" s="388">
        <f>SUM(H27:H49)</f>
        <v>80179.200000000012</v>
      </c>
      <c r="H50" s="388"/>
      <c r="N50" s="108"/>
      <c r="O50" s="108"/>
      <c r="P50" s="108"/>
    </row>
  </sheetData>
  <sortState ref="A37:J47">
    <sortCondition ref="A37"/>
  </sortState>
  <mergeCells count="58">
    <mergeCell ref="G50:H50"/>
    <mergeCell ref="Q2:R2"/>
    <mergeCell ref="C21:D21"/>
    <mergeCell ref="C9:D9"/>
    <mergeCell ref="C10:D10"/>
    <mergeCell ref="C11:D11"/>
    <mergeCell ref="C12:D12"/>
    <mergeCell ref="C14:D14"/>
    <mergeCell ref="C15:D15"/>
    <mergeCell ref="C16:D16"/>
    <mergeCell ref="C17:D17"/>
    <mergeCell ref="C18:D18"/>
    <mergeCell ref="C19:D19"/>
    <mergeCell ref="C13:D13"/>
    <mergeCell ref="F13:H13"/>
    <mergeCell ref="F24:H24"/>
    <mergeCell ref="C7:D7"/>
    <mergeCell ref="B2:H2"/>
    <mergeCell ref="B3:H3"/>
    <mergeCell ref="C4:D4"/>
    <mergeCell ref="C5:D5"/>
    <mergeCell ref="C6:D6"/>
    <mergeCell ref="F4:H4"/>
    <mergeCell ref="F5:H5"/>
    <mergeCell ref="F6:H6"/>
    <mergeCell ref="F7:H7"/>
    <mergeCell ref="C20:D20"/>
    <mergeCell ref="F20:H20"/>
    <mergeCell ref="F21:H21"/>
    <mergeCell ref="F22:H22"/>
    <mergeCell ref="F23:H23"/>
    <mergeCell ref="C8:D8"/>
    <mergeCell ref="C22:D22"/>
    <mergeCell ref="C23:D23"/>
    <mergeCell ref="C24:D24"/>
    <mergeCell ref="C29:H29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39:D39"/>
    <mergeCell ref="C40:D40"/>
    <mergeCell ref="C41:D41"/>
    <mergeCell ref="C42:D42"/>
    <mergeCell ref="C43:D43"/>
    <mergeCell ref="C49:D49"/>
    <mergeCell ref="C44:D44"/>
    <mergeCell ref="C45:D45"/>
    <mergeCell ref="C46:D46"/>
    <mergeCell ref="C47:D47"/>
    <mergeCell ref="C48:D48"/>
  </mergeCells>
  <dataValidations count="7">
    <dataValidation type="list" allowBlank="1" showInputMessage="1" showErrorMessage="1" sqref="D35">
      <formula1>$N$31:$N$41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7">
      <formula1>$P$31:$P$33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B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50" customWidth="1"/>
    <col min="5" max="5" width="10.7109375" style="6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6" width="15.7109375" style="149" hidden="1" customWidth="1" outlineLevel="1"/>
    <col min="17" max="17" width="9.140625" style="149" collapsed="1"/>
    <col min="18" max="16384" width="9.140625" style="149"/>
  </cols>
  <sheetData>
    <row r="2" spans="2:18" ht="15.75" customHeight="1">
      <c r="B2" s="382" t="s">
        <v>282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242" t="s">
        <v>16</v>
      </c>
      <c r="D4" s="160"/>
      <c r="E4" s="210"/>
      <c r="F4" s="381">
        <v>300</v>
      </c>
      <c r="G4" s="381"/>
      <c r="H4" s="381"/>
    </row>
    <row r="5" spans="2:18" ht="15.75" customHeight="1" outlineLevel="1">
      <c r="B5" s="158"/>
      <c r="C5" s="242" t="s">
        <v>17</v>
      </c>
      <c r="D5" s="160"/>
      <c r="E5" s="210"/>
      <c r="F5" s="381">
        <v>200</v>
      </c>
      <c r="G5" s="381"/>
      <c r="H5" s="381"/>
    </row>
    <row r="6" spans="2:18" ht="15.75" customHeight="1" outlineLevel="1">
      <c r="B6" s="158"/>
      <c r="C6" s="242" t="s">
        <v>18</v>
      </c>
      <c r="D6" s="160"/>
      <c r="E6" s="210"/>
      <c r="F6" s="381">
        <v>167</v>
      </c>
      <c r="G6" s="381"/>
      <c r="H6" s="381"/>
    </row>
    <row r="7" spans="2:18" ht="15.75" customHeight="1" outlineLevel="1">
      <c r="B7" s="158"/>
      <c r="C7" s="242" t="s">
        <v>19</v>
      </c>
      <c r="D7" s="160"/>
      <c r="E7" s="210"/>
      <c r="F7" s="381">
        <v>78</v>
      </c>
      <c r="G7" s="381"/>
      <c r="H7" s="381"/>
    </row>
    <row r="8" spans="2:18" ht="15.75" customHeight="1" outlineLevel="1">
      <c r="B8" s="158"/>
      <c r="C8" s="242" t="s">
        <v>20</v>
      </c>
      <c r="D8" s="160"/>
      <c r="E8" s="210"/>
      <c r="F8" s="381">
        <v>43</v>
      </c>
      <c r="G8" s="381"/>
      <c r="H8" s="381"/>
    </row>
    <row r="9" spans="2:18" ht="15.75" customHeight="1" outlineLevel="1">
      <c r="B9" s="158"/>
      <c r="C9" s="242" t="s">
        <v>36</v>
      </c>
      <c r="D9" s="160"/>
      <c r="E9" s="210"/>
      <c r="F9" s="381">
        <v>77.400000000000006</v>
      </c>
      <c r="G9" s="381"/>
      <c r="H9" s="381"/>
    </row>
    <row r="10" spans="2:18" ht="15.75" customHeight="1" outlineLevel="1">
      <c r="B10" s="158"/>
      <c r="C10" s="242" t="s">
        <v>21</v>
      </c>
      <c r="D10" s="160"/>
      <c r="E10" s="210"/>
      <c r="F10" s="381">
        <v>520</v>
      </c>
      <c r="G10" s="381"/>
      <c r="H10" s="381"/>
    </row>
    <row r="11" spans="2:18" ht="15.75" customHeight="1" outlineLevel="1">
      <c r="B11" s="158"/>
      <c r="C11" s="242" t="s">
        <v>22</v>
      </c>
      <c r="D11" s="160"/>
      <c r="E11" s="210"/>
      <c r="F11" s="381">
        <v>4</v>
      </c>
      <c r="G11" s="381"/>
      <c r="H11" s="381"/>
    </row>
    <row r="12" spans="2:18" ht="15.75" customHeight="1" outlineLevel="1">
      <c r="B12" s="158"/>
      <c r="C12" s="242" t="s">
        <v>23</v>
      </c>
      <c r="D12" s="160"/>
      <c r="E12" s="210"/>
      <c r="F12" s="381">
        <v>3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210"/>
      <c r="F13" s="381">
        <v>9.8000000000000007</v>
      </c>
      <c r="G13" s="381"/>
      <c r="H13" s="381"/>
    </row>
    <row r="14" spans="2:18" ht="15.75" customHeight="1" outlineLevel="1">
      <c r="B14" s="158"/>
      <c r="C14" s="242" t="s">
        <v>24</v>
      </c>
      <c r="D14" s="160"/>
      <c r="E14" s="210"/>
      <c r="F14" s="381">
        <v>15</v>
      </c>
      <c r="G14" s="381"/>
      <c r="H14" s="381"/>
    </row>
    <row r="15" spans="2:18" ht="15.75" customHeight="1" outlineLevel="1">
      <c r="B15" s="158"/>
      <c r="C15" s="242" t="s">
        <v>25</v>
      </c>
      <c r="D15" s="160"/>
      <c r="E15" s="210"/>
      <c r="F15" s="381" t="s">
        <v>615</v>
      </c>
      <c r="G15" s="381"/>
      <c r="H15" s="381"/>
    </row>
    <row r="16" spans="2:18" ht="15.75" customHeight="1" outlineLevel="1">
      <c r="B16" s="158"/>
      <c r="C16" s="242" t="s">
        <v>26</v>
      </c>
      <c r="D16" s="160"/>
      <c r="E16" s="210"/>
      <c r="F16" s="381">
        <v>50</v>
      </c>
      <c r="G16" s="381"/>
      <c r="H16" s="381"/>
    </row>
    <row r="17" spans="2:16" ht="15.75" customHeight="1" outlineLevel="1">
      <c r="B17" s="158"/>
      <c r="C17" s="242" t="s">
        <v>27</v>
      </c>
      <c r="D17" s="160"/>
      <c r="E17" s="210"/>
      <c r="F17" s="381">
        <v>381</v>
      </c>
      <c r="G17" s="381"/>
      <c r="H17" s="381"/>
    </row>
    <row r="18" spans="2:16" ht="15.75" customHeight="1" outlineLevel="1">
      <c r="B18" s="158"/>
      <c r="C18" s="242" t="s">
        <v>28</v>
      </c>
      <c r="D18" s="160"/>
      <c r="E18" s="210"/>
      <c r="F18" s="381" t="s">
        <v>48</v>
      </c>
      <c r="G18" s="381"/>
      <c r="H18" s="381"/>
    </row>
    <row r="19" spans="2:16" ht="15.75" customHeight="1" outlineLevel="1">
      <c r="B19" s="158"/>
      <c r="C19" s="242" t="s">
        <v>30</v>
      </c>
      <c r="D19" s="160"/>
      <c r="E19" s="210"/>
      <c r="F19" s="381" t="s">
        <v>31</v>
      </c>
      <c r="G19" s="381"/>
      <c r="H19" s="381"/>
    </row>
    <row r="20" spans="2:16" ht="15.75" customHeight="1" outlineLevel="1">
      <c r="B20" s="158"/>
      <c r="C20" s="242" t="s">
        <v>37</v>
      </c>
      <c r="D20" s="160"/>
      <c r="E20" s="210"/>
      <c r="F20" s="381" t="s">
        <v>49</v>
      </c>
      <c r="G20" s="381"/>
      <c r="H20" s="381"/>
    </row>
    <row r="21" spans="2:16" ht="15.75" customHeight="1" outlineLevel="1">
      <c r="B21" s="158"/>
      <c r="C21" s="243" t="s">
        <v>156</v>
      </c>
      <c r="D21" s="160"/>
      <c r="E21" s="210"/>
      <c r="F21" s="381" t="s">
        <v>50</v>
      </c>
      <c r="G21" s="381"/>
      <c r="H21" s="381"/>
    </row>
    <row r="22" spans="2:16" ht="15.75" customHeight="1" outlineLevel="1">
      <c r="B22" s="158"/>
      <c r="C22" s="243" t="s">
        <v>157</v>
      </c>
      <c r="D22" s="160"/>
      <c r="E22" s="210"/>
      <c r="F22" s="381" t="s">
        <v>283</v>
      </c>
      <c r="G22" s="381"/>
      <c r="H22" s="381"/>
    </row>
    <row r="23" spans="2:16" ht="15.75" customHeight="1" outlineLevel="1">
      <c r="B23" s="158"/>
      <c r="C23" s="243" t="s">
        <v>159</v>
      </c>
      <c r="D23" s="160"/>
      <c r="E23" s="210"/>
      <c r="F23" s="381" t="s">
        <v>284</v>
      </c>
      <c r="G23" s="381"/>
      <c r="H23" s="381"/>
    </row>
    <row r="24" spans="2:16" ht="15.75" customHeight="1" outlineLevel="1">
      <c r="B24" s="158"/>
      <c r="C24" s="243" t="s">
        <v>35</v>
      </c>
      <c r="D24" s="160"/>
      <c r="E24" s="210"/>
      <c r="F24" s="381">
        <v>118.5</v>
      </c>
      <c r="G24" s="381"/>
      <c r="H24" s="381"/>
    </row>
    <row r="25" spans="2:16" ht="15.75" customHeight="1">
      <c r="B25" s="49"/>
      <c r="C25" s="52"/>
      <c r="D25" s="51"/>
      <c r="E25" s="212"/>
      <c r="F25" s="52"/>
      <c r="G25" s="52"/>
      <c r="H25" s="51"/>
    </row>
    <row r="26" spans="2:16" ht="15.75" customHeight="1" outlineLevel="1">
      <c r="B26" s="197" t="s">
        <v>39</v>
      </c>
      <c r="C26" s="198" t="s">
        <v>44</v>
      </c>
      <c r="D26" s="200"/>
      <c r="E26" s="221"/>
      <c r="F26" s="198" t="s">
        <v>1</v>
      </c>
      <c r="G26" s="198" t="s">
        <v>40</v>
      </c>
      <c r="H26" s="200" t="s">
        <v>41</v>
      </c>
    </row>
    <row r="27" spans="2:16" ht="15.75" customHeight="1" outlineLevel="1">
      <c r="B27" s="251">
        <v>1022</v>
      </c>
      <c r="C27" s="242" t="s">
        <v>131</v>
      </c>
      <c r="D27" s="242"/>
      <c r="E27" s="173">
        <v>3296</v>
      </c>
      <c r="F27" s="174">
        <f>E27*'Прайс-лист'!I3*(1-'Прайс-лист'!$E$3)</f>
        <v>76467.199999999997</v>
      </c>
      <c r="G27" s="251"/>
      <c r="H27" s="175">
        <f>F27</f>
        <v>76467.199999999997</v>
      </c>
    </row>
    <row r="28" spans="2:16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6" ht="307.5" customHeight="1" outlineLevel="2">
      <c r="B29" s="177"/>
      <c r="C29" s="387" t="s">
        <v>627</v>
      </c>
      <c r="D29" s="387"/>
      <c r="E29" s="387"/>
      <c r="F29" s="387"/>
      <c r="G29" s="387"/>
      <c r="H29" s="387"/>
    </row>
    <row r="30" spans="2:16" ht="15.75" customHeight="1" outlineLevel="1">
      <c r="C30" s="213" t="s">
        <v>365</v>
      </c>
      <c r="D30" s="12"/>
      <c r="E30" s="12"/>
      <c r="F30" s="12"/>
      <c r="G30" s="12"/>
      <c r="H30" s="12"/>
      <c r="N30" s="57"/>
      <c r="O30" s="57"/>
      <c r="P30" s="57"/>
    </row>
    <row r="31" spans="2:16" ht="15.75" customHeight="1" outlineLevel="1">
      <c r="B31" s="251">
        <v>2472</v>
      </c>
      <c r="C31" s="250" t="s">
        <v>3</v>
      </c>
      <c r="D31" s="179" t="s">
        <v>277</v>
      </c>
      <c r="E31" s="216">
        <v>143</v>
      </c>
      <c r="F31" s="174">
        <f>E31*'Прайс-лист'!I3*(1-'Прайс-лист'!$E$3)</f>
        <v>3317.6000000000004</v>
      </c>
      <c r="G31" s="176">
        <v>0</v>
      </c>
      <c r="H31" s="175">
        <f t="shared" ref="H31:H37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208"/>
      <c r="C32" s="243" t="s">
        <v>454</v>
      </c>
      <c r="D32" s="192" t="s">
        <v>277</v>
      </c>
      <c r="E32" s="216">
        <v>23</v>
      </c>
      <c r="F32" s="174">
        <f>E32*'Прайс-лист'!I3*(1-'Прайс-лист'!$E$3)</f>
        <v>533.6</v>
      </c>
      <c r="G32" s="176">
        <v>0</v>
      </c>
      <c r="H32" s="175">
        <f t="shared" si="0"/>
        <v>0</v>
      </c>
      <c r="J32" s="106" t="s">
        <v>459</v>
      </c>
      <c r="K32" s="108" t="s">
        <v>453</v>
      </c>
      <c r="L32" s="106" t="s">
        <v>443</v>
      </c>
      <c r="M32" s="125" t="s">
        <v>399</v>
      </c>
      <c r="N32" s="276" t="s">
        <v>401</v>
      </c>
      <c r="O32" s="106" t="s">
        <v>334</v>
      </c>
      <c r="P32" s="108" t="s">
        <v>383</v>
      </c>
    </row>
    <row r="33" spans="2:16" ht="15.75" customHeight="1" outlineLevel="1">
      <c r="B33" s="251"/>
      <c r="C33" s="243" t="s">
        <v>465</v>
      </c>
      <c r="D33" s="192" t="s">
        <v>277</v>
      </c>
      <c r="E33" s="216">
        <v>1041</v>
      </c>
      <c r="F33" s="174">
        <f>E33*'Прайс-лист'!I3*(1-'Прайс-лист'!$E$3)</f>
        <v>24151.200000000001</v>
      </c>
      <c r="G33" s="176">
        <v>0</v>
      </c>
      <c r="H33" s="175">
        <f t="shared" si="0"/>
        <v>0</v>
      </c>
      <c r="J33" s="106" t="s">
        <v>367</v>
      </c>
      <c r="K33" s="104" t="s">
        <v>450</v>
      </c>
      <c r="L33" s="108" t="s">
        <v>523</v>
      </c>
      <c r="M33" s="125" t="s">
        <v>400</v>
      </c>
      <c r="N33" s="276" t="s">
        <v>402</v>
      </c>
      <c r="O33" s="106" t="s">
        <v>335</v>
      </c>
      <c r="P33" s="104" t="s">
        <v>382</v>
      </c>
    </row>
    <row r="34" spans="2:16" ht="15.75" customHeight="1" outlineLevel="1">
      <c r="B34" s="251">
        <v>2004</v>
      </c>
      <c r="C34" s="243" t="s">
        <v>279</v>
      </c>
      <c r="D34" s="192" t="s">
        <v>277</v>
      </c>
      <c r="E34" s="216">
        <v>0</v>
      </c>
      <c r="F34" s="174">
        <f>E34*'Прайс-лист'!I3*(1-'Прайс-лист'!$E$3)</f>
        <v>0</v>
      </c>
      <c r="G34" s="176">
        <v>0</v>
      </c>
      <c r="H34" s="175">
        <f t="shared" si="0"/>
        <v>0</v>
      </c>
      <c r="J34" s="106" t="s">
        <v>457</v>
      </c>
      <c r="K34" s="111" t="s">
        <v>451</v>
      </c>
      <c r="M34" s="120"/>
      <c r="N34" s="277" t="s">
        <v>594</v>
      </c>
      <c r="O34" s="106" t="s">
        <v>336</v>
      </c>
      <c r="P34" s="107"/>
    </row>
    <row r="35" spans="2:16" ht="15.75" customHeight="1" outlineLevel="1">
      <c r="B35" s="251">
        <v>3076</v>
      </c>
      <c r="C35" s="243" t="s">
        <v>278</v>
      </c>
      <c r="D35" s="192" t="s">
        <v>277</v>
      </c>
      <c r="E35" s="216">
        <v>48</v>
      </c>
      <c r="F35" s="174">
        <f>E35*'Прайс-лист'!I3*(1-'Прайс-лист'!$E$3)</f>
        <v>1113.6000000000001</v>
      </c>
      <c r="G35" s="176">
        <v>0</v>
      </c>
      <c r="H35" s="175">
        <f t="shared" si="0"/>
        <v>0</v>
      </c>
      <c r="J35" s="108" t="s">
        <v>460</v>
      </c>
      <c r="K35" s="105" t="s">
        <v>456</v>
      </c>
      <c r="L35" s="111"/>
      <c r="M35" s="106"/>
      <c r="N35" s="277" t="s">
        <v>595</v>
      </c>
      <c r="O35" s="108" t="s">
        <v>435</v>
      </c>
      <c r="P35" s="106"/>
    </row>
    <row r="36" spans="2:16" ht="15.75" customHeight="1" outlineLevel="1">
      <c r="B36" s="306">
        <v>3514</v>
      </c>
      <c r="C36" s="303" t="s">
        <v>329</v>
      </c>
      <c r="D36" s="181" t="s">
        <v>277</v>
      </c>
      <c r="E36" s="216">
        <v>295</v>
      </c>
      <c r="F36" s="174">
        <f>E36*'Прайс-лист'!I3*(1-'Прайс-лист'!$E$3)</f>
        <v>6844</v>
      </c>
      <c r="G36" s="176">
        <v>0</v>
      </c>
      <c r="H36" s="175">
        <f t="shared" ref="H36" si="1">F36*G36</f>
        <v>0</v>
      </c>
      <c r="J36" s="108" t="s">
        <v>333</v>
      </c>
      <c r="K36" s="105"/>
      <c r="L36" s="111"/>
      <c r="M36" s="106"/>
      <c r="N36" s="276" t="s">
        <v>403</v>
      </c>
      <c r="O36" s="277"/>
      <c r="P36" s="106"/>
    </row>
    <row r="37" spans="2:16" ht="15.75" customHeight="1" outlineLevel="1">
      <c r="B37" s="246" t="s">
        <v>378</v>
      </c>
      <c r="C37" s="248" t="s">
        <v>381</v>
      </c>
      <c r="D37" s="192" t="s">
        <v>277</v>
      </c>
      <c r="E37" s="216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K37" s="130"/>
      <c r="L37" s="111"/>
      <c r="M37" s="107"/>
      <c r="N37" s="276" t="s">
        <v>404</v>
      </c>
      <c r="O37" s="276"/>
      <c r="P37" s="108"/>
    </row>
    <row r="38" spans="2:16" ht="15.75" customHeight="1" outlineLevel="1">
      <c r="C38" s="214" t="s">
        <v>4</v>
      </c>
      <c r="D38" s="190"/>
      <c r="E38" s="190"/>
      <c r="F38" s="190"/>
      <c r="G38" s="190"/>
      <c r="H38" s="190"/>
      <c r="J38" s="108"/>
      <c r="K38" s="108"/>
      <c r="L38" s="108"/>
      <c r="M38" s="107"/>
      <c r="N38" s="276" t="s">
        <v>405</v>
      </c>
      <c r="O38" s="276"/>
      <c r="P38" s="108"/>
    </row>
    <row r="39" spans="2:16" ht="15.75" customHeight="1" outlineLevel="1">
      <c r="B39" s="251">
        <v>4144</v>
      </c>
      <c r="C39" s="386" t="s">
        <v>409</v>
      </c>
      <c r="D39" s="386"/>
      <c r="E39" s="220">
        <v>23</v>
      </c>
      <c r="F39" s="174">
        <f>E39*'Прайс-лист'!I3*(1-'Прайс-лист'!$E$3)</f>
        <v>533.6</v>
      </c>
      <c r="G39" s="176">
        <v>0</v>
      </c>
      <c r="H39" s="175">
        <f t="shared" ref="H39:H49" si="2">F39*G39</f>
        <v>0</v>
      </c>
      <c r="N39" s="277" t="s">
        <v>596</v>
      </c>
      <c r="O39" s="276"/>
    </row>
    <row r="40" spans="2:16" ht="15.75" customHeight="1" outlineLevel="1">
      <c r="B40" s="251">
        <v>2401</v>
      </c>
      <c r="C40" s="385" t="s">
        <v>46</v>
      </c>
      <c r="D40" s="385"/>
      <c r="E40" s="217">
        <v>141</v>
      </c>
      <c r="F40" s="174">
        <f>E40*'Прайс-лист'!I3*(1-'Прайс-лист'!$E$3)</f>
        <v>3271.2000000000003</v>
      </c>
      <c r="G40" s="176">
        <v>0</v>
      </c>
      <c r="H40" s="175">
        <f t="shared" si="2"/>
        <v>0</v>
      </c>
      <c r="N40" s="276" t="s">
        <v>406</v>
      </c>
      <c r="O40" s="277"/>
    </row>
    <row r="41" spans="2:16" ht="15.75" customHeight="1" outlineLevel="1">
      <c r="B41" s="251">
        <v>2420</v>
      </c>
      <c r="C41" s="385" t="s">
        <v>47</v>
      </c>
      <c r="D41" s="385"/>
      <c r="E41" s="220">
        <v>420</v>
      </c>
      <c r="F41" s="174">
        <f>E41*'Прайс-лист'!I3*(1-'Прайс-лист'!$E$3)</f>
        <v>9744</v>
      </c>
      <c r="G41" s="176">
        <v>0</v>
      </c>
      <c r="H41" s="175">
        <f t="shared" si="2"/>
        <v>0</v>
      </c>
      <c r="N41" s="276" t="s">
        <v>407</v>
      </c>
      <c r="O41" s="276"/>
    </row>
    <row r="42" spans="2:16" ht="15.75" customHeight="1" outlineLevel="1">
      <c r="B42" s="251">
        <v>2313</v>
      </c>
      <c r="C42" s="385" t="s">
        <v>285</v>
      </c>
      <c r="D42" s="385"/>
      <c r="E42" s="220">
        <v>217</v>
      </c>
      <c r="F42" s="174">
        <f>E42*'Прайс-лист'!I3*(1-'Прайс-лист'!$E$3)</f>
        <v>5034.4000000000005</v>
      </c>
      <c r="G42" s="176">
        <v>0</v>
      </c>
      <c r="H42" s="175">
        <f t="shared" si="2"/>
        <v>0</v>
      </c>
      <c r="O42" s="276"/>
    </row>
    <row r="43" spans="2:16" ht="15.75" customHeight="1" outlineLevel="1">
      <c r="B43" s="251">
        <v>2905</v>
      </c>
      <c r="C43" s="385" t="s">
        <v>6</v>
      </c>
      <c r="D43" s="385"/>
      <c r="E43" s="220">
        <v>95</v>
      </c>
      <c r="F43" s="174">
        <f>E43*'Прайс-лист'!I3*(1-'Прайс-лист'!$E$3)</f>
        <v>2204</v>
      </c>
      <c r="G43" s="176">
        <v>0</v>
      </c>
      <c r="H43" s="175">
        <f t="shared" si="2"/>
        <v>0</v>
      </c>
    </row>
    <row r="44" spans="2:16" ht="15.75" customHeight="1" outlineLevel="1">
      <c r="B44" s="251">
        <v>2906</v>
      </c>
      <c r="C44" s="385" t="s">
        <v>67</v>
      </c>
      <c r="D44" s="385"/>
      <c r="E44" s="220">
        <v>120</v>
      </c>
      <c r="F44" s="174">
        <f>E44*'Прайс-лист'!I3*(1-'Прайс-лист'!$E$3)</f>
        <v>2784</v>
      </c>
      <c r="G44" s="176">
        <v>0</v>
      </c>
      <c r="H44" s="175">
        <f t="shared" si="2"/>
        <v>0</v>
      </c>
    </row>
    <row r="45" spans="2:16" ht="15.75" customHeight="1" outlineLevel="1">
      <c r="B45" s="251">
        <v>2894</v>
      </c>
      <c r="C45" s="385" t="s">
        <v>8</v>
      </c>
      <c r="D45" s="385"/>
      <c r="E45" s="220">
        <v>196</v>
      </c>
      <c r="F45" s="174">
        <f>E45*'Прайс-лист'!I3*(1-'Прайс-лист'!$E$3)</f>
        <v>4547.2</v>
      </c>
      <c r="G45" s="176">
        <v>0</v>
      </c>
      <c r="H45" s="175">
        <f t="shared" si="2"/>
        <v>0</v>
      </c>
    </row>
    <row r="46" spans="2:16" ht="15.75" customHeight="1" outlineLevel="1">
      <c r="B46" s="251">
        <v>289401</v>
      </c>
      <c r="C46" s="385" t="s">
        <v>280</v>
      </c>
      <c r="D46" s="385"/>
      <c r="E46" s="220">
        <v>196</v>
      </c>
      <c r="F46" s="174">
        <f>E46*'Прайс-лист'!I3*(1-'Прайс-лист'!$E$3)</f>
        <v>4547.2</v>
      </c>
      <c r="G46" s="176">
        <v>0</v>
      </c>
      <c r="H46" s="175">
        <f t="shared" si="2"/>
        <v>0</v>
      </c>
    </row>
    <row r="47" spans="2:16" ht="15.75" customHeight="1" outlineLevel="1">
      <c r="B47" s="251">
        <v>289450</v>
      </c>
      <c r="C47" s="385" t="s">
        <v>410</v>
      </c>
      <c r="D47" s="385"/>
      <c r="E47" s="206">
        <v>98</v>
      </c>
      <c r="F47" s="174">
        <f>E47*'Прайс-лист'!I3*(1-'Прайс-лист'!$E$3)</f>
        <v>2273.6</v>
      </c>
      <c r="G47" s="176">
        <v>0</v>
      </c>
      <c r="H47" s="175">
        <f t="shared" si="2"/>
        <v>0</v>
      </c>
    </row>
    <row r="48" spans="2:16" ht="15.75" customHeight="1" outlineLevel="1">
      <c r="B48" s="208">
        <v>2390</v>
      </c>
      <c r="C48" s="386" t="s">
        <v>524</v>
      </c>
      <c r="D48" s="386"/>
      <c r="E48" s="220">
        <v>401</v>
      </c>
      <c r="F48" s="174">
        <f>E48*'Прайс-лист'!I3*(1-'Прайс-лист'!$E$3)</f>
        <v>9303.2000000000007</v>
      </c>
      <c r="G48" s="176">
        <v>0</v>
      </c>
      <c r="H48" s="175">
        <f t="shared" si="2"/>
        <v>0</v>
      </c>
    </row>
    <row r="49" spans="2:8" ht="15.75" customHeight="1" outlineLevel="1">
      <c r="B49" s="208">
        <v>2395</v>
      </c>
      <c r="C49" s="386" t="s">
        <v>527</v>
      </c>
      <c r="D49" s="386"/>
      <c r="E49" s="220">
        <v>564</v>
      </c>
      <c r="F49" s="174">
        <f>E49*'Прайс-лист'!I3*(1-'Прайс-лист'!$E$3)</f>
        <v>13084.800000000001</v>
      </c>
      <c r="G49" s="176">
        <v>0</v>
      </c>
      <c r="H49" s="175">
        <f t="shared" si="2"/>
        <v>0</v>
      </c>
    </row>
    <row r="50" spans="2:8" ht="18" outlineLevel="1">
      <c r="B50" s="3"/>
      <c r="C50" s="252"/>
      <c r="D50" s="1"/>
      <c r="E50" s="59"/>
      <c r="F50" s="316" t="s">
        <v>9</v>
      </c>
      <c r="G50" s="388">
        <f>SUM(H27:H49)</f>
        <v>76467.199999999997</v>
      </c>
      <c r="H50" s="388"/>
    </row>
  </sheetData>
  <sortState ref="A37:J47">
    <sortCondition ref="A37"/>
  </sortState>
  <mergeCells count="38">
    <mergeCell ref="G50:H50"/>
    <mergeCell ref="F13:H13"/>
    <mergeCell ref="F22:H22"/>
    <mergeCell ref="F23:H23"/>
    <mergeCell ref="F24:H24"/>
    <mergeCell ref="B2:H2"/>
    <mergeCell ref="B3:H3"/>
    <mergeCell ref="F19:H19"/>
    <mergeCell ref="F20:H20"/>
    <mergeCell ref="F21:H21"/>
    <mergeCell ref="C13:D13"/>
    <mergeCell ref="Q2:R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C39:D39"/>
    <mergeCell ref="C40:D40"/>
    <mergeCell ref="C41:D41"/>
    <mergeCell ref="C42:D42"/>
    <mergeCell ref="C43:D43"/>
    <mergeCell ref="C49:D49"/>
    <mergeCell ref="C44:D44"/>
    <mergeCell ref="C45:D45"/>
    <mergeCell ref="C46:D46"/>
    <mergeCell ref="C47:D47"/>
    <mergeCell ref="C48:D48"/>
  </mergeCells>
  <dataValidations count="7">
    <dataValidation type="list" allowBlank="1" showInputMessage="1" showErrorMessage="1" sqref="D37">
      <formula1>$P$31:$P$33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5">
      <formula1>$N$31:$N$41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2:S56"/>
  <sheetViews>
    <sheetView showGridLines="0" zoomScaleNormal="100" workbookViewId="0">
      <pane ySplit="2" topLeftCell="A13" activePane="bottomLeft" state="frozen"/>
      <selection pane="bottomLeft" activeCell="U28" sqref="U28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8.5703125" style="15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7" width="15.7109375" style="149" hidden="1" customWidth="1" outlineLevel="1"/>
    <col min="18" max="18" width="9.140625" style="149" collapsed="1"/>
    <col min="19" max="16384" width="9.140625" style="149"/>
  </cols>
  <sheetData>
    <row r="2" spans="2:19" ht="15.75" customHeight="1">
      <c r="B2" s="382" t="s">
        <v>81</v>
      </c>
      <c r="C2" s="382"/>
      <c r="D2" s="382"/>
      <c r="E2" s="382"/>
      <c r="F2" s="382"/>
      <c r="G2" s="382"/>
      <c r="H2" s="382"/>
      <c r="R2" s="383" t="s">
        <v>411</v>
      </c>
      <c r="S2" s="383"/>
    </row>
    <row r="3" spans="2:19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9" ht="15.75" customHeight="1" outlineLevel="1">
      <c r="B4" s="158"/>
      <c r="C4" s="380" t="s">
        <v>16</v>
      </c>
      <c r="D4" s="380"/>
      <c r="E4" s="160"/>
      <c r="F4" s="395">
        <v>520</v>
      </c>
      <c r="G4" s="395"/>
      <c r="H4" s="395"/>
    </row>
    <row r="5" spans="2:19" ht="15.75" customHeight="1" outlineLevel="1">
      <c r="B5" s="158"/>
      <c r="C5" s="380" t="s">
        <v>17</v>
      </c>
      <c r="D5" s="380"/>
      <c r="E5" s="160"/>
      <c r="F5" s="395">
        <v>385</v>
      </c>
      <c r="G5" s="395"/>
      <c r="H5" s="395"/>
    </row>
    <row r="6" spans="2:19" ht="15.75" customHeight="1" outlineLevel="1">
      <c r="B6" s="158"/>
      <c r="C6" s="380" t="s">
        <v>18</v>
      </c>
      <c r="D6" s="380"/>
      <c r="E6" s="160"/>
      <c r="F6" s="395">
        <v>220</v>
      </c>
      <c r="G6" s="395"/>
      <c r="H6" s="395"/>
    </row>
    <row r="7" spans="2:19" ht="15.75" customHeight="1" outlineLevel="1">
      <c r="B7" s="158"/>
      <c r="C7" s="380" t="s">
        <v>19</v>
      </c>
      <c r="D7" s="380"/>
      <c r="E7" s="160"/>
      <c r="F7" s="395">
        <v>115</v>
      </c>
      <c r="G7" s="395"/>
      <c r="H7" s="395"/>
    </row>
    <row r="8" spans="2:19" ht="15.75" customHeight="1" outlineLevel="1">
      <c r="B8" s="158"/>
      <c r="C8" s="380" t="s">
        <v>20</v>
      </c>
      <c r="D8" s="380"/>
      <c r="E8" s="160"/>
      <c r="F8" s="395">
        <v>50</v>
      </c>
      <c r="G8" s="395"/>
      <c r="H8" s="395"/>
    </row>
    <row r="9" spans="2:19" ht="15.75" customHeight="1" outlineLevel="1">
      <c r="B9" s="158"/>
      <c r="C9" s="380" t="s">
        <v>36</v>
      </c>
      <c r="D9" s="380"/>
      <c r="E9" s="160"/>
      <c r="F9" s="395">
        <v>255</v>
      </c>
      <c r="G9" s="395"/>
      <c r="H9" s="395"/>
    </row>
    <row r="10" spans="2:19" ht="15.75" customHeight="1" outlineLevel="1">
      <c r="B10" s="158"/>
      <c r="C10" s="380" t="s">
        <v>21</v>
      </c>
      <c r="D10" s="380"/>
      <c r="E10" s="160"/>
      <c r="F10" s="395">
        <v>1000</v>
      </c>
      <c r="G10" s="395"/>
      <c r="H10" s="395"/>
    </row>
    <row r="11" spans="2:19" ht="15.75" customHeight="1" outlineLevel="1">
      <c r="B11" s="158"/>
      <c r="C11" s="380" t="s">
        <v>22</v>
      </c>
      <c r="D11" s="380"/>
      <c r="E11" s="160"/>
      <c r="F11" s="395">
        <v>9</v>
      </c>
      <c r="G11" s="395"/>
      <c r="H11" s="395"/>
    </row>
    <row r="12" spans="2:19" ht="15.75" customHeight="1" outlineLevel="1">
      <c r="B12" s="158"/>
      <c r="C12" s="380" t="s">
        <v>23</v>
      </c>
      <c r="D12" s="380"/>
      <c r="E12" s="160"/>
      <c r="F12" s="395">
        <v>5</v>
      </c>
      <c r="G12" s="395"/>
      <c r="H12" s="395"/>
    </row>
    <row r="13" spans="2:19" ht="15.75" customHeight="1" outlineLevel="1">
      <c r="B13" s="158"/>
      <c r="C13" s="380" t="s">
        <v>172</v>
      </c>
      <c r="D13" s="380"/>
      <c r="E13" s="160"/>
      <c r="F13" s="381">
        <v>70</v>
      </c>
      <c r="G13" s="381"/>
      <c r="H13" s="381"/>
    </row>
    <row r="14" spans="2:19" ht="15.75" customHeight="1" outlineLevel="1">
      <c r="B14" s="158"/>
      <c r="C14" s="380" t="s">
        <v>24</v>
      </c>
      <c r="D14" s="380"/>
      <c r="E14" s="160"/>
      <c r="F14" s="381">
        <v>100</v>
      </c>
      <c r="G14" s="381"/>
      <c r="H14" s="381"/>
    </row>
    <row r="15" spans="2:19" ht="15.75" customHeight="1" outlineLevel="1">
      <c r="B15" s="158"/>
      <c r="C15" s="380" t="s">
        <v>25</v>
      </c>
      <c r="D15" s="380"/>
      <c r="E15" s="160"/>
      <c r="F15" s="381">
        <v>100</v>
      </c>
      <c r="G15" s="381"/>
      <c r="H15" s="381"/>
    </row>
    <row r="16" spans="2:19" ht="15.75" customHeight="1" outlineLevel="1">
      <c r="B16" s="158"/>
      <c r="C16" s="380" t="s">
        <v>26</v>
      </c>
      <c r="D16" s="380"/>
      <c r="E16" s="160"/>
      <c r="F16" s="395">
        <v>175</v>
      </c>
      <c r="G16" s="395"/>
      <c r="H16" s="395"/>
    </row>
    <row r="17" spans="2:17" ht="15.75" customHeight="1" outlineLevel="1">
      <c r="B17" s="158"/>
      <c r="C17" s="380" t="s">
        <v>27</v>
      </c>
      <c r="D17" s="380"/>
      <c r="E17" s="160"/>
      <c r="F17" s="395">
        <v>508</v>
      </c>
      <c r="G17" s="395"/>
      <c r="H17" s="395"/>
    </row>
    <row r="18" spans="2:17" ht="15.75" customHeight="1" outlineLevel="1">
      <c r="B18" s="158"/>
      <c r="C18" s="380" t="s">
        <v>28</v>
      </c>
      <c r="D18" s="380"/>
      <c r="E18" s="160"/>
      <c r="F18" s="395" t="s">
        <v>54</v>
      </c>
      <c r="G18" s="395"/>
      <c r="H18" s="395"/>
    </row>
    <row r="19" spans="2:17" ht="15.75" customHeight="1" outlineLevel="1">
      <c r="B19" s="158"/>
      <c r="C19" s="380" t="s">
        <v>30</v>
      </c>
      <c r="D19" s="380"/>
      <c r="E19" s="160"/>
      <c r="F19" s="395" t="s">
        <v>31</v>
      </c>
      <c r="G19" s="395"/>
      <c r="H19" s="395"/>
    </row>
    <row r="20" spans="2:17" ht="15.75" customHeight="1" outlineLevel="1">
      <c r="B20" s="158"/>
      <c r="C20" s="380" t="s">
        <v>37</v>
      </c>
      <c r="D20" s="380"/>
      <c r="E20" s="160"/>
      <c r="F20" s="395" t="s">
        <v>49</v>
      </c>
      <c r="G20" s="395"/>
      <c r="H20" s="395"/>
    </row>
    <row r="21" spans="2:17" ht="15.75" customHeight="1" outlineLevel="1">
      <c r="B21" s="158"/>
      <c r="C21" s="385" t="s">
        <v>156</v>
      </c>
      <c r="D21" s="385"/>
      <c r="E21" s="160"/>
      <c r="F21" s="395" t="s">
        <v>59</v>
      </c>
      <c r="G21" s="395"/>
      <c r="H21" s="395"/>
    </row>
    <row r="22" spans="2:17" ht="15.75" customHeight="1" outlineLevel="1">
      <c r="B22" s="158"/>
      <c r="C22" s="385" t="s">
        <v>157</v>
      </c>
      <c r="D22" s="385"/>
      <c r="E22" s="160"/>
      <c r="F22" s="395" t="s">
        <v>158</v>
      </c>
      <c r="G22" s="395"/>
      <c r="H22" s="395"/>
    </row>
    <row r="23" spans="2:17" ht="15.75" customHeight="1" outlineLevel="1">
      <c r="B23" s="158"/>
      <c r="C23" s="385" t="s">
        <v>35</v>
      </c>
      <c r="D23" s="385"/>
      <c r="E23" s="160"/>
      <c r="F23" s="395">
        <v>320</v>
      </c>
      <c r="G23" s="395"/>
      <c r="H23" s="395"/>
    </row>
    <row r="24" spans="2:17" ht="15.75" customHeight="1">
      <c r="B24" s="49"/>
      <c r="C24" s="52"/>
      <c r="D24" s="52"/>
      <c r="E24" s="62"/>
      <c r="F24" s="52"/>
      <c r="G24" s="52"/>
      <c r="H24" s="51"/>
    </row>
    <row r="25" spans="2:17" ht="15.75" customHeight="1" outlineLevel="1">
      <c r="B25" s="197" t="s">
        <v>39</v>
      </c>
      <c r="C25" s="198" t="s">
        <v>44</v>
      </c>
      <c r="D25" s="198"/>
      <c r="E25" s="200" t="s">
        <v>1</v>
      </c>
      <c r="F25" s="198" t="s">
        <v>1</v>
      </c>
      <c r="G25" s="198" t="s">
        <v>40</v>
      </c>
      <c r="H25" s="200" t="s">
        <v>41</v>
      </c>
    </row>
    <row r="26" spans="2:17" ht="15.75" customHeight="1" outlineLevel="1">
      <c r="B26" s="251">
        <v>1121</v>
      </c>
      <c r="C26" s="242" t="s">
        <v>130</v>
      </c>
      <c r="D26" s="242"/>
      <c r="E26" s="217">
        <v>7210</v>
      </c>
      <c r="F26" s="174">
        <f>E26*'Прайс-лист'!I3*(1-'Прайс-лист'!$E$3)</f>
        <v>167272</v>
      </c>
      <c r="G26" s="251"/>
      <c r="H26" s="175">
        <f>F26</f>
        <v>167272</v>
      </c>
    </row>
    <row r="27" spans="2:17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7" ht="305.25" customHeight="1" outlineLevel="2">
      <c r="B28" s="177"/>
      <c r="C28" s="387" t="s">
        <v>1980</v>
      </c>
      <c r="D28" s="387"/>
      <c r="E28" s="387"/>
      <c r="F28" s="387"/>
      <c r="G28" s="387"/>
      <c r="H28" s="387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1">
        <v>2474</v>
      </c>
      <c r="C30" s="249" t="s">
        <v>3</v>
      </c>
      <c r="D30" s="179" t="s">
        <v>277</v>
      </c>
      <c r="E30" s="222">
        <v>265</v>
      </c>
      <c r="F30" s="174">
        <f>E30*'Прайс-лист'!I3*(1-'Прайс-лист'!$E$3)</f>
        <v>6148</v>
      </c>
      <c r="G30" s="176">
        <v>0</v>
      </c>
      <c r="H30" s="175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8"/>
      <c r="C31" s="243" t="s">
        <v>454</v>
      </c>
      <c r="D31" s="192" t="s">
        <v>277</v>
      </c>
      <c r="E31" s="222">
        <v>23</v>
      </c>
      <c r="F31" s="174">
        <f>E31*'Прайс-лист'!I3*(1-'Прайс-лист'!$E$3)</f>
        <v>533.6</v>
      </c>
      <c r="G31" s="176">
        <v>0</v>
      </c>
      <c r="H31" s="175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8" t="s">
        <v>383</v>
      </c>
    </row>
    <row r="32" spans="2:17" ht="15.75" customHeight="1" outlineLevel="1">
      <c r="B32" s="251">
        <v>2127</v>
      </c>
      <c r="C32" s="243" t="s">
        <v>458</v>
      </c>
      <c r="D32" s="192" t="s">
        <v>277</v>
      </c>
      <c r="E32" s="222">
        <v>177</v>
      </c>
      <c r="F32" s="174">
        <f>E32*'Прайс-лист'!I3*(1-'Прайс-лист'!$E$3)</f>
        <v>4106.4000000000005</v>
      </c>
      <c r="G32" s="176">
        <v>0</v>
      </c>
      <c r="H32" s="174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4" t="s">
        <v>382</v>
      </c>
    </row>
    <row r="33" spans="1:18" ht="15.75" customHeight="1" outlineLevel="1">
      <c r="B33" s="251"/>
      <c r="C33" s="243" t="s">
        <v>464</v>
      </c>
      <c r="D33" s="192" t="s">
        <v>277</v>
      </c>
      <c r="E33" s="222">
        <v>2690</v>
      </c>
      <c r="F33" s="174">
        <f>E33*'Прайс-лист'!I3*(1-'Прайс-лист'!$E$3)</f>
        <v>62408</v>
      </c>
      <c r="G33" s="176">
        <v>0</v>
      </c>
      <c r="H33" s="175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7"/>
    </row>
    <row r="34" spans="1:18" ht="15.75" customHeight="1" outlineLevel="1">
      <c r="B34" s="251"/>
      <c r="C34" s="243" t="s">
        <v>463</v>
      </c>
      <c r="D34" s="192" t="s">
        <v>277</v>
      </c>
      <c r="E34" s="222">
        <v>3733</v>
      </c>
      <c r="F34" s="174">
        <f>E34*'Прайс-лист'!I3*(1-'Прайс-лист'!$E$3)</f>
        <v>86605.6</v>
      </c>
      <c r="G34" s="176">
        <v>0</v>
      </c>
      <c r="H34" s="175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7" t="s">
        <v>595</v>
      </c>
      <c r="Q34" s="106"/>
    </row>
    <row r="35" spans="1:18" ht="15.75" customHeight="1" outlineLevel="1">
      <c r="B35" s="251">
        <v>2004</v>
      </c>
      <c r="C35" s="242" t="s">
        <v>279</v>
      </c>
      <c r="D35" s="192" t="s">
        <v>277</v>
      </c>
      <c r="E35" s="222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6" t="s">
        <v>403</v>
      </c>
      <c r="Q35" s="108"/>
    </row>
    <row r="36" spans="1:18" ht="15.75" customHeight="1" outlineLevel="1">
      <c r="B36" s="251">
        <v>3051</v>
      </c>
      <c r="C36" s="242" t="s">
        <v>278</v>
      </c>
      <c r="D36" s="192" t="s">
        <v>277</v>
      </c>
      <c r="E36" s="222">
        <v>28</v>
      </c>
      <c r="F36" s="174">
        <f>E36*'Прайс-лист'!I3*(1-'Прайс-лист'!$E$3)</f>
        <v>649.6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08"/>
      <c r="P36" s="276" t="s">
        <v>404</v>
      </c>
      <c r="Q36" s="125"/>
      <c r="R36" s="108"/>
    </row>
    <row r="37" spans="1:18" ht="15.75" customHeight="1" outlineLevel="1">
      <c r="B37" s="246" t="s">
        <v>378</v>
      </c>
      <c r="C37" s="247" t="s">
        <v>381</v>
      </c>
      <c r="D37" s="192" t="s">
        <v>277</v>
      </c>
      <c r="E37" s="223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P37" s="276" t="s">
        <v>405</v>
      </c>
    </row>
    <row r="38" spans="1:18" ht="15.75" customHeight="1" outlineLevel="1">
      <c r="C38" s="190" t="s">
        <v>4</v>
      </c>
      <c r="D38" s="190"/>
      <c r="E38" s="190"/>
      <c r="F38" s="190"/>
      <c r="G38" s="190"/>
      <c r="H38" s="190"/>
      <c r="P38" s="277" t="s">
        <v>596</v>
      </c>
    </row>
    <row r="39" spans="1:18" ht="15.75" customHeight="1" outlineLevel="1">
      <c r="A39" s="153"/>
      <c r="B39" s="241">
        <v>4144</v>
      </c>
      <c r="C39" s="386" t="s">
        <v>409</v>
      </c>
      <c r="D39" s="386"/>
      <c r="E39" s="224">
        <v>23</v>
      </c>
      <c r="F39" s="174">
        <f>E39*'Прайс-лист'!I3*(1-'Прайс-лист'!$E$3)</f>
        <v>533.6</v>
      </c>
      <c r="G39" s="176">
        <v>0</v>
      </c>
      <c r="H39" s="175">
        <f t="shared" ref="H39:H55" si="1">F39*G39</f>
        <v>0</v>
      </c>
      <c r="P39" s="276" t="s">
        <v>406</v>
      </c>
    </row>
    <row r="40" spans="1:18" ht="15.75" customHeight="1" outlineLevel="1">
      <c r="A40" s="153"/>
      <c r="B40" s="244">
        <v>2425</v>
      </c>
      <c r="C40" s="386" t="s">
        <v>519</v>
      </c>
      <c r="D40" s="386"/>
      <c r="E40" s="217">
        <v>414</v>
      </c>
      <c r="F40" s="174">
        <f>E40*'Прайс-лист'!I3*(1-'Прайс-лист'!$E$3)</f>
        <v>9604.8000000000011</v>
      </c>
      <c r="G40" s="176">
        <v>0</v>
      </c>
      <c r="H40" s="175">
        <f t="shared" si="1"/>
        <v>0</v>
      </c>
      <c r="P40" s="276" t="s">
        <v>407</v>
      </c>
    </row>
    <row r="41" spans="1:18" ht="15.75" customHeight="1" outlineLevel="1">
      <c r="A41" s="153"/>
      <c r="B41" s="244">
        <v>2335</v>
      </c>
      <c r="C41" s="385" t="s">
        <v>63</v>
      </c>
      <c r="D41" s="385"/>
      <c r="E41" s="217">
        <v>123</v>
      </c>
      <c r="F41" s="174">
        <f>E41*'Прайс-лист'!I3*(1-'Прайс-лист'!$E$3)</f>
        <v>2853.6000000000004</v>
      </c>
      <c r="G41" s="176">
        <v>0</v>
      </c>
      <c r="H41" s="175">
        <f t="shared" si="1"/>
        <v>0</v>
      </c>
    </row>
    <row r="42" spans="1:18" ht="15.75" customHeight="1" outlineLevel="1">
      <c r="A42" s="153"/>
      <c r="B42" s="244">
        <v>2217</v>
      </c>
      <c r="C42" s="385" t="s">
        <v>78</v>
      </c>
      <c r="D42" s="385"/>
      <c r="E42" s="217">
        <v>157</v>
      </c>
      <c r="F42" s="174">
        <f>E42*'Прайс-лист'!I3*(1-'Прайс-лист'!$E$3)</f>
        <v>3642.4</v>
      </c>
      <c r="G42" s="176">
        <v>0</v>
      </c>
      <c r="H42" s="175">
        <f t="shared" si="1"/>
        <v>0</v>
      </c>
    </row>
    <row r="43" spans="1:18" ht="15.75" customHeight="1" outlineLevel="1">
      <c r="A43" s="153"/>
      <c r="B43" s="244">
        <v>250701</v>
      </c>
      <c r="C43" s="385" t="s">
        <v>70</v>
      </c>
      <c r="D43" s="385"/>
      <c r="E43" s="217">
        <v>941</v>
      </c>
      <c r="F43" s="174">
        <f>E43*'Прайс-лист'!I3*(1-'Прайс-лист'!$E$3)</f>
        <v>21831.200000000001</v>
      </c>
      <c r="G43" s="176">
        <v>0</v>
      </c>
      <c r="H43" s="175">
        <f t="shared" si="1"/>
        <v>0</v>
      </c>
    </row>
    <row r="44" spans="1:18" ht="15.75" customHeight="1" outlineLevel="1">
      <c r="A44" s="153"/>
      <c r="B44" s="244">
        <v>2701</v>
      </c>
      <c r="C44" s="385" t="s">
        <v>438</v>
      </c>
      <c r="D44" s="385"/>
      <c r="E44" s="217">
        <v>528</v>
      </c>
      <c r="F44" s="174">
        <f>E44*'Прайс-лист'!I3*(1-'Прайс-лист'!$E$3)</f>
        <v>12249.6</v>
      </c>
      <c r="G44" s="176">
        <v>0</v>
      </c>
      <c r="H44" s="175">
        <f t="shared" si="1"/>
        <v>0</v>
      </c>
    </row>
    <row r="45" spans="1:18" ht="15.75" customHeight="1" outlineLevel="1">
      <c r="A45" s="153"/>
      <c r="B45" s="244">
        <v>2702</v>
      </c>
      <c r="C45" s="385" t="s">
        <v>76</v>
      </c>
      <c r="D45" s="385"/>
      <c r="E45" s="217">
        <v>590</v>
      </c>
      <c r="F45" s="174">
        <f>E45*'Прайс-лист'!I3*(1-'Прайс-лист'!$E$3)</f>
        <v>13688</v>
      </c>
      <c r="G45" s="176">
        <v>0</v>
      </c>
      <c r="H45" s="175">
        <f t="shared" si="1"/>
        <v>0</v>
      </c>
    </row>
    <row r="46" spans="1:18" ht="15.75" customHeight="1" outlineLevel="1">
      <c r="A46" s="153"/>
      <c r="B46" s="244">
        <v>2603</v>
      </c>
      <c r="C46" s="385" t="s">
        <v>82</v>
      </c>
      <c r="D46" s="385"/>
      <c r="E46" s="217">
        <v>1008</v>
      </c>
      <c r="F46" s="174">
        <f>E46*'Прайс-лист'!I3*(1-'Прайс-лист'!$E$3)</f>
        <v>23385.600000000002</v>
      </c>
      <c r="G46" s="176">
        <v>0</v>
      </c>
      <c r="H46" s="175">
        <f t="shared" si="1"/>
        <v>0</v>
      </c>
    </row>
    <row r="47" spans="1:18" ht="15.75" customHeight="1" outlineLevel="1">
      <c r="A47" s="153"/>
      <c r="B47" s="244">
        <v>2601</v>
      </c>
      <c r="C47" s="386" t="s">
        <v>613</v>
      </c>
      <c r="D47" s="386"/>
      <c r="E47" s="217">
        <v>101</v>
      </c>
      <c r="F47" s="174">
        <f>E47*'Прайс-лист'!I3*(1-'Прайс-лист'!$E$3)</f>
        <v>2343.2000000000003</v>
      </c>
      <c r="G47" s="176">
        <v>0</v>
      </c>
      <c r="H47" s="175">
        <f t="shared" si="1"/>
        <v>0</v>
      </c>
    </row>
    <row r="48" spans="1:18" ht="15.75" customHeight="1" outlineLevel="1">
      <c r="A48" s="153"/>
      <c r="B48" s="244">
        <v>2422</v>
      </c>
      <c r="C48" s="380" t="s">
        <v>47</v>
      </c>
      <c r="D48" s="380"/>
      <c r="E48" s="217">
        <v>510</v>
      </c>
      <c r="F48" s="174">
        <f>E48*'Прайс-лист'!I3*(1-'Прайс-лист'!$E$3)</f>
        <v>11832</v>
      </c>
      <c r="G48" s="176">
        <v>0</v>
      </c>
      <c r="H48" s="175">
        <f t="shared" si="1"/>
        <v>0</v>
      </c>
    </row>
    <row r="49" spans="1:8" ht="15.75" customHeight="1" outlineLevel="1">
      <c r="A49" s="153"/>
      <c r="B49" s="244">
        <v>2939</v>
      </c>
      <c r="C49" s="380" t="s">
        <v>6</v>
      </c>
      <c r="D49" s="380"/>
      <c r="E49" s="217">
        <v>174</v>
      </c>
      <c r="F49" s="174">
        <f>E49*'Прайс-лист'!I3*(1-'Прайс-лист'!$E$3)</f>
        <v>4036.8</v>
      </c>
      <c r="G49" s="176">
        <v>0</v>
      </c>
      <c r="H49" s="175">
        <f t="shared" si="1"/>
        <v>0</v>
      </c>
    </row>
    <row r="50" spans="1:8" ht="15.75" customHeight="1" outlineLevel="1">
      <c r="A50" s="153"/>
      <c r="B50" s="244">
        <v>2940</v>
      </c>
      <c r="C50" s="380" t="s">
        <v>67</v>
      </c>
      <c r="D50" s="380"/>
      <c r="E50" s="217">
        <v>213</v>
      </c>
      <c r="F50" s="174">
        <f>E50*'Прайс-лист'!I3*(1-'Прайс-лист'!$E$3)</f>
        <v>4941.6000000000004</v>
      </c>
      <c r="G50" s="176">
        <v>0</v>
      </c>
      <c r="H50" s="175">
        <f t="shared" si="1"/>
        <v>0</v>
      </c>
    </row>
    <row r="51" spans="1:8" ht="15.75" customHeight="1" outlineLevel="1">
      <c r="A51" s="153"/>
      <c r="B51" s="244">
        <v>2863</v>
      </c>
      <c r="C51" s="380" t="s">
        <v>8</v>
      </c>
      <c r="D51" s="380"/>
      <c r="E51" s="217">
        <v>449</v>
      </c>
      <c r="F51" s="174">
        <f>E51*'Прайс-лист'!I3*(1-'Прайс-лист'!$E$3)</f>
        <v>10416.800000000001</v>
      </c>
      <c r="G51" s="176">
        <v>0</v>
      </c>
      <c r="H51" s="175">
        <f t="shared" si="1"/>
        <v>0</v>
      </c>
    </row>
    <row r="52" spans="1:8" ht="15.75" customHeight="1" outlineLevel="1">
      <c r="A52" s="153"/>
      <c r="B52" s="244">
        <v>286301</v>
      </c>
      <c r="C52" s="380" t="s">
        <v>280</v>
      </c>
      <c r="D52" s="380"/>
      <c r="E52" s="217">
        <v>449</v>
      </c>
      <c r="F52" s="174">
        <f>E52*'Прайс-лист'!I3*(1-'Прайс-лист'!$E$3)</f>
        <v>10416.800000000001</v>
      </c>
      <c r="G52" s="176">
        <v>0</v>
      </c>
      <c r="H52" s="175">
        <f t="shared" si="1"/>
        <v>0</v>
      </c>
    </row>
    <row r="53" spans="1:8" ht="15.75" customHeight="1" outlineLevel="1">
      <c r="A53" s="153"/>
      <c r="B53" s="244">
        <v>2868</v>
      </c>
      <c r="C53" s="380" t="s">
        <v>80</v>
      </c>
      <c r="D53" s="380"/>
      <c r="E53" s="217">
        <v>101</v>
      </c>
      <c r="F53" s="174">
        <f>E53*'Прайс-лист'!I3*(1-'Прайс-лист'!$E$3)</f>
        <v>2343.2000000000003</v>
      </c>
      <c r="G53" s="176">
        <v>0</v>
      </c>
      <c r="H53" s="175">
        <f t="shared" si="1"/>
        <v>0</v>
      </c>
    </row>
    <row r="54" spans="1:8" ht="15.75" customHeight="1" outlineLevel="1">
      <c r="A54" s="153"/>
      <c r="B54" s="244">
        <v>2392</v>
      </c>
      <c r="C54" s="386" t="s">
        <v>526</v>
      </c>
      <c r="D54" s="386"/>
      <c r="E54" s="217">
        <v>655</v>
      </c>
      <c r="F54" s="174">
        <f>E54*'Прайс-лист'!I3*(1-'Прайс-лист'!$E$3)</f>
        <v>15196</v>
      </c>
      <c r="G54" s="176">
        <v>0</v>
      </c>
      <c r="H54" s="175">
        <f t="shared" si="1"/>
        <v>0</v>
      </c>
    </row>
    <row r="55" spans="1:8" ht="15.75" customHeight="1" outlineLevel="1">
      <c r="A55" s="153"/>
      <c r="B55" s="244">
        <v>2397</v>
      </c>
      <c r="C55" s="386" t="s">
        <v>529</v>
      </c>
      <c r="D55" s="386"/>
      <c r="E55" s="217">
        <v>926</v>
      </c>
      <c r="F55" s="174">
        <f>E55*'Прайс-лист'!I3*(1-'Прайс-лист'!$E$3)</f>
        <v>21483.200000000001</v>
      </c>
      <c r="G55" s="176">
        <v>0</v>
      </c>
      <c r="H55" s="175">
        <f t="shared" si="1"/>
        <v>0</v>
      </c>
    </row>
    <row r="56" spans="1:8" ht="18">
      <c r="B56" s="3"/>
      <c r="C56" s="252"/>
      <c r="D56" s="252"/>
      <c r="E56" s="1"/>
      <c r="F56" s="316" t="s">
        <v>9</v>
      </c>
      <c r="G56" s="388">
        <f>SUM(H26:H55)</f>
        <v>167272</v>
      </c>
      <c r="H56" s="388"/>
    </row>
  </sheetData>
  <sortState ref="A38:J54">
    <sortCondition ref="A38"/>
  </sortState>
  <mergeCells count="62">
    <mergeCell ref="F13:H13"/>
    <mergeCell ref="G56:H56"/>
    <mergeCell ref="R2:S2"/>
    <mergeCell ref="C22:D22"/>
    <mergeCell ref="C23:D23"/>
    <mergeCell ref="B2:H2"/>
    <mergeCell ref="C8:D8"/>
    <mergeCell ref="C9:D9"/>
    <mergeCell ref="C10:D10"/>
    <mergeCell ref="C11:D11"/>
    <mergeCell ref="C12:D12"/>
    <mergeCell ref="C19:D19"/>
    <mergeCell ref="F17:H17"/>
    <mergeCell ref="F18:H18"/>
    <mergeCell ref="F19:H19"/>
    <mergeCell ref="C21:D21"/>
    <mergeCell ref="B3:H3"/>
    <mergeCell ref="C4:D4"/>
    <mergeCell ref="C5:D5"/>
    <mergeCell ref="C6:D6"/>
    <mergeCell ref="C7:D7"/>
    <mergeCell ref="F4:H4"/>
    <mergeCell ref="F5:H5"/>
    <mergeCell ref="F6:H6"/>
    <mergeCell ref="F7:H7"/>
    <mergeCell ref="C13:D13"/>
    <mergeCell ref="C18:D18"/>
    <mergeCell ref="C20:D20"/>
    <mergeCell ref="C15:D15"/>
    <mergeCell ref="C16:D16"/>
    <mergeCell ref="F8:H8"/>
    <mergeCell ref="F9:H9"/>
    <mergeCell ref="F10:H10"/>
    <mergeCell ref="F11:H11"/>
    <mergeCell ref="F12:H12"/>
    <mergeCell ref="F14:H14"/>
    <mergeCell ref="F15:H15"/>
    <mergeCell ref="F16:H16"/>
    <mergeCell ref="C39:D39"/>
    <mergeCell ref="C40:D40"/>
    <mergeCell ref="F20:H20"/>
    <mergeCell ref="F21:H21"/>
    <mergeCell ref="F22:H22"/>
    <mergeCell ref="F23:H23"/>
    <mergeCell ref="C28:H28"/>
    <mergeCell ref="C14:D14"/>
    <mergeCell ref="C17:D17"/>
    <mergeCell ref="C41:D41"/>
    <mergeCell ref="C42:D42"/>
    <mergeCell ref="C43:D43"/>
    <mergeCell ref="C44:D44"/>
    <mergeCell ref="C45:D45"/>
    <mergeCell ref="C46:D46"/>
    <mergeCell ref="C47:D47"/>
    <mergeCell ref="C48:D48"/>
    <mergeCell ref="C54:D54"/>
    <mergeCell ref="C55:D55"/>
    <mergeCell ref="C49:D49"/>
    <mergeCell ref="C50:D50"/>
    <mergeCell ref="C51:D51"/>
    <mergeCell ref="C52:D52"/>
    <mergeCell ref="C53:D53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S121"/>
  <sheetViews>
    <sheetView showGridLines="0" topLeftCell="B1" zoomScaleNormal="100" workbookViewId="0">
      <pane ySplit="2" topLeftCell="A3" activePane="bottomLeft" state="frozen"/>
      <selection pane="bottomLeft" activeCell="C45" sqref="C45:D45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4" width="15.7109375" style="149" hidden="1" customWidth="1" outlineLevel="1"/>
    <col min="15" max="16" width="15.7109375" style="152" hidden="1" customWidth="1" outlineLevel="1"/>
    <col min="17" max="17" width="9.140625" style="149" collapsed="1"/>
    <col min="18" max="18" width="9.140625" style="149"/>
    <col min="19" max="19" width="9.140625" style="149" customWidth="1"/>
    <col min="20" max="16384" width="9.140625" style="149"/>
  </cols>
  <sheetData>
    <row r="2" spans="2:18" ht="15.75" customHeight="1">
      <c r="B2" s="382" t="s">
        <v>1988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380" t="s">
        <v>16</v>
      </c>
      <c r="D4" s="380"/>
      <c r="E4" s="159"/>
      <c r="F4" s="381">
        <v>612</v>
      </c>
      <c r="G4" s="381"/>
      <c r="H4" s="381"/>
    </row>
    <row r="5" spans="2:18" ht="15.75" customHeight="1" outlineLevel="1">
      <c r="B5" s="158"/>
      <c r="C5" s="380" t="s">
        <v>17</v>
      </c>
      <c r="D5" s="380"/>
      <c r="E5" s="159"/>
      <c r="F5" s="381">
        <v>440</v>
      </c>
      <c r="G5" s="381"/>
      <c r="H5" s="381"/>
    </row>
    <row r="6" spans="2:18" ht="15.75" customHeight="1" outlineLevel="1">
      <c r="B6" s="158"/>
      <c r="C6" s="380" t="s">
        <v>18</v>
      </c>
      <c r="D6" s="380"/>
      <c r="E6" s="159"/>
      <c r="F6" s="381">
        <v>250</v>
      </c>
      <c r="G6" s="381"/>
      <c r="H6" s="381"/>
    </row>
    <row r="7" spans="2:18" ht="15.75" customHeight="1" outlineLevel="1">
      <c r="B7" s="158"/>
      <c r="C7" s="380" t="s">
        <v>19</v>
      </c>
      <c r="D7" s="380"/>
      <c r="E7" s="159"/>
      <c r="F7" s="381">
        <v>154</v>
      </c>
      <c r="G7" s="381"/>
      <c r="H7" s="381"/>
    </row>
    <row r="8" spans="2:18" ht="15.75" customHeight="1" outlineLevel="1">
      <c r="B8" s="158"/>
      <c r="C8" s="380" t="s">
        <v>20</v>
      </c>
      <c r="D8" s="380"/>
      <c r="E8" s="159"/>
      <c r="F8" s="381">
        <v>50</v>
      </c>
      <c r="G8" s="381"/>
      <c r="H8" s="381"/>
    </row>
    <row r="9" spans="2:18" ht="15.75" customHeight="1" outlineLevel="1">
      <c r="B9" s="158"/>
      <c r="C9" s="380" t="s">
        <v>36</v>
      </c>
      <c r="D9" s="380"/>
      <c r="E9" s="159"/>
      <c r="F9" s="381">
        <v>597</v>
      </c>
      <c r="G9" s="381"/>
      <c r="H9" s="381"/>
    </row>
    <row r="10" spans="2:18" ht="15.75" customHeight="1" outlineLevel="1">
      <c r="B10" s="158"/>
      <c r="C10" s="380" t="s">
        <v>21</v>
      </c>
      <c r="D10" s="380"/>
      <c r="E10" s="159"/>
      <c r="F10" s="381">
        <v>1110</v>
      </c>
      <c r="G10" s="381"/>
      <c r="H10" s="381"/>
    </row>
    <row r="11" spans="2:18" ht="15.75" customHeight="1" outlineLevel="1">
      <c r="B11" s="158"/>
      <c r="C11" s="380" t="s">
        <v>22</v>
      </c>
      <c r="D11" s="380"/>
      <c r="E11" s="159"/>
      <c r="F11" s="381">
        <v>12</v>
      </c>
      <c r="G11" s="381"/>
      <c r="H11" s="381"/>
    </row>
    <row r="12" spans="2:18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159"/>
      <c r="F13" s="381">
        <v>115</v>
      </c>
      <c r="G13" s="381"/>
      <c r="H13" s="381"/>
    </row>
    <row r="14" spans="2:18" ht="15.75" customHeight="1" outlineLevel="1">
      <c r="B14" s="158"/>
      <c r="C14" s="380" t="s">
        <v>24</v>
      </c>
      <c r="D14" s="380"/>
      <c r="E14" s="159"/>
      <c r="F14" s="381">
        <v>130</v>
      </c>
      <c r="G14" s="381"/>
      <c r="H14" s="381"/>
    </row>
    <row r="15" spans="2:18" ht="15.75" customHeight="1" outlineLevel="1">
      <c r="B15" s="158"/>
      <c r="C15" s="380" t="s">
        <v>25</v>
      </c>
      <c r="D15" s="380"/>
      <c r="E15" s="159"/>
      <c r="F15" s="381">
        <v>150</v>
      </c>
      <c r="G15" s="381"/>
      <c r="H15" s="381"/>
    </row>
    <row r="16" spans="2:18" ht="15.75" customHeight="1" outlineLevel="1">
      <c r="B16" s="158"/>
      <c r="C16" s="380" t="s">
        <v>26</v>
      </c>
      <c r="D16" s="380"/>
      <c r="E16" s="159"/>
      <c r="F16" s="381">
        <v>250</v>
      </c>
      <c r="G16" s="381"/>
      <c r="H16" s="381"/>
    </row>
    <row r="17" spans="2:19" ht="15.75" customHeight="1" outlineLevel="1">
      <c r="B17" s="158"/>
      <c r="C17" s="380" t="s">
        <v>27</v>
      </c>
      <c r="D17" s="380"/>
      <c r="E17" s="159"/>
      <c r="F17" s="381">
        <v>635</v>
      </c>
      <c r="G17" s="381"/>
      <c r="H17" s="381"/>
    </row>
    <row r="18" spans="2:19" ht="15.75" hidden="1" customHeight="1" outlineLevel="1">
      <c r="B18" s="158"/>
      <c r="C18" s="342"/>
      <c r="D18" s="342"/>
      <c r="E18" s="159"/>
      <c r="F18" s="381" t="s">
        <v>1981</v>
      </c>
      <c r="G18" s="381"/>
      <c r="H18" s="381"/>
    </row>
    <row r="19" spans="2:19" ht="15.75" customHeight="1" outlineLevel="1">
      <c r="B19" s="158"/>
      <c r="C19" s="380" t="s">
        <v>28</v>
      </c>
      <c r="D19" s="380"/>
      <c r="E19" s="159"/>
      <c r="F19" s="381" t="s">
        <v>1982</v>
      </c>
      <c r="G19" s="381"/>
      <c r="H19" s="381"/>
    </row>
    <row r="20" spans="2:19" ht="15.75" customHeight="1" outlineLevel="1">
      <c r="B20" s="158"/>
      <c r="C20" s="380" t="s">
        <v>30</v>
      </c>
      <c r="D20" s="380"/>
      <c r="E20" s="159"/>
      <c r="F20" s="381" t="s">
        <v>31</v>
      </c>
      <c r="G20" s="381"/>
      <c r="H20" s="381"/>
    </row>
    <row r="21" spans="2:19" ht="15.75" customHeight="1" outlineLevel="1">
      <c r="B21" s="158"/>
      <c r="C21" s="380" t="s">
        <v>37</v>
      </c>
      <c r="D21" s="380"/>
      <c r="E21" s="159"/>
      <c r="F21" s="381" t="s">
        <v>1983</v>
      </c>
      <c r="G21" s="381"/>
      <c r="H21" s="381"/>
    </row>
    <row r="22" spans="2:19" ht="15.75" customHeight="1" outlineLevel="1">
      <c r="B22" s="158"/>
      <c r="C22" s="385" t="s">
        <v>156</v>
      </c>
      <c r="D22" s="385"/>
      <c r="E22" s="159"/>
      <c r="F22" s="381" t="s">
        <v>1984</v>
      </c>
      <c r="G22" s="381"/>
      <c r="H22" s="381"/>
    </row>
    <row r="23" spans="2:19" ht="15.75" customHeight="1" outlineLevel="1">
      <c r="B23" s="158"/>
      <c r="C23" s="385" t="s">
        <v>157</v>
      </c>
      <c r="D23" s="385"/>
      <c r="E23" s="159"/>
      <c r="F23" s="381" t="s">
        <v>1985</v>
      </c>
      <c r="G23" s="381"/>
      <c r="H23" s="381"/>
    </row>
    <row r="24" spans="2:19" ht="15.75" customHeight="1" outlineLevel="1">
      <c r="B24" s="158"/>
      <c r="C24" s="385" t="s">
        <v>159</v>
      </c>
      <c r="D24" s="385"/>
      <c r="E24" s="159"/>
      <c r="F24" s="381" t="s">
        <v>1986</v>
      </c>
      <c r="G24" s="381"/>
      <c r="H24" s="381"/>
    </row>
    <row r="25" spans="2:19" ht="15.75" customHeight="1" outlineLevel="1">
      <c r="B25" s="158"/>
      <c r="C25" s="385" t="s">
        <v>35</v>
      </c>
      <c r="D25" s="385"/>
      <c r="E25" s="159"/>
      <c r="F25" s="381">
        <v>707</v>
      </c>
      <c r="G25" s="381"/>
      <c r="H25" s="381"/>
    </row>
    <row r="26" spans="2:19" ht="15.75" customHeight="1">
      <c r="B26" s="49"/>
      <c r="C26" s="52"/>
      <c r="D26" s="52"/>
      <c r="E26" s="87"/>
      <c r="F26" s="52"/>
      <c r="G26" s="52"/>
      <c r="H26" s="51"/>
    </row>
    <row r="27" spans="2:19" ht="15.75" customHeight="1" outlineLevel="1">
      <c r="B27" s="197" t="s">
        <v>39</v>
      </c>
      <c r="C27" s="198" t="s">
        <v>44</v>
      </c>
      <c r="D27" s="198"/>
      <c r="E27" s="199" t="s">
        <v>1</v>
      </c>
      <c r="F27" s="198" t="s">
        <v>1</v>
      </c>
      <c r="G27" s="198" t="s">
        <v>40</v>
      </c>
      <c r="H27" s="200" t="s">
        <v>41</v>
      </c>
    </row>
    <row r="28" spans="2:19" ht="15.75" customHeight="1" outlineLevel="1">
      <c r="B28" s="345">
        <v>1900</v>
      </c>
      <c r="C28" s="342" t="s">
        <v>1990</v>
      </c>
      <c r="D28" s="342"/>
      <c r="E28" s="173">
        <v>19250</v>
      </c>
      <c r="F28" s="174">
        <f>E28*'Прайс-лист'!I3*(1-'Прайс-лист'!$E$3)</f>
        <v>446600</v>
      </c>
      <c r="G28" s="345"/>
      <c r="H28" s="175">
        <f>F28</f>
        <v>446600</v>
      </c>
    </row>
    <row r="29" spans="2:19" ht="15.75" customHeight="1" outlineLevel="2">
      <c r="B29" s="185"/>
      <c r="C29" s="12" t="s">
        <v>337</v>
      </c>
      <c r="D29" s="12"/>
      <c r="E29" s="12"/>
      <c r="F29" s="12"/>
      <c r="G29" s="12"/>
      <c r="H29" s="12"/>
    </row>
    <row r="30" spans="2:19" ht="321.75" customHeight="1" outlineLevel="2">
      <c r="B30" s="177"/>
      <c r="C30" s="387" t="s">
        <v>2009</v>
      </c>
      <c r="D30" s="387"/>
      <c r="E30" s="387"/>
      <c r="F30" s="387"/>
      <c r="G30" s="387"/>
      <c r="H30" s="387"/>
      <c r="S30" s="349"/>
    </row>
    <row r="31" spans="2:19" ht="15.75" customHeight="1" outlineLevel="1">
      <c r="C31" s="12" t="s">
        <v>365</v>
      </c>
      <c r="D31" s="12"/>
      <c r="E31" s="12"/>
      <c r="F31" s="12"/>
      <c r="G31" s="12"/>
      <c r="H31" s="12"/>
    </row>
    <row r="32" spans="2:19" ht="15.75" customHeight="1" outlineLevel="1">
      <c r="B32" s="344">
        <v>2488</v>
      </c>
      <c r="C32" s="346" t="s">
        <v>3</v>
      </c>
      <c r="D32" s="181" t="s">
        <v>277</v>
      </c>
      <c r="E32" s="180">
        <v>875</v>
      </c>
      <c r="F32" s="174">
        <f>E32*'Прайс-лист'!I3*(1-'Прайс-лист'!$E$3)</f>
        <v>20300</v>
      </c>
      <c r="G32" s="176">
        <v>0</v>
      </c>
      <c r="H32" s="175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  <c r="P32" s="104" t="s">
        <v>277</v>
      </c>
    </row>
    <row r="33" spans="2:16" ht="15.75" customHeight="1" outlineLevel="1">
      <c r="B33" s="191">
        <v>2001</v>
      </c>
      <c r="C33" s="343" t="s">
        <v>448</v>
      </c>
      <c r="D33" s="343"/>
      <c r="E33" s="180">
        <v>23</v>
      </c>
      <c r="F33" s="174">
        <f>E33*'Прайс-лист'!I3*(1-'Прайс-лист'!$E$3)</f>
        <v>533.6</v>
      </c>
      <c r="G33" s="176">
        <v>0</v>
      </c>
      <c r="H33" s="175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6" t="s">
        <v>401</v>
      </c>
      <c r="O33" s="106" t="s">
        <v>334</v>
      </c>
      <c r="P33" s="108" t="s">
        <v>383</v>
      </c>
    </row>
    <row r="34" spans="2:16" ht="15.75" customHeight="1" outlineLevel="1">
      <c r="B34" s="344"/>
      <c r="C34" s="343" t="s">
        <v>463</v>
      </c>
      <c r="D34" s="192" t="s">
        <v>277</v>
      </c>
      <c r="E34" s="180">
        <v>3930</v>
      </c>
      <c r="F34" s="174">
        <f>E34*'Прайс-лист'!I3*(1-'Прайс-лист'!$E$3)</f>
        <v>91176</v>
      </c>
      <c r="G34" s="176">
        <v>0</v>
      </c>
      <c r="H34" s="175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6" t="s">
        <v>402</v>
      </c>
      <c r="O34" s="106" t="s">
        <v>335</v>
      </c>
      <c r="P34" s="104" t="s">
        <v>382</v>
      </c>
    </row>
    <row r="35" spans="2:16" ht="15.75" customHeight="1" outlineLevel="1">
      <c r="B35" s="344">
        <v>211901</v>
      </c>
      <c r="C35" s="343" t="s">
        <v>463</v>
      </c>
      <c r="D35" s="192" t="s">
        <v>277</v>
      </c>
      <c r="E35" s="180">
        <v>4695</v>
      </c>
      <c r="F35" s="174">
        <f>E35*'Прайс-лист'!I3*(1-'Прайс-лист'!$E$3)</f>
        <v>108924</v>
      </c>
      <c r="G35" s="176">
        <v>0</v>
      </c>
      <c r="H35" s="175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7" t="s">
        <v>594</v>
      </c>
      <c r="O35" s="106" t="s">
        <v>336</v>
      </c>
      <c r="P35" s="106"/>
    </row>
    <row r="36" spans="2:16" ht="15.75" customHeight="1" outlineLevel="1">
      <c r="B36" s="344">
        <v>2004</v>
      </c>
      <c r="C36" s="343" t="s">
        <v>279</v>
      </c>
      <c r="D36" s="192" t="s">
        <v>277</v>
      </c>
      <c r="E36" s="180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332</v>
      </c>
      <c r="L36" s="106"/>
      <c r="M36" s="106"/>
      <c r="N36" s="277" t="s">
        <v>595</v>
      </c>
      <c r="O36" s="108" t="s">
        <v>435</v>
      </c>
      <c r="P36" s="108"/>
    </row>
    <row r="37" spans="2:16" ht="15.75" customHeight="1" outlineLevel="1">
      <c r="B37" s="344">
        <v>3099</v>
      </c>
      <c r="C37" s="341" t="s">
        <v>408</v>
      </c>
      <c r="D37" s="192" t="s">
        <v>277</v>
      </c>
      <c r="E37" s="180">
        <v>299</v>
      </c>
      <c r="F37" s="174">
        <f>E37*'Прайс-лист'!I3*(1-'Прайс-лист'!$E$3)</f>
        <v>6936.8</v>
      </c>
      <c r="G37" s="176">
        <v>0</v>
      </c>
      <c r="H37" s="175">
        <f t="shared" si="0"/>
        <v>0</v>
      </c>
      <c r="J37" s="108" t="s">
        <v>333</v>
      </c>
      <c r="M37" s="107"/>
      <c r="N37" s="276" t="s">
        <v>403</v>
      </c>
      <c r="O37" s="107"/>
      <c r="P37" s="107"/>
    </row>
    <row r="38" spans="2:16" ht="15.75" customHeight="1" outlineLevel="1">
      <c r="B38" s="344">
        <v>3516</v>
      </c>
      <c r="C38" s="346" t="s">
        <v>329</v>
      </c>
      <c r="D38" s="181" t="s">
        <v>277</v>
      </c>
      <c r="E38" s="180">
        <v>1510</v>
      </c>
      <c r="F38" s="174">
        <f>E38*'Прайс-лист'!I3*(1-'Прайс-лист'!$E$3)</f>
        <v>35032</v>
      </c>
      <c r="G38" s="176">
        <v>0</v>
      </c>
      <c r="H38" s="175">
        <f>F38*G38</f>
        <v>0</v>
      </c>
      <c r="M38" s="152"/>
      <c r="N38" s="276" t="s">
        <v>404</v>
      </c>
    </row>
    <row r="39" spans="2:16" ht="15.75" customHeight="1" outlineLevel="1">
      <c r="B39" s="339" t="s">
        <v>378</v>
      </c>
      <c r="C39" s="340" t="s">
        <v>381</v>
      </c>
      <c r="D39" s="181" t="s">
        <v>277</v>
      </c>
      <c r="E39" s="180">
        <v>115</v>
      </c>
      <c r="F39" s="174">
        <f>E39*'Прайс-лист'!I3*(1-'Прайс-лист'!$E$3)</f>
        <v>2668</v>
      </c>
      <c r="G39" s="176">
        <v>0</v>
      </c>
      <c r="H39" s="175">
        <f t="shared" ref="H39:H40" si="1">F39*G39</f>
        <v>0</v>
      </c>
      <c r="M39" s="152"/>
      <c r="N39" s="276" t="s">
        <v>405</v>
      </c>
    </row>
    <row r="40" spans="2:16" ht="15.75" customHeight="1" outlineLevel="1">
      <c r="B40" s="339">
        <v>2282</v>
      </c>
      <c r="C40" s="341" t="s">
        <v>355</v>
      </c>
      <c r="D40" s="341"/>
      <c r="E40" s="180">
        <v>320</v>
      </c>
      <c r="F40" s="174">
        <f>E40*'Прайс-лист'!I3*(1-'Прайс-лист'!$E$3)</f>
        <v>7424</v>
      </c>
      <c r="G40" s="176">
        <v>0</v>
      </c>
      <c r="H40" s="175">
        <f t="shared" si="1"/>
        <v>0</v>
      </c>
      <c r="M40" s="152"/>
      <c r="N40" s="277" t="s">
        <v>596</v>
      </c>
    </row>
    <row r="41" spans="2:16" ht="15.75" customHeight="1" outlineLevel="1">
      <c r="B41" s="344">
        <v>2545</v>
      </c>
      <c r="C41" s="346" t="s">
        <v>2006</v>
      </c>
      <c r="D41" s="181"/>
      <c r="E41" s="180">
        <v>290</v>
      </c>
      <c r="F41" s="174">
        <f>E41*'Прайс-лист'!I3*(1-'Прайс-лист'!$E$3)</f>
        <v>6728</v>
      </c>
      <c r="G41" s="176">
        <v>0</v>
      </c>
      <c r="H41" s="175">
        <f>F41*G41</f>
        <v>0</v>
      </c>
      <c r="M41" s="152"/>
      <c r="N41" s="276" t="s">
        <v>407</v>
      </c>
    </row>
    <row r="42" spans="2:16" ht="15.75" customHeight="1" outlineLevel="1">
      <c r="B42" s="153"/>
      <c r="C42" s="214" t="s">
        <v>4</v>
      </c>
      <c r="D42" s="214"/>
      <c r="E42" s="190"/>
      <c r="F42" s="190"/>
      <c r="G42" s="190"/>
      <c r="H42" s="190"/>
      <c r="M42" s="152"/>
      <c r="N42" s="277"/>
    </row>
    <row r="43" spans="2:16" ht="15.75" customHeight="1" outlineLevel="1">
      <c r="B43" s="339">
        <v>414601</v>
      </c>
      <c r="C43" s="386" t="s">
        <v>377</v>
      </c>
      <c r="D43" s="386"/>
      <c r="E43" s="183">
        <v>71</v>
      </c>
      <c r="F43" s="174">
        <f>E43*'Прайс-лист'!I3*(1-'Прайс-лист'!$E$3)</f>
        <v>1647.2</v>
      </c>
      <c r="G43" s="176">
        <v>0</v>
      </c>
      <c r="H43" s="175">
        <f t="shared" ref="H43:H45" si="2">F43*G43</f>
        <v>0</v>
      </c>
      <c r="N43" s="279" t="s">
        <v>347</v>
      </c>
    </row>
    <row r="44" spans="2:16" ht="15.75" customHeight="1" outlineLevel="1">
      <c r="B44" s="339">
        <v>2537</v>
      </c>
      <c r="C44" s="386" t="s">
        <v>515</v>
      </c>
      <c r="D44" s="386"/>
      <c r="E44" s="183">
        <v>515</v>
      </c>
      <c r="F44" s="174">
        <f>E44*'Прайс-лист'!I3*(1-'Прайс-лист'!$E$3)</f>
        <v>11948</v>
      </c>
      <c r="G44" s="176">
        <v>0</v>
      </c>
      <c r="H44" s="175">
        <f t="shared" si="2"/>
        <v>0</v>
      </c>
      <c r="M44" s="65"/>
      <c r="N44" s="278"/>
    </row>
    <row r="45" spans="2:16" ht="15.75" customHeight="1" outlineLevel="1">
      <c r="B45" s="339">
        <v>2543</v>
      </c>
      <c r="C45" s="386" t="s">
        <v>1993</v>
      </c>
      <c r="D45" s="386"/>
      <c r="E45" s="183">
        <v>940</v>
      </c>
      <c r="F45" s="174">
        <f>E45*'Прайс-лист'!I3*(1-'Прайс-лист'!$E$3)</f>
        <v>21808</v>
      </c>
      <c r="G45" s="176">
        <v>0</v>
      </c>
      <c r="H45" s="175">
        <f t="shared" si="2"/>
        <v>0</v>
      </c>
    </row>
    <row r="46" spans="2:16" ht="15.75" customHeight="1" outlineLevel="1">
      <c r="B46" s="339">
        <v>2706</v>
      </c>
      <c r="C46" s="386" t="s">
        <v>441</v>
      </c>
      <c r="D46" s="386"/>
      <c r="E46" s="183">
        <v>686</v>
      </c>
      <c r="F46" s="174">
        <f>E46*'Прайс-лист'!I3*(1-'Прайс-лист'!$E$3)</f>
        <v>15915.2</v>
      </c>
      <c r="G46" s="176">
        <v>0</v>
      </c>
      <c r="H46" s="175">
        <f>F46*G46</f>
        <v>0</v>
      </c>
    </row>
    <row r="47" spans="2:16" ht="15.75" customHeight="1" outlineLevel="1">
      <c r="B47" s="339">
        <v>2705</v>
      </c>
      <c r="C47" s="386" t="s">
        <v>109</v>
      </c>
      <c r="D47" s="386"/>
      <c r="E47" s="183">
        <v>735</v>
      </c>
      <c r="F47" s="174">
        <f>E47*'Прайс-лист'!I3*(1-'Прайс-лист'!$E$3)</f>
        <v>17052</v>
      </c>
      <c r="G47" s="176">
        <v>0</v>
      </c>
      <c r="H47" s="175">
        <f>F47*G47</f>
        <v>0</v>
      </c>
    </row>
    <row r="48" spans="2:16" ht="15.75" customHeight="1" outlineLevel="1">
      <c r="B48" s="339">
        <v>2601</v>
      </c>
      <c r="C48" s="386" t="s">
        <v>2008</v>
      </c>
      <c r="D48" s="386"/>
      <c r="E48" s="183">
        <v>101</v>
      </c>
      <c r="F48" s="174">
        <f>E48*'Прайс-лист'!I3*(1-'Прайс-лист'!$E$3)</f>
        <v>2343.2000000000003</v>
      </c>
      <c r="G48" s="176">
        <v>0</v>
      </c>
      <c r="H48" s="175">
        <f>F48*G48</f>
        <v>0</v>
      </c>
    </row>
    <row r="49" spans="2:8" ht="15.75" customHeight="1" outlineLevel="1">
      <c r="B49" s="339">
        <v>225601</v>
      </c>
      <c r="C49" s="386" t="s">
        <v>605</v>
      </c>
      <c r="D49" s="386"/>
      <c r="E49" s="183">
        <v>511</v>
      </c>
      <c r="F49" s="174">
        <f>E49*'Прайс-лист'!I3*(1-'Прайс-лист'!$E$3)</f>
        <v>11855.2</v>
      </c>
      <c r="G49" s="176">
        <v>0</v>
      </c>
      <c r="H49" s="175">
        <f>F49*G49</f>
        <v>0</v>
      </c>
    </row>
    <row r="50" spans="2:8" ht="15.75" customHeight="1" outlineLevel="1">
      <c r="B50" s="339">
        <v>2271</v>
      </c>
      <c r="C50" s="386" t="s">
        <v>604</v>
      </c>
      <c r="D50" s="386"/>
      <c r="E50" s="183">
        <v>2153</v>
      </c>
      <c r="F50" s="174">
        <f>E50*'Прайс-лист'!I3*(1-'Прайс-лист'!$E$3)</f>
        <v>49949.600000000006</v>
      </c>
      <c r="G50" s="176">
        <v>0</v>
      </c>
      <c r="H50" s="175">
        <f t="shared" ref="H50:H67" si="3">F50*G50</f>
        <v>0</v>
      </c>
    </row>
    <row r="51" spans="2:8" ht="15.75" customHeight="1" outlineLevel="1">
      <c r="B51" s="339">
        <v>2436</v>
      </c>
      <c r="C51" s="385" t="s">
        <v>520</v>
      </c>
      <c r="D51" s="385"/>
      <c r="E51" s="180">
        <v>665</v>
      </c>
      <c r="F51" s="174">
        <f>E51*'Прайс-лист'!I3*(1-'Прайс-лист'!$E$3)</f>
        <v>15428</v>
      </c>
      <c r="G51" s="176">
        <v>0</v>
      </c>
      <c r="H51" s="175">
        <f t="shared" si="3"/>
        <v>0</v>
      </c>
    </row>
    <row r="52" spans="2:8" ht="14.25" outlineLevel="1">
      <c r="B52" s="339" t="s">
        <v>2001</v>
      </c>
      <c r="C52" s="343" t="s">
        <v>2000</v>
      </c>
      <c r="D52" s="343"/>
      <c r="E52" s="180">
        <v>156</v>
      </c>
      <c r="F52" s="174">
        <f>E52*'Прайс-лист'!I3*(1-'Прайс-лист'!$E$3)</f>
        <v>3619.2000000000003</v>
      </c>
      <c r="G52" s="176">
        <v>0</v>
      </c>
      <c r="H52" s="175">
        <f t="shared" ref="H52" si="4">F52*G52</f>
        <v>0</v>
      </c>
    </row>
    <row r="53" spans="2:8" ht="14.25" outlineLevel="1">
      <c r="B53" s="344" t="s">
        <v>2003</v>
      </c>
      <c r="C53" s="343" t="s">
        <v>2002</v>
      </c>
      <c r="D53" s="343"/>
      <c r="E53" s="180">
        <v>43</v>
      </c>
      <c r="F53" s="174">
        <f>E53*'Прайс-лист'!I3*(1-'Прайс-лист'!$E$3)</f>
        <v>997.6</v>
      </c>
      <c r="G53" s="354">
        <f>IF(G37*G52,1,0)</f>
        <v>0</v>
      </c>
      <c r="H53" s="175">
        <f t="shared" ref="H53" si="5">F53*G53</f>
        <v>0</v>
      </c>
    </row>
    <row r="54" spans="2:8" ht="14.25" outlineLevel="1">
      <c r="B54" s="339">
        <v>2656</v>
      </c>
      <c r="C54" s="386" t="s">
        <v>110</v>
      </c>
      <c r="D54" s="386"/>
      <c r="E54" s="183">
        <v>514</v>
      </c>
      <c r="F54" s="174">
        <f>E54*'Прайс-лист'!I3*(1-'Прайс-лист'!$E$3)</f>
        <v>11924.800000000001</v>
      </c>
      <c r="G54" s="176">
        <v>0</v>
      </c>
      <c r="H54" s="175">
        <f t="shared" si="3"/>
        <v>0</v>
      </c>
    </row>
    <row r="55" spans="2:8" ht="15.75" customHeight="1" outlineLevel="1">
      <c r="B55" s="339">
        <v>309904</v>
      </c>
      <c r="C55" s="386" t="s">
        <v>293</v>
      </c>
      <c r="D55" s="386"/>
      <c r="E55" s="183">
        <v>68</v>
      </c>
      <c r="F55" s="174">
        <f>E55*'Прайс-лист'!I3*(1-'Прайс-лист'!$E$3)</f>
        <v>1577.6000000000001</v>
      </c>
      <c r="G55" s="344">
        <f>IF(G37*G54,1,0)</f>
        <v>0</v>
      </c>
      <c r="H55" s="175">
        <f t="shared" si="3"/>
        <v>0</v>
      </c>
    </row>
    <row r="56" spans="2:8" ht="15.75" customHeight="1" outlineLevel="1">
      <c r="B56" s="339">
        <v>2653</v>
      </c>
      <c r="C56" s="386" t="s">
        <v>2004</v>
      </c>
      <c r="D56" s="386"/>
      <c r="E56" s="183">
        <v>640</v>
      </c>
      <c r="F56" s="174">
        <f>E56*'Прайс-лист'!I3*(1-'Прайс-лист'!$E$3)</f>
        <v>14848</v>
      </c>
      <c r="G56" s="176">
        <v>0</v>
      </c>
      <c r="H56" s="175">
        <f t="shared" si="3"/>
        <v>0</v>
      </c>
    </row>
    <row r="57" spans="2:8" ht="15.75" customHeight="1" outlineLevel="1">
      <c r="B57" s="339">
        <v>309901</v>
      </c>
      <c r="C57" s="386" t="s">
        <v>2005</v>
      </c>
      <c r="D57" s="386"/>
      <c r="E57" s="183">
        <v>74</v>
      </c>
      <c r="F57" s="174">
        <f>E57*'Прайс-лист'!I3*(1-'Прайс-лист'!$E$3)</f>
        <v>1716.8000000000002</v>
      </c>
      <c r="G57" s="344">
        <f>IF(G37*G56,1,0)</f>
        <v>0</v>
      </c>
      <c r="H57" s="175">
        <f t="shared" si="3"/>
        <v>0</v>
      </c>
    </row>
    <row r="58" spans="2:8" ht="15.75" customHeight="1" outlineLevel="1">
      <c r="B58" s="339">
        <v>2546</v>
      </c>
      <c r="C58" s="386" t="s">
        <v>2007</v>
      </c>
      <c r="D58" s="386"/>
      <c r="E58" s="183">
        <v>480</v>
      </c>
      <c r="F58" s="174">
        <f>E58*'Прайс-лист'!I3*(1-'Прайс-лист'!$E$3)</f>
        <v>11136</v>
      </c>
      <c r="G58" s="176">
        <v>0</v>
      </c>
      <c r="H58" s="175">
        <f t="shared" si="3"/>
        <v>0</v>
      </c>
    </row>
    <row r="59" spans="2:8" ht="15.75" customHeight="1" outlineLevel="1">
      <c r="B59" s="344">
        <v>2736</v>
      </c>
      <c r="C59" s="385" t="s">
        <v>328</v>
      </c>
      <c r="D59" s="385"/>
      <c r="E59" s="183">
        <v>857</v>
      </c>
      <c r="F59" s="174">
        <f>E59*'Прайс-лист'!I3*(1-'Прайс-лист'!$E$3)</f>
        <v>19882.400000000001</v>
      </c>
      <c r="G59" s="176">
        <v>0</v>
      </c>
      <c r="H59" s="175">
        <f t="shared" si="3"/>
        <v>0</v>
      </c>
    </row>
    <row r="60" spans="2:8" ht="15.75" customHeight="1" outlineLevel="1">
      <c r="B60" s="339"/>
      <c r="C60" s="386" t="s">
        <v>1999</v>
      </c>
      <c r="D60" s="386"/>
      <c r="E60" s="183">
        <v>0</v>
      </c>
      <c r="F60" s="174">
        <f>E60*'Прайс-лист'!I3*(1-'Прайс-лист'!$E$3)</f>
        <v>0</v>
      </c>
      <c r="G60" s="176">
        <v>0</v>
      </c>
      <c r="H60" s="175">
        <f t="shared" si="3"/>
        <v>0</v>
      </c>
    </row>
    <row r="61" spans="2:8" ht="15.75" customHeight="1" outlineLevel="1">
      <c r="B61" s="339">
        <v>2969</v>
      </c>
      <c r="C61" s="386" t="s">
        <v>6</v>
      </c>
      <c r="D61" s="386"/>
      <c r="E61" s="183">
        <v>230</v>
      </c>
      <c r="F61" s="174">
        <f>E61*'Прайс-лист'!I3*(1-'Прайс-лист'!$E$3)</f>
        <v>5336</v>
      </c>
      <c r="G61" s="176">
        <v>0</v>
      </c>
      <c r="H61" s="175">
        <f t="shared" si="3"/>
        <v>0</v>
      </c>
    </row>
    <row r="62" spans="2:8" ht="15.75" customHeight="1" outlineLevel="1">
      <c r="B62" s="339">
        <v>2970</v>
      </c>
      <c r="C62" s="386" t="s">
        <v>67</v>
      </c>
      <c r="D62" s="386"/>
      <c r="E62" s="183">
        <v>258</v>
      </c>
      <c r="F62" s="174">
        <f>E62*'Прайс-лист'!I3*(1-'Прайс-лист'!$E$3)</f>
        <v>5985.6</v>
      </c>
      <c r="G62" s="176">
        <v>0</v>
      </c>
      <c r="H62" s="175">
        <f t="shared" si="3"/>
        <v>0</v>
      </c>
    </row>
    <row r="63" spans="2:8" ht="15.75" customHeight="1" outlineLevel="1">
      <c r="B63" s="339">
        <v>2800</v>
      </c>
      <c r="C63" s="386" t="s">
        <v>8</v>
      </c>
      <c r="D63" s="386"/>
      <c r="E63" s="183">
        <v>690</v>
      </c>
      <c r="F63" s="174">
        <f>E63*'Прайс-лист'!I3*(1-'Прайс-лист'!$E$3)</f>
        <v>16008</v>
      </c>
      <c r="G63" s="176">
        <v>0</v>
      </c>
      <c r="H63" s="175">
        <f t="shared" si="3"/>
        <v>0</v>
      </c>
    </row>
    <row r="64" spans="2:8" ht="15.75" customHeight="1" outlineLevel="1">
      <c r="B64" s="339">
        <v>299501</v>
      </c>
      <c r="C64" s="386" t="s">
        <v>1996</v>
      </c>
      <c r="D64" s="386"/>
      <c r="E64" s="183">
        <v>410</v>
      </c>
      <c r="F64" s="174">
        <f>E64*'Прайс-лист'!I3*(1-'Прайс-лист'!$E$3)</f>
        <v>9512</v>
      </c>
      <c r="G64" s="176">
        <v>0</v>
      </c>
      <c r="H64" s="175">
        <f t="shared" si="3"/>
        <v>0</v>
      </c>
    </row>
    <row r="65" spans="2:16" ht="15.75" customHeight="1" outlineLevel="1">
      <c r="B65" s="339">
        <v>2995</v>
      </c>
      <c r="C65" s="386" t="s">
        <v>1995</v>
      </c>
      <c r="D65" s="386"/>
      <c r="E65" s="183">
        <v>210</v>
      </c>
      <c r="F65" s="174">
        <f>E65*'Прайс-лист'!I3*(1-'Прайс-лист'!$E$3)</f>
        <v>4872</v>
      </c>
      <c r="G65" s="176">
        <v>0</v>
      </c>
      <c r="H65" s="175">
        <f t="shared" si="3"/>
        <v>0</v>
      </c>
      <c r="O65" s="149"/>
      <c r="P65" s="149"/>
    </row>
    <row r="66" spans="2:16" ht="15.75" customHeight="1" outlineLevel="1">
      <c r="B66" s="339">
        <v>2996</v>
      </c>
      <c r="C66" s="386" t="s">
        <v>1997</v>
      </c>
      <c r="D66" s="386"/>
      <c r="E66" s="183">
        <v>144</v>
      </c>
      <c r="F66" s="174">
        <f>E66*'Прайс-лист'!I3*(1-'Прайс-лист'!$E$3)</f>
        <v>3340.8</v>
      </c>
      <c r="G66" s="176">
        <v>0</v>
      </c>
      <c r="H66" s="175">
        <f t="shared" si="3"/>
        <v>0</v>
      </c>
      <c r="O66" s="149"/>
      <c r="P66" s="149"/>
    </row>
    <row r="67" spans="2:16" ht="15.75" customHeight="1" outlineLevel="1">
      <c r="B67" s="339">
        <v>2547</v>
      </c>
      <c r="C67" s="386" t="s">
        <v>1998</v>
      </c>
      <c r="D67" s="386"/>
      <c r="E67" s="183">
        <v>1200</v>
      </c>
      <c r="F67" s="174">
        <f>E67*'Прайс-лист'!I3*(1-'Прайс-лист'!$E$3)</f>
        <v>27840</v>
      </c>
      <c r="G67" s="176">
        <v>0</v>
      </c>
      <c r="H67" s="175">
        <f t="shared" si="3"/>
        <v>0</v>
      </c>
      <c r="O67" s="149"/>
      <c r="P67" s="149"/>
    </row>
    <row r="68" spans="2:16" ht="15.75" customHeight="1" outlineLevel="1">
      <c r="B68" s="3"/>
      <c r="C68" s="295"/>
      <c r="D68" s="295"/>
      <c r="E68" s="85"/>
      <c r="F68" s="316" t="s">
        <v>9</v>
      </c>
      <c r="G68" s="388">
        <f>SUM(H28:H67)</f>
        <v>446600</v>
      </c>
      <c r="H68" s="388"/>
      <c r="O68" s="149"/>
      <c r="P68" s="149"/>
    </row>
    <row r="69" spans="2:16" ht="14.25" outlineLevel="1">
      <c r="O69" s="149"/>
      <c r="P69" s="149"/>
    </row>
    <row r="84" spans="4:16" ht="15.75" customHeight="1">
      <c r="H84" s="149"/>
    </row>
    <row r="85" spans="4:16" ht="15.75" customHeight="1">
      <c r="H85" s="149"/>
      <c r="O85" s="149"/>
      <c r="P85" s="149"/>
    </row>
    <row r="86" spans="4:16" ht="15.75" customHeight="1">
      <c r="H86" s="149"/>
      <c r="O86" s="149"/>
      <c r="P86" s="149"/>
    </row>
    <row r="87" spans="4:16" ht="15.75" customHeight="1">
      <c r="H87" s="149"/>
      <c r="O87" s="149"/>
      <c r="P87" s="149"/>
    </row>
    <row r="88" spans="4:16" ht="15.75" customHeight="1">
      <c r="H88" s="149"/>
      <c r="O88" s="149"/>
      <c r="P88" s="149"/>
    </row>
    <row r="89" spans="4:16" ht="15.75" customHeight="1">
      <c r="H89" s="149"/>
      <c r="O89" s="149"/>
      <c r="P89" s="149"/>
    </row>
    <row r="90" spans="4:16" ht="15.75" customHeight="1">
      <c r="H90" s="149"/>
      <c r="O90" s="149"/>
      <c r="P90" s="149"/>
    </row>
    <row r="91" spans="4:16" ht="15.75" customHeight="1">
      <c r="H91" s="149"/>
      <c r="O91" s="149"/>
      <c r="P91" s="149"/>
    </row>
    <row r="92" spans="4:16" ht="15.75" customHeight="1">
      <c r="D92" s="79"/>
      <c r="F92" s="261"/>
      <c r="H92" s="149"/>
      <c r="O92" s="149"/>
      <c r="P92" s="149"/>
    </row>
    <row r="93" spans="4:16" ht="14.25">
      <c r="D93" s="79"/>
      <c r="F93" s="261"/>
      <c r="H93" s="149"/>
      <c r="O93" s="149"/>
      <c r="P93" s="149"/>
    </row>
    <row r="94" spans="4:16" ht="14.25">
      <c r="D94" s="79"/>
      <c r="F94" s="261"/>
      <c r="H94" s="149"/>
      <c r="O94" s="149"/>
      <c r="P94" s="149"/>
    </row>
    <row r="95" spans="4:16" ht="14.25">
      <c r="D95" s="79"/>
      <c r="F95" s="261"/>
      <c r="H95" s="149"/>
      <c r="O95" s="149"/>
      <c r="P95" s="149"/>
    </row>
    <row r="96" spans="4:16" ht="14.25">
      <c r="D96" s="79"/>
      <c r="F96" s="261"/>
      <c r="H96" s="149"/>
      <c r="O96" s="149"/>
      <c r="P96" s="149"/>
    </row>
    <row r="97" spans="4:16" ht="14.25">
      <c r="D97" s="79"/>
      <c r="F97" s="261"/>
      <c r="O97" s="149"/>
      <c r="P97" s="149"/>
    </row>
    <row r="98" spans="4:16" ht="14.25">
      <c r="D98" s="79"/>
      <c r="F98" s="261"/>
      <c r="H98" s="149"/>
    </row>
    <row r="99" spans="4:16" ht="14.25">
      <c r="H99" s="149"/>
      <c r="O99" s="149"/>
      <c r="P99" s="149"/>
    </row>
    <row r="100" spans="4:16" ht="14.25">
      <c r="H100" s="149"/>
      <c r="O100" s="149"/>
      <c r="P100" s="149"/>
    </row>
    <row r="101" spans="4:16" ht="14.25">
      <c r="D101" s="261"/>
      <c r="H101" s="149"/>
      <c r="O101" s="149"/>
      <c r="P101" s="149"/>
    </row>
    <row r="102" spans="4:16" ht="14.25">
      <c r="D102" s="261"/>
      <c r="H102" s="149"/>
      <c r="O102" s="149"/>
      <c r="P102" s="149"/>
    </row>
    <row r="103" spans="4:16" ht="14.25">
      <c r="D103" s="261"/>
      <c r="H103" s="149"/>
      <c r="O103" s="149"/>
      <c r="P103" s="149"/>
    </row>
    <row r="104" spans="4:16" ht="14.25">
      <c r="D104" s="261"/>
      <c r="H104" s="149"/>
      <c r="O104" s="149"/>
      <c r="P104" s="149"/>
    </row>
    <row r="105" spans="4:16" ht="14.25">
      <c r="D105" s="261"/>
      <c r="H105" s="149"/>
      <c r="O105" s="149"/>
      <c r="P105" s="149"/>
    </row>
    <row r="106" spans="4:16" ht="14.25">
      <c r="D106" s="261"/>
      <c r="H106" s="149"/>
      <c r="O106" s="149"/>
      <c r="P106" s="149"/>
    </row>
    <row r="107" spans="4:16" ht="14.25">
      <c r="D107" s="261"/>
      <c r="H107" s="149"/>
      <c r="O107" s="149"/>
      <c r="P107" s="149"/>
    </row>
    <row r="108" spans="4:16" ht="14.25">
      <c r="D108" s="150"/>
      <c r="H108" s="149"/>
      <c r="O108" s="149"/>
      <c r="P108" s="149"/>
    </row>
    <row r="109" spans="4:16" ht="14.25">
      <c r="H109" s="149"/>
      <c r="O109" s="149"/>
      <c r="P109" s="149"/>
    </row>
    <row r="110" spans="4:16" ht="14.25">
      <c r="D110" s="79"/>
      <c r="H110" s="149"/>
      <c r="O110" s="149"/>
      <c r="P110" s="149"/>
    </row>
    <row r="111" spans="4:16" ht="14.25">
      <c r="D111" s="261"/>
      <c r="F111" s="149"/>
      <c r="H111" s="149"/>
      <c r="O111" s="149"/>
      <c r="P111" s="149"/>
    </row>
    <row r="112" spans="4:16" ht="14.25">
      <c r="D112" s="79"/>
      <c r="F112" s="261"/>
      <c r="H112" s="149"/>
      <c r="O112" s="149"/>
      <c r="P112" s="149"/>
    </row>
    <row r="113" spans="4:16" ht="14.25">
      <c r="D113" s="79"/>
      <c r="F113" s="261"/>
      <c r="H113" s="149"/>
      <c r="O113" s="149"/>
      <c r="P113" s="149"/>
    </row>
    <row r="114" spans="4:16" ht="14.25">
      <c r="D114" s="79"/>
      <c r="F114" s="261"/>
      <c r="H114" s="149"/>
      <c r="O114" s="149"/>
      <c r="P114" s="149"/>
    </row>
    <row r="115" spans="4:16" ht="14.25">
      <c r="D115" s="79"/>
      <c r="F115" s="261"/>
      <c r="H115" s="149"/>
      <c r="O115" s="149"/>
      <c r="P115" s="149"/>
    </row>
    <row r="116" spans="4:16" ht="14.25">
      <c r="D116" s="79"/>
      <c r="F116" s="261"/>
      <c r="H116" s="149"/>
      <c r="O116" s="149"/>
      <c r="P116" s="149"/>
    </row>
    <row r="117" spans="4:16" ht="14.25">
      <c r="H117" s="149"/>
      <c r="O117" s="149"/>
      <c r="P117" s="149"/>
    </row>
    <row r="118" spans="4:16" ht="14.25">
      <c r="H118" s="149"/>
      <c r="O118" s="149"/>
      <c r="P118" s="149"/>
    </row>
    <row r="119" spans="4:16" ht="14.25">
      <c r="H119" s="149"/>
      <c r="O119" s="149"/>
      <c r="P119" s="149"/>
    </row>
    <row r="120" spans="4:16" ht="14.25">
      <c r="H120" s="149"/>
      <c r="O120" s="149"/>
      <c r="P120" s="149"/>
    </row>
    <row r="121" spans="4:16" ht="14.25">
      <c r="O121" s="149"/>
      <c r="P121" s="149"/>
    </row>
  </sheetData>
  <mergeCells count="71">
    <mergeCell ref="C65:D65"/>
    <mergeCell ref="C66:D66"/>
    <mergeCell ref="C67:D67"/>
    <mergeCell ref="G68:H68"/>
    <mergeCell ref="F13:H13"/>
    <mergeCell ref="F18:H18"/>
    <mergeCell ref="C49:D49"/>
    <mergeCell ref="C61:D61"/>
    <mergeCell ref="C62:D62"/>
    <mergeCell ref="C63:D63"/>
    <mergeCell ref="C64:D64"/>
    <mergeCell ref="C57:D57"/>
    <mergeCell ref="C58:D58"/>
    <mergeCell ref="C59:D59"/>
    <mergeCell ref="C60:D60"/>
    <mergeCell ref="C48:D48"/>
    <mergeCell ref="C50:D50"/>
    <mergeCell ref="C51:D51"/>
    <mergeCell ref="C54:D54"/>
    <mergeCell ref="C55:D55"/>
    <mergeCell ref="C56:D56"/>
    <mergeCell ref="C47:D47"/>
    <mergeCell ref="C23:D23"/>
    <mergeCell ref="F23:H23"/>
    <mergeCell ref="C24:D24"/>
    <mergeCell ref="F24:H24"/>
    <mergeCell ref="C25:D25"/>
    <mergeCell ref="F25:H25"/>
    <mergeCell ref="C30:H30"/>
    <mergeCell ref="C43:D43"/>
    <mergeCell ref="C44:D44"/>
    <mergeCell ref="C45:D45"/>
    <mergeCell ref="C46:D46"/>
    <mergeCell ref="C20:D20"/>
    <mergeCell ref="F20:H20"/>
    <mergeCell ref="C21:D21"/>
    <mergeCell ref="F21:H21"/>
    <mergeCell ref="C22:D22"/>
    <mergeCell ref="F22:H22"/>
    <mergeCell ref="C16:D16"/>
    <mergeCell ref="F16:H16"/>
    <mergeCell ref="C17:D17"/>
    <mergeCell ref="F17:H17"/>
    <mergeCell ref="C19:D19"/>
    <mergeCell ref="F19:H19"/>
    <mergeCell ref="C15:D15"/>
    <mergeCell ref="F15:H15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C14:D14"/>
    <mergeCell ref="F14:H14"/>
    <mergeCell ref="C6:D6"/>
    <mergeCell ref="F6:H6"/>
    <mergeCell ref="C7:D7"/>
    <mergeCell ref="F7:H7"/>
    <mergeCell ref="C8:D8"/>
    <mergeCell ref="F8:H8"/>
    <mergeCell ref="C5:D5"/>
    <mergeCell ref="F5:H5"/>
    <mergeCell ref="B2:H2"/>
    <mergeCell ref="Q2:R2"/>
    <mergeCell ref="B3:H3"/>
    <mergeCell ref="C4:D4"/>
    <mergeCell ref="F4:H4"/>
  </mergeCells>
  <dataValidations count="7">
    <dataValidation type="list" allowBlank="1" showInputMessage="1" showErrorMessage="1" sqref="D41 D38">
      <formula1>$O$32:$O$36</formula1>
    </dataValidation>
    <dataValidation type="list" allowBlank="1" showInputMessage="1" showErrorMessage="1" sqref="D39">
      <formula1>$P$32:$P$34</formula1>
    </dataValidation>
    <dataValidation type="list" allowBlank="1" showInputMessage="1" showErrorMessage="1" sqref="D32">
      <formula1>$J$32:$J$37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4">
      <formula1>$K$32:$K$35</formula1>
    </dataValidation>
    <dataValidation type="list" allowBlank="1" showInputMessage="1" showErrorMessage="1" sqref="D37">
      <formula1>$N$32:$N$43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17" activePane="bottomLeft" state="frozen"/>
      <selection pane="bottomLeft" activeCell="C41" sqref="C41:D41"/>
    </sheetView>
  </sheetViews>
  <sheetFormatPr defaultRowHeight="15.75" customHeight="1" outlineLevelRow="2" outlineLevelCol="1"/>
  <cols>
    <col min="1" max="1" width="3.7109375" style="257" customWidth="1"/>
    <col min="2" max="2" width="12.7109375" style="260" customWidth="1"/>
    <col min="3" max="3" width="80.7109375" style="257" customWidth="1"/>
    <col min="4" max="4" width="25.7109375" style="257" customWidth="1"/>
    <col min="5" max="5" width="11.140625" style="257" hidden="1" customWidth="1"/>
    <col min="6" max="6" width="15.7109375" style="257" customWidth="1"/>
    <col min="7" max="7" width="10.7109375" style="260" customWidth="1"/>
    <col min="8" max="8" width="15.7109375" style="257" customWidth="1"/>
    <col min="9" max="9" width="9.140625" style="257"/>
    <col min="10" max="17" width="15.7109375" style="257" hidden="1" customWidth="1" outlineLevel="1"/>
    <col min="18" max="18" width="9.140625" style="257" collapsed="1"/>
    <col min="19" max="16384" width="9.140625" style="257"/>
  </cols>
  <sheetData>
    <row r="2" spans="2:19" ht="15.75" customHeight="1">
      <c r="B2" s="397" t="s">
        <v>79</v>
      </c>
      <c r="C2" s="397"/>
      <c r="D2" s="397"/>
      <c r="E2" s="397"/>
      <c r="F2" s="397"/>
      <c r="G2" s="397"/>
      <c r="H2" s="397"/>
      <c r="R2" s="383" t="s">
        <v>411</v>
      </c>
      <c r="S2" s="383"/>
    </row>
    <row r="3" spans="2:19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9" ht="15.75" customHeight="1" outlineLevel="1">
      <c r="B4" s="158"/>
      <c r="C4" s="380" t="s">
        <v>16</v>
      </c>
      <c r="D4" s="380"/>
      <c r="E4" s="201"/>
      <c r="F4" s="396">
        <v>470</v>
      </c>
      <c r="G4" s="396"/>
      <c r="H4" s="396"/>
    </row>
    <row r="5" spans="2:19" ht="15.75" customHeight="1" outlineLevel="1">
      <c r="B5" s="158"/>
      <c r="C5" s="380" t="s">
        <v>17</v>
      </c>
      <c r="D5" s="380"/>
      <c r="E5" s="201"/>
      <c r="F5" s="396">
        <v>340</v>
      </c>
      <c r="G5" s="396"/>
      <c r="H5" s="396"/>
    </row>
    <row r="6" spans="2:19" ht="15.75" customHeight="1" outlineLevel="1">
      <c r="B6" s="158"/>
      <c r="C6" s="380" t="s">
        <v>18</v>
      </c>
      <c r="D6" s="380"/>
      <c r="E6" s="201"/>
      <c r="F6" s="396">
        <v>210</v>
      </c>
      <c r="G6" s="396"/>
      <c r="H6" s="396"/>
    </row>
    <row r="7" spans="2:19" ht="15.75" customHeight="1" outlineLevel="1">
      <c r="B7" s="158"/>
      <c r="C7" s="380" t="s">
        <v>19</v>
      </c>
      <c r="D7" s="380"/>
      <c r="E7" s="201"/>
      <c r="F7" s="396">
        <v>110</v>
      </c>
      <c r="G7" s="396"/>
      <c r="H7" s="396"/>
    </row>
    <row r="8" spans="2:19" ht="15.75" customHeight="1" outlineLevel="1">
      <c r="B8" s="158"/>
      <c r="C8" s="380" t="s">
        <v>20</v>
      </c>
      <c r="D8" s="380"/>
      <c r="E8" s="201"/>
      <c r="F8" s="396">
        <v>50</v>
      </c>
      <c r="G8" s="396"/>
      <c r="H8" s="396"/>
    </row>
    <row r="9" spans="2:19" ht="15.75" customHeight="1" outlineLevel="1">
      <c r="B9" s="158"/>
      <c r="C9" s="380" t="s">
        <v>36</v>
      </c>
      <c r="D9" s="380"/>
      <c r="E9" s="201"/>
      <c r="F9" s="396">
        <v>200</v>
      </c>
      <c r="G9" s="396"/>
      <c r="H9" s="396"/>
    </row>
    <row r="10" spans="2:19" ht="15.75" customHeight="1" outlineLevel="1">
      <c r="B10" s="158"/>
      <c r="C10" s="380" t="s">
        <v>21</v>
      </c>
      <c r="D10" s="380"/>
      <c r="E10" s="201"/>
      <c r="F10" s="396">
        <v>900</v>
      </c>
      <c r="G10" s="396"/>
      <c r="H10" s="396"/>
    </row>
    <row r="11" spans="2:19" ht="15.75" customHeight="1" outlineLevel="1">
      <c r="B11" s="158"/>
      <c r="C11" s="380" t="s">
        <v>22</v>
      </c>
      <c r="D11" s="380"/>
      <c r="E11" s="201"/>
      <c r="F11" s="396">
        <v>8</v>
      </c>
      <c r="G11" s="396"/>
      <c r="H11" s="396"/>
    </row>
    <row r="12" spans="2:19" ht="15.75" customHeight="1" outlineLevel="1">
      <c r="B12" s="158"/>
      <c r="C12" s="380" t="s">
        <v>23</v>
      </c>
      <c r="D12" s="380"/>
      <c r="E12" s="201"/>
      <c r="F12" s="396">
        <v>5</v>
      </c>
      <c r="G12" s="396"/>
      <c r="H12" s="396"/>
    </row>
    <row r="13" spans="2:19" ht="15.75" customHeight="1" outlineLevel="1">
      <c r="B13" s="158"/>
      <c r="C13" s="380" t="s">
        <v>172</v>
      </c>
      <c r="D13" s="380"/>
      <c r="E13" s="160"/>
      <c r="F13" s="395">
        <v>40</v>
      </c>
      <c r="G13" s="395"/>
      <c r="H13" s="395"/>
    </row>
    <row r="14" spans="2:19" ht="15.75" customHeight="1" outlineLevel="1">
      <c r="B14" s="158"/>
      <c r="C14" s="380" t="s">
        <v>24</v>
      </c>
      <c r="D14" s="380"/>
      <c r="E14" s="201"/>
      <c r="F14" s="396">
        <v>60</v>
      </c>
      <c r="G14" s="396"/>
      <c r="H14" s="396"/>
    </row>
    <row r="15" spans="2:19" ht="15.75" customHeight="1" outlineLevel="1">
      <c r="B15" s="158"/>
      <c r="C15" s="380" t="s">
        <v>25</v>
      </c>
      <c r="D15" s="380"/>
      <c r="E15" s="201"/>
      <c r="F15" s="396">
        <v>70</v>
      </c>
      <c r="G15" s="396"/>
      <c r="H15" s="396"/>
    </row>
    <row r="16" spans="2:19" ht="15.75" customHeight="1" outlineLevel="1">
      <c r="B16" s="158"/>
      <c r="C16" s="380" t="s">
        <v>26</v>
      </c>
      <c r="D16" s="380"/>
      <c r="E16" s="201"/>
      <c r="F16" s="396">
        <v>150</v>
      </c>
      <c r="G16" s="396"/>
      <c r="H16" s="396"/>
    </row>
    <row r="17" spans="2:17" ht="15.75" customHeight="1" outlineLevel="1">
      <c r="B17" s="158"/>
      <c r="C17" s="380" t="s">
        <v>27</v>
      </c>
      <c r="D17" s="380"/>
      <c r="E17" s="201"/>
      <c r="F17" s="396">
        <v>508</v>
      </c>
      <c r="G17" s="396"/>
      <c r="H17" s="396"/>
    </row>
    <row r="18" spans="2:17" ht="15.75" customHeight="1" outlineLevel="1">
      <c r="B18" s="158"/>
      <c r="C18" s="380" t="s">
        <v>28</v>
      </c>
      <c r="D18" s="380"/>
      <c r="E18" s="201"/>
      <c r="F18" s="396" t="s">
        <v>53</v>
      </c>
      <c r="G18" s="396"/>
      <c r="H18" s="396"/>
    </row>
    <row r="19" spans="2:17" ht="15.75" customHeight="1" outlineLevel="1">
      <c r="B19" s="158"/>
      <c r="C19" s="380" t="s">
        <v>30</v>
      </c>
      <c r="D19" s="380"/>
      <c r="E19" s="201"/>
      <c r="F19" s="396" t="s">
        <v>31</v>
      </c>
      <c r="G19" s="396"/>
      <c r="H19" s="396"/>
    </row>
    <row r="20" spans="2:17" ht="15.75" customHeight="1" outlineLevel="1">
      <c r="B20" s="158"/>
      <c r="C20" s="380" t="s">
        <v>37</v>
      </c>
      <c r="D20" s="380"/>
      <c r="E20" s="201"/>
      <c r="F20" s="396" t="s">
        <v>49</v>
      </c>
      <c r="G20" s="396"/>
      <c r="H20" s="396"/>
    </row>
    <row r="21" spans="2:17" ht="15.75" customHeight="1" outlineLevel="1">
      <c r="B21" s="158"/>
      <c r="C21" s="399" t="s">
        <v>156</v>
      </c>
      <c r="D21" s="399"/>
      <c r="E21" s="201"/>
      <c r="F21" s="396" t="s">
        <v>58</v>
      </c>
      <c r="G21" s="396"/>
      <c r="H21" s="396"/>
    </row>
    <row r="22" spans="2:17" ht="15.75" customHeight="1" outlineLevel="1">
      <c r="B22" s="158"/>
      <c r="C22" s="399" t="s">
        <v>157</v>
      </c>
      <c r="D22" s="399"/>
      <c r="E22" s="201"/>
      <c r="F22" s="396" t="s">
        <v>158</v>
      </c>
      <c r="G22" s="396"/>
      <c r="H22" s="396"/>
    </row>
    <row r="23" spans="2:17" ht="15.75" customHeight="1" outlineLevel="1">
      <c r="B23" s="158"/>
      <c r="C23" s="385" t="s">
        <v>35</v>
      </c>
      <c r="D23" s="385"/>
      <c r="E23" s="201"/>
      <c r="F23" s="396">
        <v>256</v>
      </c>
      <c r="G23" s="396"/>
      <c r="H23" s="396"/>
    </row>
    <row r="24" spans="2:17" ht="15.75" customHeight="1">
      <c r="B24" s="186"/>
      <c r="C24" s="187"/>
      <c r="D24" s="187"/>
      <c r="E24" s="189"/>
      <c r="F24" s="187"/>
      <c r="G24" s="187"/>
      <c r="H24" s="189"/>
    </row>
    <row r="25" spans="2:17" ht="15.75" customHeight="1" outlineLevel="1">
      <c r="B25" s="197" t="s">
        <v>39</v>
      </c>
      <c r="C25" s="198" t="s">
        <v>44</v>
      </c>
      <c r="D25" s="198"/>
      <c r="E25" s="200" t="s">
        <v>1</v>
      </c>
      <c r="F25" s="198" t="s">
        <v>1</v>
      </c>
      <c r="G25" s="198" t="s">
        <v>40</v>
      </c>
      <c r="H25" s="200" t="s">
        <v>41</v>
      </c>
    </row>
    <row r="26" spans="2:17" ht="15.75" customHeight="1" outlineLevel="1">
      <c r="B26" s="245">
        <v>1151</v>
      </c>
      <c r="C26" s="225" t="s">
        <v>130</v>
      </c>
      <c r="D26" s="225"/>
      <c r="E26" s="209">
        <v>5860</v>
      </c>
      <c r="F26" s="174">
        <f>E26*'Прайс-лист'!I3*(1-'Прайс-лист'!$E$3)</f>
        <v>135952</v>
      </c>
      <c r="G26" s="245"/>
      <c r="H26" s="209">
        <f>F26</f>
        <v>135952</v>
      </c>
    </row>
    <row r="27" spans="2:17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7" ht="292.5" customHeight="1" outlineLevel="2">
      <c r="B28" s="177"/>
      <c r="C28" s="387" t="s">
        <v>628</v>
      </c>
      <c r="D28" s="387"/>
      <c r="E28" s="387"/>
      <c r="F28" s="387"/>
      <c r="G28" s="387"/>
      <c r="H28" s="387"/>
    </row>
    <row r="29" spans="2:17" ht="15.75" customHeight="1" outlineLevel="1">
      <c r="B29" s="149"/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1">
        <v>2474</v>
      </c>
      <c r="C30" s="249" t="s">
        <v>3</v>
      </c>
      <c r="D30" s="179" t="s">
        <v>277</v>
      </c>
      <c r="E30" s="174">
        <v>265</v>
      </c>
      <c r="F30" s="174">
        <f>E30*'Прайс-лист'!I3*(1-'Прайс-лист'!$E$3)</f>
        <v>6148</v>
      </c>
      <c r="G30" s="176">
        <v>0</v>
      </c>
      <c r="H30" s="175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8"/>
      <c r="C31" s="243" t="s">
        <v>454</v>
      </c>
      <c r="D31" s="192" t="s">
        <v>277</v>
      </c>
      <c r="E31" s="174">
        <v>23</v>
      </c>
      <c r="F31" s="174">
        <f>E31*'Прайс-лист'!I3*(1-'Прайс-лист'!$E$3)</f>
        <v>533.6</v>
      </c>
      <c r="G31" s="176">
        <v>0</v>
      </c>
      <c r="H31" s="175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8" t="s">
        <v>383</v>
      </c>
    </row>
    <row r="32" spans="2:17" ht="15.75" customHeight="1" outlineLevel="1">
      <c r="B32" s="251">
        <v>2120</v>
      </c>
      <c r="C32" s="243" t="s">
        <v>458</v>
      </c>
      <c r="D32" s="192" t="s">
        <v>277</v>
      </c>
      <c r="E32" s="174">
        <v>151</v>
      </c>
      <c r="F32" s="174">
        <f>E32*'Прайс-лист'!I3*(1-'Прайс-лист'!$E$3)</f>
        <v>3503.2000000000003</v>
      </c>
      <c r="G32" s="176">
        <v>0</v>
      </c>
      <c r="H32" s="174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4" t="s">
        <v>382</v>
      </c>
    </row>
    <row r="33" spans="1:17" ht="15.75" customHeight="1" outlineLevel="1">
      <c r="B33" s="251"/>
      <c r="C33" s="243" t="s">
        <v>464</v>
      </c>
      <c r="D33" s="192" t="s">
        <v>277</v>
      </c>
      <c r="E33" s="174">
        <v>2487</v>
      </c>
      <c r="F33" s="174">
        <f>E33*'Прайс-лист'!I3*(1-'Прайс-лист'!$E$3)</f>
        <v>57698.400000000001</v>
      </c>
      <c r="G33" s="176">
        <v>0</v>
      </c>
      <c r="H33" s="175">
        <f>F33*G33</f>
        <v>0</v>
      </c>
      <c r="J33" s="106" t="s">
        <v>331</v>
      </c>
      <c r="K33" s="111" t="s">
        <v>451</v>
      </c>
      <c r="L33" s="149"/>
      <c r="M33" s="108" t="s">
        <v>523</v>
      </c>
      <c r="N33" s="106" t="s">
        <v>447</v>
      </c>
      <c r="O33" s="120"/>
      <c r="P33" s="277" t="s">
        <v>594</v>
      </c>
      <c r="Q33" s="107"/>
    </row>
    <row r="34" spans="1:17" ht="15.75" customHeight="1" outlineLevel="1">
      <c r="B34" s="251"/>
      <c r="C34" s="243" t="s">
        <v>463</v>
      </c>
      <c r="D34" s="192" t="s">
        <v>277</v>
      </c>
      <c r="E34" s="174">
        <v>3357</v>
      </c>
      <c r="F34" s="174">
        <f>E34*'Прайс-лист'!I3*(1-'Прайс-лист'!$E$3)</f>
        <v>77882.400000000009</v>
      </c>
      <c r="G34" s="176">
        <v>0</v>
      </c>
      <c r="H34" s="175">
        <f>F34*G34</f>
        <v>0</v>
      </c>
      <c r="J34" s="108" t="s">
        <v>332</v>
      </c>
      <c r="K34" s="105" t="s">
        <v>456</v>
      </c>
      <c r="L34" s="111"/>
      <c r="M34" s="149"/>
      <c r="N34" s="111"/>
      <c r="O34" s="106"/>
      <c r="P34" s="277" t="s">
        <v>595</v>
      </c>
      <c r="Q34" s="106"/>
    </row>
    <row r="35" spans="1:17" ht="15.75" customHeight="1" outlineLevel="1">
      <c r="B35" s="251">
        <v>2004</v>
      </c>
      <c r="C35" s="242" t="s">
        <v>279</v>
      </c>
      <c r="D35" s="192" t="s">
        <v>277</v>
      </c>
      <c r="E35" s="174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M35" s="149"/>
      <c r="N35" s="111"/>
      <c r="O35" s="107"/>
      <c r="P35" s="276" t="s">
        <v>403</v>
      </c>
      <c r="Q35" s="108"/>
    </row>
    <row r="36" spans="1:17" ht="15.75" customHeight="1" outlineLevel="1">
      <c r="B36" s="251">
        <v>3051</v>
      </c>
      <c r="C36" s="242" t="s">
        <v>278</v>
      </c>
      <c r="D36" s="192" t="s">
        <v>277</v>
      </c>
      <c r="E36" s="174">
        <v>28</v>
      </c>
      <c r="F36" s="174">
        <f>E36*'Прайс-лист'!I3*(1-'Прайс-лист'!$E$3)</f>
        <v>649.6</v>
      </c>
      <c r="G36" s="176">
        <v>0</v>
      </c>
      <c r="H36" s="175">
        <f t="shared" si="0"/>
        <v>0</v>
      </c>
      <c r="J36" s="149"/>
      <c r="K36" s="130" t="s">
        <v>455</v>
      </c>
      <c r="L36" s="108"/>
      <c r="M36" s="108"/>
      <c r="N36" s="108"/>
      <c r="O36" s="108"/>
      <c r="P36" s="276" t="s">
        <v>404</v>
      </c>
      <c r="Q36" s="125"/>
    </row>
    <row r="37" spans="1:17" ht="15.75" customHeight="1" outlineLevel="1">
      <c r="B37" s="246" t="s">
        <v>378</v>
      </c>
      <c r="C37" s="247" t="s">
        <v>381</v>
      </c>
      <c r="D37" s="192" t="s">
        <v>277</v>
      </c>
      <c r="E37" s="174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J37" s="149"/>
      <c r="K37" s="149"/>
      <c r="L37" s="149"/>
      <c r="M37" s="149"/>
      <c r="N37" s="149"/>
      <c r="O37" s="149"/>
      <c r="P37" s="276" t="s">
        <v>405</v>
      </c>
    </row>
    <row r="38" spans="1:17" ht="15.75" customHeight="1" outlineLevel="1">
      <c r="B38" s="149"/>
      <c r="C38" s="190" t="s">
        <v>4</v>
      </c>
      <c r="D38" s="190"/>
      <c r="E38" s="190"/>
      <c r="F38" s="190"/>
      <c r="G38" s="190"/>
      <c r="H38" s="190"/>
      <c r="J38" s="149"/>
      <c r="K38" s="149"/>
      <c r="L38" s="149"/>
      <c r="M38" s="149"/>
      <c r="N38" s="149"/>
      <c r="O38" s="149"/>
      <c r="P38" s="277" t="s">
        <v>596</v>
      </c>
    </row>
    <row r="39" spans="1:17" ht="15.75" customHeight="1" outlineLevel="1">
      <c r="A39" s="262"/>
      <c r="B39" s="244">
        <v>4144</v>
      </c>
      <c r="C39" s="386" t="s">
        <v>409</v>
      </c>
      <c r="D39" s="386"/>
      <c r="E39" s="209">
        <v>23</v>
      </c>
      <c r="F39" s="174">
        <f>E39*'Прайс-лист'!I3*(1-'Прайс-лист'!$E$3)</f>
        <v>533.6</v>
      </c>
      <c r="G39" s="176">
        <v>0</v>
      </c>
      <c r="H39" s="175">
        <f>F39*G39</f>
        <v>0</v>
      </c>
      <c r="J39" s="149"/>
      <c r="K39" s="149"/>
      <c r="L39" s="149"/>
      <c r="M39" s="149"/>
      <c r="N39" s="149"/>
      <c r="O39" s="149"/>
      <c r="P39" s="276" t="s">
        <v>406</v>
      </c>
    </row>
    <row r="40" spans="1:17" ht="15.75" customHeight="1" outlineLevel="1">
      <c r="A40" s="262"/>
      <c r="B40" s="244">
        <v>2413</v>
      </c>
      <c r="C40" s="385" t="s">
        <v>312</v>
      </c>
      <c r="D40" s="385"/>
      <c r="E40" s="209">
        <v>362</v>
      </c>
      <c r="F40" s="174">
        <f>E40*'Прайс-лист'!I3*(1-'Прайс-лист'!$E$3)</f>
        <v>8398.4</v>
      </c>
      <c r="G40" s="226">
        <v>0</v>
      </c>
      <c r="H40" s="209">
        <f t="shared" ref="H40:H53" si="1">F40*G40</f>
        <v>0</v>
      </c>
      <c r="J40" s="149"/>
      <c r="K40" s="149"/>
      <c r="L40" s="149"/>
      <c r="M40" s="149"/>
      <c r="N40" s="149"/>
      <c r="O40" s="149"/>
      <c r="P40" s="276" t="s">
        <v>407</v>
      </c>
    </row>
    <row r="41" spans="1:17" ht="15.75" customHeight="1" outlineLevel="1">
      <c r="A41" s="262"/>
      <c r="B41" s="244">
        <v>2338</v>
      </c>
      <c r="C41" s="385" t="s">
        <v>63</v>
      </c>
      <c r="D41" s="385"/>
      <c r="E41" s="209">
        <v>90</v>
      </c>
      <c r="F41" s="174">
        <f>E41*'Прайс-лист'!I3*(1-'Прайс-лист'!$E$3)</f>
        <v>2088</v>
      </c>
      <c r="G41" s="226">
        <v>0</v>
      </c>
      <c r="H41" s="209">
        <f t="shared" si="1"/>
        <v>0</v>
      </c>
    </row>
    <row r="42" spans="1:17" ht="15.75" customHeight="1" outlineLevel="1">
      <c r="A42" s="262"/>
      <c r="B42" s="244">
        <v>2217</v>
      </c>
      <c r="C42" s="385" t="s">
        <v>78</v>
      </c>
      <c r="D42" s="385"/>
      <c r="E42" s="209">
        <v>140</v>
      </c>
      <c r="F42" s="174">
        <f>E42*'Прайс-лист'!I3*(1-'Прайс-лист'!$E$3)</f>
        <v>3248</v>
      </c>
      <c r="G42" s="226">
        <v>0</v>
      </c>
      <c r="H42" s="209">
        <f t="shared" si="1"/>
        <v>0</v>
      </c>
    </row>
    <row r="43" spans="1:17" ht="15.75" customHeight="1" outlineLevel="1">
      <c r="A43" s="262"/>
      <c r="B43" s="244">
        <v>2513</v>
      </c>
      <c r="C43" s="385" t="s">
        <v>533</v>
      </c>
      <c r="D43" s="385"/>
      <c r="E43" s="209">
        <v>827</v>
      </c>
      <c r="F43" s="174">
        <f>E43*'Прайс-лист'!I3*(1-'Прайс-лист'!$E$3)</f>
        <v>19186.400000000001</v>
      </c>
      <c r="G43" s="226">
        <v>0</v>
      </c>
      <c r="H43" s="209">
        <f>F43*G43</f>
        <v>0</v>
      </c>
    </row>
    <row r="44" spans="1:17" ht="15.75" customHeight="1" outlineLevel="1">
      <c r="A44" s="262"/>
      <c r="B44" s="244">
        <v>2701</v>
      </c>
      <c r="C44" s="385" t="s">
        <v>438</v>
      </c>
      <c r="D44" s="385"/>
      <c r="E44" s="209">
        <v>528</v>
      </c>
      <c r="F44" s="174">
        <f>E44*'Прайс-лист'!I3*(1-'Прайс-лист'!$E$3)</f>
        <v>12249.6</v>
      </c>
      <c r="G44" s="226">
        <v>0</v>
      </c>
      <c r="H44" s="209">
        <f>F44*G44</f>
        <v>0</v>
      </c>
    </row>
    <row r="45" spans="1:17" ht="15.75" customHeight="1" outlineLevel="1">
      <c r="A45" s="262"/>
      <c r="B45" s="244">
        <v>2702</v>
      </c>
      <c r="C45" s="385" t="s">
        <v>76</v>
      </c>
      <c r="D45" s="385"/>
      <c r="E45" s="209">
        <v>590</v>
      </c>
      <c r="F45" s="174">
        <f>E45*'Прайс-лист'!I3*(1-'Прайс-лист'!$E$3)</f>
        <v>13688</v>
      </c>
      <c r="G45" s="226">
        <v>0</v>
      </c>
      <c r="H45" s="209">
        <f>F45*G45</f>
        <v>0</v>
      </c>
    </row>
    <row r="46" spans="1:17" ht="15.75" customHeight="1" outlineLevel="1">
      <c r="A46" s="262"/>
      <c r="B46" s="244">
        <v>2422</v>
      </c>
      <c r="C46" s="385" t="s">
        <v>47</v>
      </c>
      <c r="D46" s="385"/>
      <c r="E46" s="209">
        <v>510</v>
      </c>
      <c r="F46" s="174">
        <f>E46*'Прайс-лист'!I3*(1-'Прайс-лист'!$E$3)</f>
        <v>11832</v>
      </c>
      <c r="G46" s="226">
        <v>0</v>
      </c>
      <c r="H46" s="209">
        <f t="shared" si="1"/>
        <v>0</v>
      </c>
    </row>
    <row r="47" spans="1:17" ht="15.75" customHeight="1" outlineLevel="1">
      <c r="A47" s="262"/>
      <c r="B47" s="244">
        <v>2911</v>
      </c>
      <c r="C47" s="385" t="s">
        <v>6</v>
      </c>
      <c r="D47" s="385"/>
      <c r="E47" s="209">
        <v>158</v>
      </c>
      <c r="F47" s="174">
        <f>E47*'Прайс-лист'!I3*(1-'Прайс-лист'!$E$3)</f>
        <v>3665.6000000000004</v>
      </c>
      <c r="G47" s="226">
        <v>0</v>
      </c>
      <c r="H47" s="209">
        <f>F47*G47</f>
        <v>0</v>
      </c>
    </row>
    <row r="48" spans="1:17" ht="15.75" customHeight="1" outlineLevel="1">
      <c r="A48" s="262"/>
      <c r="B48" s="244">
        <v>2912</v>
      </c>
      <c r="C48" s="385" t="s">
        <v>67</v>
      </c>
      <c r="D48" s="385"/>
      <c r="E48" s="209">
        <v>203</v>
      </c>
      <c r="F48" s="174">
        <f>E48*'Прайс-лист'!I3*(1-'Прайс-лист'!$E$3)</f>
        <v>4709.6000000000004</v>
      </c>
      <c r="G48" s="226">
        <v>0</v>
      </c>
      <c r="H48" s="209">
        <f>F48*G48</f>
        <v>0</v>
      </c>
    </row>
    <row r="49" spans="1:8" ht="15.75" customHeight="1" outlineLevel="1">
      <c r="A49" s="262"/>
      <c r="B49" s="244">
        <v>2881</v>
      </c>
      <c r="C49" s="385" t="s">
        <v>8</v>
      </c>
      <c r="D49" s="385"/>
      <c r="E49" s="209">
        <v>449</v>
      </c>
      <c r="F49" s="174">
        <f>E49*'Прайс-лист'!I3*(1-'Прайс-лист'!$E$3)</f>
        <v>10416.800000000001</v>
      </c>
      <c r="G49" s="226">
        <v>0</v>
      </c>
      <c r="H49" s="209">
        <f t="shared" si="1"/>
        <v>0</v>
      </c>
    </row>
    <row r="50" spans="1:8" ht="15.75" customHeight="1" outlineLevel="1">
      <c r="A50" s="262"/>
      <c r="B50" s="244">
        <v>288101</v>
      </c>
      <c r="C50" s="385" t="s">
        <v>280</v>
      </c>
      <c r="D50" s="385"/>
      <c r="E50" s="209">
        <v>449</v>
      </c>
      <c r="F50" s="174">
        <f>E50*'Прайс-лист'!I3*(1-'Прайс-лист'!$E$3)</f>
        <v>10416.800000000001</v>
      </c>
      <c r="G50" s="226">
        <v>0</v>
      </c>
      <c r="H50" s="209">
        <f t="shared" si="1"/>
        <v>0</v>
      </c>
    </row>
    <row r="51" spans="1:8" ht="15.75" customHeight="1" outlineLevel="1">
      <c r="A51" s="262"/>
      <c r="B51" s="244">
        <v>2868</v>
      </c>
      <c r="C51" s="385" t="s">
        <v>80</v>
      </c>
      <c r="D51" s="385"/>
      <c r="E51" s="209">
        <v>101</v>
      </c>
      <c r="F51" s="174">
        <f>E51*'Прайс-лист'!I3*(1-'Прайс-лист'!$E$3)</f>
        <v>2343.2000000000003</v>
      </c>
      <c r="G51" s="226">
        <v>0</v>
      </c>
      <c r="H51" s="209">
        <f t="shared" si="1"/>
        <v>0</v>
      </c>
    </row>
    <row r="52" spans="1:8" ht="15.75" customHeight="1" outlineLevel="1">
      <c r="A52" s="262"/>
      <c r="B52" s="244">
        <v>2392</v>
      </c>
      <c r="C52" s="386" t="s">
        <v>526</v>
      </c>
      <c r="D52" s="386"/>
      <c r="E52" s="209">
        <v>655</v>
      </c>
      <c r="F52" s="174">
        <f>E52*'Прайс-лист'!I3*(1-'Прайс-лист'!$E$3)</f>
        <v>15196</v>
      </c>
      <c r="G52" s="226">
        <v>0</v>
      </c>
      <c r="H52" s="209">
        <f t="shared" si="1"/>
        <v>0</v>
      </c>
    </row>
    <row r="53" spans="1:8" ht="15.75" customHeight="1" outlineLevel="1">
      <c r="A53" s="262"/>
      <c r="B53" s="244">
        <v>2397</v>
      </c>
      <c r="C53" s="386" t="s">
        <v>529</v>
      </c>
      <c r="D53" s="386"/>
      <c r="E53" s="209">
        <v>926</v>
      </c>
      <c r="F53" s="174">
        <f>E53*'Прайс-лист'!I3*(1-'Прайс-лист'!$E$3)</f>
        <v>21483.200000000001</v>
      </c>
      <c r="G53" s="226">
        <v>0</v>
      </c>
      <c r="H53" s="209">
        <f t="shared" si="1"/>
        <v>0</v>
      </c>
    </row>
    <row r="54" spans="1:8" ht="18">
      <c r="B54" s="263"/>
      <c r="C54" s="30"/>
      <c r="D54" s="30"/>
      <c r="E54" s="2"/>
      <c r="F54" s="316" t="s">
        <v>9</v>
      </c>
      <c r="G54" s="398">
        <f>SUM(H26:H53)</f>
        <v>135952</v>
      </c>
      <c r="H54" s="398"/>
    </row>
  </sheetData>
  <mergeCells count="60">
    <mergeCell ref="B2:H2"/>
    <mergeCell ref="F15:H15"/>
    <mergeCell ref="F16:H16"/>
    <mergeCell ref="G54:H54"/>
    <mergeCell ref="F17:H17"/>
    <mergeCell ref="F18:H18"/>
    <mergeCell ref="F19:H19"/>
    <mergeCell ref="F20:H20"/>
    <mergeCell ref="F21:H21"/>
    <mergeCell ref="C23:D23"/>
    <mergeCell ref="F22:H22"/>
    <mergeCell ref="F23:H23"/>
    <mergeCell ref="F12:H12"/>
    <mergeCell ref="F14:H14"/>
    <mergeCell ref="C22:D22"/>
    <mergeCell ref="C21:D21"/>
    <mergeCell ref="R2:S2"/>
    <mergeCell ref="C16:D16"/>
    <mergeCell ref="C6:D6"/>
    <mergeCell ref="C7:D7"/>
    <mergeCell ref="C8:D8"/>
    <mergeCell ref="C9:D9"/>
    <mergeCell ref="C10:D10"/>
    <mergeCell ref="C4:D4"/>
    <mergeCell ref="B3:H3"/>
    <mergeCell ref="C5:D5"/>
    <mergeCell ref="C11:D11"/>
    <mergeCell ref="C12:D12"/>
    <mergeCell ref="C14:D14"/>
    <mergeCell ref="F9:H9"/>
    <mergeCell ref="F10:H10"/>
    <mergeCell ref="F11:H11"/>
    <mergeCell ref="F13:H13"/>
    <mergeCell ref="F4:H4"/>
    <mergeCell ref="F5:H5"/>
    <mergeCell ref="F6:H6"/>
    <mergeCell ref="F7:H7"/>
    <mergeCell ref="F8:H8"/>
    <mergeCell ref="C17:D17"/>
    <mergeCell ref="C18:D18"/>
    <mergeCell ref="C13:D13"/>
    <mergeCell ref="C19:D19"/>
    <mergeCell ref="C20:D20"/>
    <mergeCell ref="C15:D15"/>
    <mergeCell ref="C39:D39"/>
    <mergeCell ref="C40:D40"/>
    <mergeCell ref="C28:H28"/>
    <mergeCell ref="C41:D41"/>
    <mergeCell ref="C42:D42"/>
    <mergeCell ref="C43:D43"/>
    <mergeCell ref="C44:D44"/>
    <mergeCell ref="C45:D45"/>
    <mergeCell ref="C51:D51"/>
    <mergeCell ref="C52:D52"/>
    <mergeCell ref="C53:D53"/>
    <mergeCell ref="C46:D46"/>
    <mergeCell ref="C47:D47"/>
    <mergeCell ref="C48:D48"/>
    <mergeCell ref="C49:D49"/>
    <mergeCell ref="C50:D50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149" hidden="1" customWidth="1"/>
    <col min="6" max="6" width="15.7109375" style="149" customWidth="1"/>
    <col min="7" max="7" width="10.7109375" style="149" customWidth="1"/>
    <col min="8" max="8" width="15.7109375" style="149" customWidth="1"/>
    <col min="9" max="9" width="9.140625" style="149"/>
    <col min="10" max="17" width="15.7109375" style="149" hidden="1" customWidth="1" outlineLevel="1"/>
    <col min="18" max="18" width="9.140625" style="149" collapsed="1"/>
    <col min="19" max="16384" width="9.140625" style="149"/>
  </cols>
  <sheetData>
    <row r="2" spans="2:19" ht="15.75" customHeight="1">
      <c r="B2" s="382" t="s">
        <v>77</v>
      </c>
      <c r="C2" s="382"/>
      <c r="D2" s="382"/>
      <c r="E2" s="382"/>
      <c r="F2" s="382"/>
      <c r="G2" s="382"/>
      <c r="H2" s="382"/>
      <c r="R2" s="383" t="s">
        <v>411</v>
      </c>
      <c r="S2" s="383"/>
    </row>
    <row r="3" spans="2:19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9" ht="15.75" customHeight="1" outlineLevel="1">
      <c r="B4" s="158"/>
      <c r="C4" s="380" t="s">
        <v>16</v>
      </c>
      <c r="D4" s="380"/>
      <c r="E4" s="201"/>
      <c r="F4" s="395">
        <v>420</v>
      </c>
      <c r="G4" s="395"/>
      <c r="H4" s="395"/>
    </row>
    <row r="5" spans="2:19" ht="15.75" customHeight="1" outlineLevel="1">
      <c r="B5" s="158"/>
      <c r="C5" s="380" t="s">
        <v>17</v>
      </c>
      <c r="D5" s="380"/>
      <c r="E5" s="201"/>
      <c r="F5" s="395">
        <v>310</v>
      </c>
      <c r="G5" s="395"/>
      <c r="H5" s="395"/>
    </row>
    <row r="6" spans="2:19" ht="15.75" customHeight="1" outlineLevel="1">
      <c r="B6" s="158"/>
      <c r="C6" s="380" t="s">
        <v>18</v>
      </c>
      <c r="D6" s="380"/>
      <c r="E6" s="201"/>
      <c r="F6" s="395">
        <v>195</v>
      </c>
      <c r="G6" s="395"/>
      <c r="H6" s="395"/>
    </row>
    <row r="7" spans="2:19" ht="15.75" customHeight="1" outlineLevel="1">
      <c r="B7" s="158"/>
      <c r="C7" s="380" t="s">
        <v>19</v>
      </c>
      <c r="D7" s="380"/>
      <c r="E7" s="201"/>
      <c r="F7" s="395">
        <v>101</v>
      </c>
      <c r="G7" s="395"/>
      <c r="H7" s="395"/>
    </row>
    <row r="8" spans="2:19" ht="15.75" customHeight="1" outlineLevel="1">
      <c r="B8" s="158"/>
      <c r="C8" s="380" t="s">
        <v>20</v>
      </c>
      <c r="D8" s="380"/>
      <c r="E8" s="201"/>
      <c r="F8" s="395">
        <v>46</v>
      </c>
      <c r="G8" s="395"/>
      <c r="H8" s="395"/>
    </row>
    <row r="9" spans="2:19" ht="15.75" customHeight="1" outlineLevel="1">
      <c r="B9" s="158"/>
      <c r="C9" s="380" t="s">
        <v>36</v>
      </c>
      <c r="D9" s="380"/>
      <c r="E9" s="201"/>
      <c r="F9" s="395">
        <v>145</v>
      </c>
      <c r="G9" s="395"/>
      <c r="H9" s="395"/>
    </row>
    <row r="10" spans="2:19" ht="15.75" customHeight="1" outlineLevel="1">
      <c r="B10" s="158"/>
      <c r="C10" s="380" t="s">
        <v>21</v>
      </c>
      <c r="D10" s="380"/>
      <c r="E10" s="201"/>
      <c r="F10" s="395">
        <v>700</v>
      </c>
      <c r="G10" s="395"/>
      <c r="H10" s="395"/>
    </row>
    <row r="11" spans="2:19" ht="15.75" customHeight="1" outlineLevel="1">
      <c r="B11" s="158"/>
      <c r="C11" s="380" t="s">
        <v>22</v>
      </c>
      <c r="D11" s="380"/>
      <c r="E11" s="201"/>
      <c r="F11" s="395">
        <v>6</v>
      </c>
      <c r="G11" s="395"/>
      <c r="H11" s="395"/>
    </row>
    <row r="12" spans="2:19" ht="15.75" customHeight="1" outlineLevel="1">
      <c r="B12" s="158"/>
      <c r="C12" s="380" t="s">
        <v>23</v>
      </c>
      <c r="D12" s="380"/>
      <c r="E12" s="201"/>
      <c r="F12" s="395">
        <v>3</v>
      </c>
      <c r="G12" s="395"/>
      <c r="H12" s="395"/>
    </row>
    <row r="13" spans="2:19" ht="15.75" customHeight="1" outlineLevel="1">
      <c r="B13" s="158"/>
      <c r="C13" s="380" t="s">
        <v>172</v>
      </c>
      <c r="D13" s="380"/>
      <c r="E13" s="160"/>
      <c r="F13" s="381">
        <v>25</v>
      </c>
      <c r="G13" s="381"/>
      <c r="H13" s="381"/>
    </row>
    <row r="14" spans="2:19" ht="15.75" customHeight="1" outlineLevel="1">
      <c r="B14" s="158"/>
      <c r="C14" s="380" t="s">
        <v>24</v>
      </c>
      <c r="D14" s="380"/>
      <c r="E14" s="201"/>
      <c r="F14" s="381">
        <v>40</v>
      </c>
      <c r="G14" s="381"/>
      <c r="H14" s="381"/>
    </row>
    <row r="15" spans="2:19" ht="15.75" customHeight="1" outlineLevel="1">
      <c r="B15" s="158"/>
      <c r="C15" s="380" t="s">
        <v>25</v>
      </c>
      <c r="D15" s="380"/>
      <c r="E15" s="201"/>
      <c r="F15" s="381">
        <v>50</v>
      </c>
      <c r="G15" s="381"/>
      <c r="H15" s="381"/>
    </row>
    <row r="16" spans="2:19" ht="15.75" customHeight="1" outlineLevel="1">
      <c r="B16" s="158"/>
      <c r="C16" s="380" t="s">
        <v>26</v>
      </c>
      <c r="D16" s="380"/>
      <c r="E16" s="201"/>
      <c r="F16" s="395">
        <v>115</v>
      </c>
      <c r="G16" s="395"/>
      <c r="H16" s="395"/>
    </row>
    <row r="17" spans="2:17" ht="15.75" customHeight="1" outlineLevel="1">
      <c r="B17" s="158"/>
      <c r="C17" s="380" t="s">
        <v>27</v>
      </c>
      <c r="D17" s="380"/>
      <c r="E17" s="201"/>
      <c r="F17" s="395" t="s">
        <v>52</v>
      </c>
      <c r="G17" s="395"/>
      <c r="H17" s="395"/>
    </row>
    <row r="18" spans="2:17" ht="15.75" customHeight="1" outlineLevel="1">
      <c r="B18" s="158"/>
      <c r="C18" s="380" t="s">
        <v>28</v>
      </c>
      <c r="D18" s="380"/>
      <c r="E18" s="201"/>
      <c r="F18" s="395" t="s">
        <v>53</v>
      </c>
      <c r="G18" s="395"/>
      <c r="H18" s="395"/>
    </row>
    <row r="19" spans="2:17" ht="15.75" customHeight="1" outlineLevel="1">
      <c r="B19" s="158"/>
      <c r="C19" s="380" t="s">
        <v>30</v>
      </c>
      <c r="D19" s="380"/>
      <c r="E19" s="201"/>
      <c r="F19" s="395" t="s">
        <v>31</v>
      </c>
      <c r="G19" s="395"/>
      <c r="H19" s="395"/>
    </row>
    <row r="20" spans="2:17" ht="15.75" customHeight="1" outlineLevel="1">
      <c r="B20" s="158"/>
      <c r="C20" s="380" t="s">
        <v>37</v>
      </c>
      <c r="D20" s="380"/>
      <c r="E20" s="201"/>
      <c r="F20" s="395" t="s">
        <v>49</v>
      </c>
      <c r="G20" s="395"/>
      <c r="H20" s="395"/>
    </row>
    <row r="21" spans="2:17" ht="15.75" customHeight="1" outlineLevel="1">
      <c r="B21" s="158"/>
      <c r="C21" s="385" t="s">
        <v>156</v>
      </c>
      <c r="D21" s="385"/>
      <c r="E21" s="201"/>
      <c r="F21" s="395" t="s">
        <v>57</v>
      </c>
      <c r="G21" s="395"/>
      <c r="H21" s="395"/>
    </row>
    <row r="22" spans="2:17" ht="15.75" customHeight="1" outlineLevel="1">
      <c r="B22" s="158"/>
      <c r="C22" s="385" t="s">
        <v>157</v>
      </c>
      <c r="D22" s="385"/>
      <c r="E22" s="201"/>
      <c r="F22" s="395" t="s">
        <v>155</v>
      </c>
      <c r="G22" s="395"/>
      <c r="H22" s="395"/>
    </row>
    <row r="23" spans="2:17" ht="15.75" customHeight="1" outlineLevel="1">
      <c r="B23" s="158"/>
      <c r="C23" s="385" t="s">
        <v>35</v>
      </c>
      <c r="D23" s="385"/>
      <c r="E23" s="201"/>
      <c r="F23" s="395">
        <v>209</v>
      </c>
      <c r="G23" s="395"/>
      <c r="H23" s="395"/>
    </row>
    <row r="24" spans="2:17" ht="15.75" customHeight="1">
      <c r="B24" s="49"/>
      <c r="C24" s="52"/>
      <c r="D24" s="52"/>
      <c r="E24" s="51"/>
      <c r="F24" s="52"/>
      <c r="G24" s="52"/>
      <c r="H24" s="51"/>
    </row>
    <row r="25" spans="2:17" ht="15.75" customHeight="1" outlineLevel="1">
      <c r="B25" s="41" t="s">
        <v>39</v>
      </c>
      <c r="C25" s="42" t="s">
        <v>44</v>
      </c>
      <c r="D25" s="42"/>
      <c r="E25" s="43" t="s">
        <v>1</v>
      </c>
      <c r="F25" s="42" t="s">
        <v>1</v>
      </c>
      <c r="G25" s="42" t="s">
        <v>40</v>
      </c>
      <c r="H25" s="43" t="s">
        <v>41</v>
      </c>
    </row>
    <row r="26" spans="2:17" ht="15.75" customHeight="1" outlineLevel="1">
      <c r="B26" s="251">
        <v>1141</v>
      </c>
      <c r="C26" s="242" t="s">
        <v>130</v>
      </c>
      <c r="D26" s="242"/>
      <c r="E26" s="175">
        <v>4815</v>
      </c>
      <c r="F26" s="174">
        <f>E26*'Прайс-лист'!I3*(1-'Прайс-лист'!$E$3)</f>
        <v>111708</v>
      </c>
      <c r="G26" s="251"/>
      <c r="H26" s="175">
        <f>F26</f>
        <v>111708</v>
      </c>
    </row>
    <row r="27" spans="2:17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7" ht="291.75" customHeight="1" outlineLevel="2">
      <c r="B28" s="177"/>
      <c r="C28" s="387" t="s">
        <v>629</v>
      </c>
      <c r="D28" s="387"/>
      <c r="E28" s="387"/>
      <c r="F28" s="387"/>
      <c r="G28" s="387"/>
      <c r="H28" s="387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1">
        <v>2474</v>
      </c>
      <c r="C30" s="249" t="s">
        <v>3</v>
      </c>
      <c r="D30" s="179" t="s">
        <v>277</v>
      </c>
      <c r="E30" s="174">
        <v>265</v>
      </c>
      <c r="F30" s="174">
        <f>E30*'Прайс-лист'!I3*(1-'Прайс-лист'!$E$3)</f>
        <v>6148</v>
      </c>
      <c r="G30" s="176">
        <v>0</v>
      </c>
      <c r="H30" s="175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8"/>
      <c r="C31" s="243" t="s">
        <v>454</v>
      </c>
      <c r="D31" s="192" t="s">
        <v>277</v>
      </c>
      <c r="E31" s="174">
        <v>23</v>
      </c>
      <c r="F31" s="174">
        <f>E31*'Прайс-лист'!I3*(1-'Прайс-лист'!$E$3)</f>
        <v>533.6</v>
      </c>
      <c r="G31" s="176">
        <v>0</v>
      </c>
      <c r="H31" s="175">
        <f t="shared" ref="H31:H38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8" t="s">
        <v>383</v>
      </c>
    </row>
    <row r="32" spans="2:17" ht="15.75" customHeight="1" outlineLevel="1">
      <c r="B32" s="251">
        <v>2126</v>
      </c>
      <c r="C32" s="243" t="s">
        <v>458</v>
      </c>
      <c r="D32" s="192" t="s">
        <v>277</v>
      </c>
      <c r="E32" s="174">
        <v>143</v>
      </c>
      <c r="F32" s="174">
        <f>E32*'Прайс-лист'!I3*(1-'Прайс-лист'!$E$3)</f>
        <v>3317.6000000000004</v>
      </c>
      <c r="G32" s="176">
        <v>0</v>
      </c>
      <c r="H32" s="174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4" t="s">
        <v>382</v>
      </c>
    </row>
    <row r="33" spans="1:17" ht="15.75" customHeight="1" outlineLevel="1">
      <c r="B33" s="251"/>
      <c r="C33" s="243" t="s">
        <v>464</v>
      </c>
      <c r="D33" s="192" t="s">
        <v>277</v>
      </c>
      <c r="E33" s="174">
        <v>2177</v>
      </c>
      <c r="F33" s="174">
        <f>E33*'Прайс-лист'!I3*(1-'Прайс-лист'!$E$3)</f>
        <v>50506.400000000001</v>
      </c>
      <c r="G33" s="176">
        <v>0</v>
      </c>
      <c r="H33" s="175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7"/>
    </row>
    <row r="34" spans="1:17" ht="15.75" customHeight="1" outlineLevel="1">
      <c r="B34" s="251"/>
      <c r="C34" s="243" t="s">
        <v>463</v>
      </c>
      <c r="D34" s="192" t="s">
        <v>277</v>
      </c>
      <c r="E34" s="174">
        <v>2960</v>
      </c>
      <c r="F34" s="174">
        <f>E34*'Прайс-лист'!I3*(1-'Прайс-лист'!$E$3)</f>
        <v>68672</v>
      </c>
      <c r="G34" s="176">
        <v>0</v>
      </c>
      <c r="H34" s="175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7" t="s">
        <v>595</v>
      </c>
      <c r="Q34" s="106"/>
    </row>
    <row r="35" spans="1:17" ht="15.75" customHeight="1" outlineLevel="1">
      <c r="B35" s="251">
        <v>2004</v>
      </c>
      <c r="C35" s="242" t="s">
        <v>279</v>
      </c>
      <c r="D35" s="192" t="s">
        <v>277</v>
      </c>
      <c r="E35" s="174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6" t="s">
        <v>403</v>
      </c>
      <c r="Q35" s="108"/>
    </row>
    <row r="36" spans="1:17" ht="15.75" customHeight="1" outlineLevel="1">
      <c r="B36" s="251">
        <v>3051</v>
      </c>
      <c r="C36" s="242" t="s">
        <v>278</v>
      </c>
      <c r="D36" s="192" t="s">
        <v>277</v>
      </c>
      <c r="E36" s="174">
        <v>28</v>
      </c>
      <c r="F36" s="174">
        <f>E36*'Прайс-лист'!I3*(1-'Прайс-лист'!$E$3)</f>
        <v>649.6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08"/>
      <c r="P36" s="276" t="s">
        <v>404</v>
      </c>
      <c r="Q36" s="125"/>
    </row>
    <row r="37" spans="1:17" ht="15.75" customHeight="1" outlineLevel="1">
      <c r="B37" s="246" t="s">
        <v>378</v>
      </c>
      <c r="C37" s="247" t="s">
        <v>381</v>
      </c>
      <c r="D37" s="192" t="s">
        <v>277</v>
      </c>
      <c r="E37" s="174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P37" s="276" t="s">
        <v>405</v>
      </c>
    </row>
    <row r="38" spans="1:17" ht="15.75" customHeight="1" outlineLevel="1">
      <c r="B38" s="251">
        <v>2142</v>
      </c>
      <c r="C38" s="242" t="s">
        <v>309</v>
      </c>
      <c r="D38" s="242"/>
      <c r="E38" s="174">
        <v>23</v>
      </c>
      <c r="F38" s="174">
        <f>E38*'Прайс-лист'!I3*(1-'Прайс-лист'!$E$3)</f>
        <v>533.6</v>
      </c>
      <c r="G38" s="176">
        <v>0</v>
      </c>
      <c r="H38" s="175">
        <f t="shared" si="0"/>
        <v>0</v>
      </c>
      <c r="P38" s="277" t="s">
        <v>596</v>
      </c>
    </row>
    <row r="39" spans="1:17" ht="15.75" customHeight="1" outlineLevel="1">
      <c r="A39" s="153"/>
      <c r="C39" s="190" t="s">
        <v>4</v>
      </c>
      <c r="D39" s="190"/>
      <c r="E39" s="190"/>
      <c r="F39" s="190"/>
      <c r="G39" s="190"/>
      <c r="H39" s="190"/>
      <c r="P39" s="276" t="s">
        <v>406</v>
      </c>
    </row>
    <row r="40" spans="1:17" ht="15.75" customHeight="1" outlineLevel="1">
      <c r="A40" s="262"/>
      <c r="B40" s="251">
        <v>4144</v>
      </c>
      <c r="C40" s="392" t="s">
        <v>409</v>
      </c>
      <c r="D40" s="392"/>
      <c r="E40" s="211">
        <v>23</v>
      </c>
      <c r="F40" s="174">
        <f>E40*'Прайс-лист'!I3*(1-'Прайс-лист'!$E$3)</f>
        <v>533.6</v>
      </c>
      <c r="G40" s="176">
        <v>0</v>
      </c>
      <c r="H40" s="175">
        <f>F40*G40</f>
        <v>0</v>
      </c>
      <c r="P40" s="276" t="s">
        <v>407</v>
      </c>
    </row>
    <row r="41" spans="1:17" ht="15.75" customHeight="1" outlineLevel="1">
      <c r="A41" s="262"/>
      <c r="B41" s="251">
        <v>2414</v>
      </c>
      <c r="C41" s="385" t="s">
        <v>312</v>
      </c>
      <c r="D41" s="385"/>
      <c r="E41" s="175">
        <v>231</v>
      </c>
      <c r="F41" s="174">
        <f>E41*'Прайс-лист'!I3*(1-'Прайс-лист'!$E$3)</f>
        <v>5359.2000000000007</v>
      </c>
      <c r="G41" s="176">
        <v>0</v>
      </c>
      <c r="H41" s="175">
        <f t="shared" ref="H41:H54" si="1">F41*G41</f>
        <v>0</v>
      </c>
    </row>
    <row r="42" spans="1:17" ht="15.75" customHeight="1" outlineLevel="1">
      <c r="A42" s="262"/>
      <c r="B42" s="251">
        <v>2337</v>
      </c>
      <c r="C42" s="385" t="s">
        <v>63</v>
      </c>
      <c r="D42" s="385"/>
      <c r="E42" s="175">
        <v>69</v>
      </c>
      <c r="F42" s="174">
        <f>E42*'Прайс-лист'!I3*(1-'Прайс-лист'!$E$3)</f>
        <v>1600.8000000000002</v>
      </c>
      <c r="G42" s="176">
        <v>0</v>
      </c>
      <c r="H42" s="175">
        <f t="shared" si="1"/>
        <v>0</v>
      </c>
    </row>
    <row r="43" spans="1:17" ht="15.75" customHeight="1" outlineLevel="1">
      <c r="A43" s="262"/>
      <c r="B43" s="251">
        <v>2217</v>
      </c>
      <c r="C43" s="385" t="s">
        <v>78</v>
      </c>
      <c r="D43" s="385"/>
      <c r="E43" s="175">
        <v>157</v>
      </c>
      <c r="F43" s="174">
        <f>E43*'Прайс-лист'!I3*(1-'Прайс-лист'!$E$3)</f>
        <v>3642.4</v>
      </c>
      <c r="G43" s="176">
        <v>0</v>
      </c>
      <c r="H43" s="175">
        <f t="shared" si="1"/>
        <v>0</v>
      </c>
    </row>
    <row r="44" spans="1:17" ht="15.75" customHeight="1" outlineLevel="1">
      <c r="A44" s="262"/>
      <c r="B44" s="251">
        <v>2509</v>
      </c>
      <c r="C44" s="385" t="s">
        <v>533</v>
      </c>
      <c r="D44" s="385"/>
      <c r="E44" s="175">
        <v>716</v>
      </c>
      <c r="F44" s="174">
        <f>E44*'Прайс-лист'!I3*(1-'Прайс-лист'!$E$3)</f>
        <v>16611.2</v>
      </c>
      <c r="G44" s="176">
        <v>0</v>
      </c>
      <c r="H44" s="175">
        <f>F44*G44</f>
        <v>0</v>
      </c>
    </row>
    <row r="45" spans="1:17" ht="15.75" customHeight="1" outlineLevel="1">
      <c r="A45" s="262"/>
      <c r="B45" s="251">
        <v>2701</v>
      </c>
      <c r="C45" s="385" t="s">
        <v>438</v>
      </c>
      <c r="D45" s="385"/>
      <c r="E45" s="175">
        <v>528</v>
      </c>
      <c r="F45" s="174">
        <f>E45*'Прайс-лист'!I3*(1-'Прайс-лист'!$E$3)</f>
        <v>12249.6</v>
      </c>
      <c r="G45" s="176">
        <v>0</v>
      </c>
      <c r="H45" s="175">
        <f>F45*G45</f>
        <v>0</v>
      </c>
    </row>
    <row r="46" spans="1:17" ht="15.75" customHeight="1" outlineLevel="1">
      <c r="A46" s="262"/>
      <c r="B46" s="251">
        <v>2702</v>
      </c>
      <c r="C46" s="385" t="s">
        <v>76</v>
      </c>
      <c r="D46" s="385"/>
      <c r="E46" s="175">
        <v>590</v>
      </c>
      <c r="F46" s="174">
        <f>E46*'Прайс-лист'!I3*(1-'Прайс-лист'!$E$3)</f>
        <v>13688</v>
      </c>
      <c r="G46" s="176">
        <v>0</v>
      </c>
      <c r="H46" s="175">
        <f>F46*G46</f>
        <v>0</v>
      </c>
    </row>
    <row r="47" spans="1:17" ht="15.75" customHeight="1" outlineLevel="1">
      <c r="A47" s="262"/>
      <c r="B47" s="251">
        <v>2421</v>
      </c>
      <c r="C47" s="385" t="s">
        <v>47</v>
      </c>
      <c r="D47" s="385"/>
      <c r="E47" s="175">
        <v>468</v>
      </c>
      <c r="F47" s="174">
        <f>E47*'Прайс-лист'!I3*(1-'Прайс-лист'!$E$3)</f>
        <v>10857.6</v>
      </c>
      <c r="G47" s="176">
        <v>0</v>
      </c>
      <c r="H47" s="175">
        <f t="shared" si="1"/>
        <v>0</v>
      </c>
    </row>
    <row r="48" spans="1:17" ht="15.75" customHeight="1" outlineLevel="1">
      <c r="A48" s="262"/>
      <c r="B48" s="251">
        <v>2941</v>
      </c>
      <c r="C48" s="385" t="s">
        <v>6</v>
      </c>
      <c r="D48" s="385"/>
      <c r="E48" s="175">
        <v>141</v>
      </c>
      <c r="F48" s="174">
        <f>E48*'Прайс-лист'!I3*(1-'Прайс-лист'!$E$3)</f>
        <v>3271.2000000000003</v>
      </c>
      <c r="G48" s="176">
        <v>0</v>
      </c>
      <c r="H48" s="175">
        <f>F48*G48</f>
        <v>0</v>
      </c>
    </row>
    <row r="49" spans="1:8" ht="15.75" customHeight="1" outlineLevel="1">
      <c r="A49" s="262"/>
      <c r="B49" s="251">
        <v>2942</v>
      </c>
      <c r="C49" s="385" t="s">
        <v>67</v>
      </c>
      <c r="D49" s="385"/>
      <c r="E49" s="175">
        <v>175</v>
      </c>
      <c r="F49" s="174">
        <f>E49*'Прайс-лист'!I3*(1-'Прайс-лист'!$E$3)</f>
        <v>4060</v>
      </c>
      <c r="G49" s="176">
        <v>0</v>
      </c>
      <c r="H49" s="175">
        <f>F49*G49</f>
        <v>0</v>
      </c>
    </row>
    <row r="50" spans="1:8" ht="15.75" customHeight="1" outlineLevel="1">
      <c r="A50" s="262"/>
      <c r="B50" s="251">
        <v>2878</v>
      </c>
      <c r="C50" s="385" t="s">
        <v>8</v>
      </c>
      <c r="D50" s="385"/>
      <c r="E50" s="175">
        <v>333</v>
      </c>
      <c r="F50" s="174">
        <f>E50*'Прайс-лист'!I3*(1-'Прайс-лист'!$E$3)</f>
        <v>7725.6</v>
      </c>
      <c r="G50" s="176">
        <v>0</v>
      </c>
      <c r="H50" s="175">
        <f t="shared" si="1"/>
        <v>0</v>
      </c>
    </row>
    <row r="51" spans="1:8" ht="15.75" customHeight="1" outlineLevel="1">
      <c r="A51" s="262"/>
      <c r="B51" s="251">
        <v>287801</v>
      </c>
      <c r="C51" s="385" t="s">
        <v>280</v>
      </c>
      <c r="D51" s="385"/>
      <c r="E51" s="175">
        <v>333</v>
      </c>
      <c r="F51" s="174">
        <f>E51*'Прайс-лист'!I3*(1-'Прайс-лист'!$E$3)</f>
        <v>7725.6</v>
      </c>
      <c r="G51" s="176">
        <v>0</v>
      </c>
      <c r="H51" s="175">
        <f t="shared" si="1"/>
        <v>0</v>
      </c>
    </row>
    <row r="52" spans="1:8" ht="15.75" customHeight="1" outlineLevel="1">
      <c r="A52" s="262"/>
      <c r="B52" s="251">
        <v>2868</v>
      </c>
      <c r="C52" s="385" t="s">
        <v>80</v>
      </c>
      <c r="D52" s="385"/>
      <c r="E52" s="175">
        <v>101</v>
      </c>
      <c r="F52" s="174">
        <f>E52*'Прайс-лист'!I3*(1-'Прайс-лист'!$E$3)</f>
        <v>2343.2000000000003</v>
      </c>
      <c r="G52" s="176">
        <v>0</v>
      </c>
      <c r="H52" s="175">
        <f t="shared" si="1"/>
        <v>0</v>
      </c>
    </row>
    <row r="53" spans="1:8" ht="15.75" customHeight="1" outlineLevel="1">
      <c r="A53" s="262"/>
      <c r="B53" s="251">
        <v>2391</v>
      </c>
      <c r="C53" s="385" t="s">
        <v>525</v>
      </c>
      <c r="D53" s="385"/>
      <c r="E53" s="175">
        <v>530</v>
      </c>
      <c r="F53" s="174">
        <f>E53*'Прайс-лист'!I3*(1-'Прайс-лист'!$E$3)</f>
        <v>12296</v>
      </c>
      <c r="G53" s="176">
        <v>0</v>
      </c>
      <c r="H53" s="175">
        <f t="shared" si="1"/>
        <v>0</v>
      </c>
    </row>
    <row r="54" spans="1:8" ht="15.75" customHeight="1" outlineLevel="1">
      <c r="A54" s="262"/>
      <c r="B54" s="251">
        <v>2396</v>
      </c>
      <c r="C54" s="385" t="s">
        <v>528</v>
      </c>
      <c r="D54" s="385"/>
      <c r="E54" s="175">
        <v>710</v>
      </c>
      <c r="F54" s="174">
        <f>E54*'Прайс-лист'!I3*(1-'Прайс-лист'!$E$3)</f>
        <v>16472</v>
      </c>
      <c r="G54" s="176">
        <v>0</v>
      </c>
      <c r="H54" s="175">
        <f t="shared" si="1"/>
        <v>0</v>
      </c>
    </row>
    <row r="55" spans="1:8" ht="18">
      <c r="B55" s="3"/>
      <c r="C55" s="252"/>
      <c r="D55" s="252"/>
      <c r="E55" s="3"/>
      <c r="F55" s="316" t="s">
        <v>9</v>
      </c>
      <c r="G55" s="388">
        <f>SUM(H26:H54)</f>
        <v>111708</v>
      </c>
      <c r="H55" s="388"/>
    </row>
  </sheetData>
  <mergeCells count="60">
    <mergeCell ref="C13:D13"/>
    <mergeCell ref="F13:H13"/>
    <mergeCell ref="G55:H55"/>
    <mergeCell ref="R2:S2"/>
    <mergeCell ref="C15:D15"/>
    <mergeCell ref="C5:D5"/>
    <mergeCell ref="C6:D6"/>
    <mergeCell ref="C7:D7"/>
    <mergeCell ref="C8:D8"/>
    <mergeCell ref="C9:D9"/>
    <mergeCell ref="C10:D10"/>
    <mergeCell ref="B2:H2"/>
    <mergeCell ref="B3:H3"/>
    <mergeCell ref="C4:D4"/>
    <mergeCell ref="C11:D11"/>
    <mergeCell ref="C12:D12"/>
    <mergeCell ref="C14:D14"/>
    <mergeCell ref="F15:H15"/>
    <mergeCell ref="F4:H4"/>
    <mergeCell ref="C20:D20"/>
    <mergeCell ref="C21:D21"/>
    <mergeCell ref="F5:H5"/>
    <mergeCell ref="F6:H6"/>
    <mergeCell ref="F7:H7"/>
    <mergeCell ref="F8:H8"/>
    <mergeCell ref="F20:H20"/>
    <mergeCell ref="F16:H16"/>
    <mergeCell ref="F17:H17"/>
    <mergeCell ref="F18:H18"/>
    <mergeCell ref="F19:H19"/>
    <mergeCell ref="F9:H9"/>
    <mergeCell ref="F10:H10"/>
    <mergeCell ref="C22:D22"/>
    <mergeCell ref="C16:D16"/>
    <mergeCell ref="C17:D17"/>
    <mergeCell ref="C18:D18"/>
    <mergeCell ref="C19:D19"/>
    <mergeCell ref="F11:H11"/>
    <mergeCell ref="F12:H12"/>
    <mergeCell ref="F14:H14"/>
    <mergeCell ref="F21:H21"/>
    <mergeCell ref="F22:H22"/>
    <mergeCell ref="F23:H23"/>
    <mergeCell ref="C28:H28"/>
    <mergeCell ref="C23:D23"/>
    <mergeCell ref="C40:D40"/>
    <mergeCell ref="C41:D41"/>
    <mergeCell ref="C42:D42"/>
    <mergeCell ref="C43:D43"/>
    <mergeCell ref="C44:D44"/>
    <mergeCell ref="C45:D45"/>
    <mergeCell ref="C46:D46"/>
    <mergeCell ref="C52:D52"/>
    <mergeCell ref="C53:D53"/>
    <mergeCell ref="C54:D54"/>
    <mergeCell ref="C47:D47"/>
    <mergeCell ref="C48:D48"/>
    <mergeCell ref="C49:D49"/>
    <mergeCell ref="C50:D50"/>
    <mergeCell ref="C51:D51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3" sqref="F53:H53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265" hidden="1" customWidth="1"/>
    <col min="6" max="6" width="15.7109375" style="265" customWidth="1"/>
    <col min="7" max="7" width="10.7109375" style="149" customWidth="1"/>
    <col min="8" max="8" width="15.7109375" style="265" customWidth="1"/>
    <col min="9" max="9" width="9.140625" style="149"/>
    <col min="10" max="17" width="15.7109375" style="149" hidden="1" customWidth="1" outlineLevel="1"/>
    <col min="18" max="18" width="9.140625" style="149" collapsed="1"/>
    <col min="19" max="16384" width="9.140625" style="149"/>
  </cols>
  <sheetData>
    <row r="2" spans="2:19" ht="15.75" customHeight="1">
      <c r="B2" s="382" t="s">
        <v>75</v>
      </c>
      <c r="C2" s="382"/>
      <c r="D2" s="382"/>
      <c r="E2" s="382"/>
      <c r="F2" s="382"/>
      <c r="G2" s="382"/>
      <c r="H2" s="382"/>
      <c r="R2" s="383" t="s">
        <v>411</v>
      </c>
      <c r="S2" s="383"/>
    </row>
    <row r="3" spans="2:19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9" ht="15.75" customHeight="1" outlineLevel="1">
      <c r="B4" s="158"/>
      <c r="C4" s="380" t="s">
        <v>16</v>
      </c>
      <c r="D4" s="380"/>
      <c r="E4" s="160"/>
      <c r="F4" s="395">
        <v>370</v>
      </c>
      <c r="G4" s="395"/>
      <c r="H4" s="395"/>
    </row>
    <row r="5" spans="2:19" ht="15.75" customHeight="1" outlineLevel="1">
      <c r="B5" s="158"/>
      <c r="C5" s="380" t="s">
        <v>17</v>
      </c>
      <c r="D5" s="380"/>
      <c r="E5" s="160"/>
      <c r="F5" s="395">
        <v>270</v>
      </c>
      <c r="G5" s="395"/>
      <c r="H5" s="395"/>
    </row>
    <row r="6" spans="2:19" ht="15.75" customHeight="1" outlineLevel="1">
      <c r="B6" s="158"/>
      <c r="C6" s="380" t="s">
        <v>18</v>
      </c>
      <c r="D6" s="380"/>
      <c r="E6" s="160"/>
      <c r="F6" s="395">
        <v>185</v>
      </c>
      <c r="G6" s="395"/>
      <c r="H6" s="395"/>
    </row>
    <row r="7" spans="2:19" ht="15.75" customHeight="1" outlineLevel="1">
      <c r="B7" s="158"/>
      <c r="C7" s="380" t="s">
        <v>19</v>
      </c>
      <c r="D7" s="380"/>
      <c r="E7" s="160"/>
      <c r="F7" s="395">
        <v>93</v>
      </c>
      <c r="G7" s="395"/>
      <c r="H7" s="395"/>
    </row>
    <row r="8" spans="2:19" ht="15.75" customHeight="1" outlineLevel="1">
      <c r="B8" s="158"/>
      <c r="C8" s="380" t="s">
        <v>20</v>
      </c>
      <c r="D8" s="380"/>
      <c r="E8" s="160"/>
      <c r="F8" s="395">
        <v>46</v>
      </c>
      <c r="G8" s="395"/>
      <c r="H8" s="395"/>
    </row>
    <row r="9" spans="2:19" ht="15.75" customHeight="1" outlineLevel="1">
      <c r="B9" s="158"/>
      <c r="C9" s="380" t="s">
        <v>36</v>
      </c>
      <c r="D9" s="380"/>
      <c r="E9" s="160"/>
      <c r="F9" s="395">
        <v>120</v>
      </c>
      <c r="G9" s="395"/>
      <c r="H9" s="395"/>
    </row>
    <row r="10" spans="2:19" ht="15.75" customHeight="1" outlineLevel="1">
      <c r="B10" s="158"/>
      <c r="C10" s="380" t="s">
        <v>21</v>
      </c>
      <c r="D10" s="380"/>
      <c r="E10" s="160"/>
      <c r="F10" s="395">
        <v>600</v>
      </c>
      <c r="G10" s="395"/>
      <c r="H10" s="395"/>
    </row>
    <row r="11" spans="2:19" ht="15.75" customHeight="1" outlineLevel="1">
      <c r="B11" s="158"/>
      <c r="C11" s="380" t="s">
        <v>22</v>
      </c>
      <c r="D11" s="380"/>
      <c r="E11" s="160"/>
      <c r="F11" s="395">
        <v>5</v>
      </c>
      <c r="G11" s="395"/>
      <c r="H11" s="395"/>
    </row>
    <row r="12" spans="2:19" ht="15.75" customHeight="1" outlineLevel="1">
      <c r="B12" s="158"/>
      <c r="C12" s="380" t="s">
        <v>23</v>
      </c>
      <c r="D12" s="380"/>
      <c r="E12" s="160"/>
      <c r="F12" s="395">
        <v>3</v>
      </c>
      <c r="G12" s="395"/>
      <c r="H12" s="395"/>
    </row>
    <row r="13" spans="2:19" ht="15.75" customHeight="1" outlineLevel="1">
      <c r="B13" s="158"/>
      <c r="C13" s="380" t="s">
        <v>172</v>
      </c>
      <c r="D13" s="380"/>
      <c r="E13" s="160"/>
      <c r="F13" s="381">
        <v>20</v>
      </c>
      <c r="G13" s="381"/>
      <c r="H13" s="381"/>
    </row>
    <row r="14" spans="2:19" ht="15.75" customHeight="1" outlineLevel="1">
      <c r="B14" s="158"/>
      <c r="C14" s="380" t="s">
        <v>24</v>
      </c>
      <c r="D14" s="380"/>
      <c r="E14" s="160"/>
      <c r="F14" s="381">
        <v>25</v>
      </c>
      <c r="G14" s="381"/>
      <c r="H14" s="381"/>
    </row>
    <row r="15" spans="2:19" ht="15.75" customHeight="1" outlineLevel="1">
      <c r="B15" s="158"/>
      <c r="C15" s="380" t="s">
        <v>25</v>
      </c>
      <c r="D15" s="380"/>
      <c r="E15" s="160"/>
      <c r="F15" s="381">
        <v>30</v>
      </c>
      <c r="G15" s="381"/>
      <c r="H15" s="381"/>
    </row>
    <row r="16" spans="2:19" ht="15.75" customHeight="1" outlineLevel="1">
      <c r="B16" s="158"/>
      <c r="C16" s="380" t="s">
        <v>26</v>
      </c>
      <c r="D16" s="380"/>
      <c r="E16" s="160"/>
      <c r="F16" s="395">
        <v>80</v>
      </c>
      <c r="G16" s="395"/>
      <c r="H16" s="395"/>
    </row>
    <row r="17" spans="2:17" ht="15.75" customHeight="1" outlineLevel="1">
      <c r="B17" s="158"/>
      <c r="C17" s="380" t="s">
        <v>27</v>
      </c>
      <c r="D17" s="380"/>
      <c r="E17" s="160"/>
      <c r="F17" s="395">
        <v>381</v>
      </c>
      <c r="G17" s="395"/>
      <c r="H17" s="395"/>
    </row>
    <row r="18" spans="2:17" ht="15.75" customHeight="1" outlineLevel="1">
      <c r="B18" s="158"/>
      <c r="C18" s="380" t="s">
        <v>28</v>
      </c>
      <c r="D18" s="380"/>
      <c r="E18" s="160"/>
      <c r="F18" s="395" t="s">
        <v>53</v>
      </c>
      <c r="G18" s="395"/>
      <c r="H18" s="395"/>
    </row>
    <row r="19" spans="2:17" ht="15.75" customHeight="1" outlineLevel="1">
      <c r="B19" s="158"/>
      <c r="C19" s="380" t="s">
        <v>30</v>
      </c>
      <c r="D19" s="380"/>
      <c r="E19" s="160"/>
      <c r="F19" s="395" t="s">
        <v>31</v>
      </c>
      <c r="G19" s="395"/>
      <c r="H19" s="395"/>
    </row>
    <row r="20" spans="2:17" ht="15.75" customHeight="1" outlineLevel="1">
      <c r="B20" s="158"/>
      <c r="C20" s="380" t="s">
        <v>37</v>
      </c>
      <c r="D20" s="380"/>
      <c r="E20" s="160"/>
      <c r="F20" s="395" t="s">
        <v>49</v>
      </c>
      <c r="G20" s="395"/>
      <c r="H20" s="395"/>
    </row>
    <row r="21" spans="2:17" ht="15.75" customHeight="1" outlineLevel="1">
      <c r="B21" s="158"/>
      <c r="C21" s="385" t="s">
        <v>156</v>
      </c>
      <c r="D21" s="385"/>
      <c r="E21" s="160"/>
      <c r="F21" s="395" t="s">
        <v>56</v>
      </c>
      <c r="G21" s="395"/>
      <c r="H21" s="395"/>
    </row>
    <row r="22" spans="2:17" ht="15.75" customHeight="1" outlineLevel="1">
      <c r="B22" s="158"/>
      <c r="C22" s="385" t="s">
        <v>157</v>
      </c>
      <c r="D22" s="385"/>
      <c r="E22" s="160"/>
      <c r="F22" s="395" t="s">
        <v>155</v>
      </c>
      <c r="G22" s="395"/>
      <c r="H22" s="395"/>
    </row>
    <row r="23" spans="2:17" ht="15.75" customHeight="1" outlineLevel="1">
      <c r="B23" s="158"/>
      <c r="C23" s="385" t="s">
        <v>35</v>
      </c>
      <c r="D23" s="385"/>
      <c r="E23" s="160"/>
      <c r="F23" s="395">
        <v>184</v>
      </c>
      <c r="G23" s="395"/>
      <c r="H23" s="395"/>
    </row>
    <row r="24" spans="2:17" ht="15.75" customHeight="1">
      <c r="B24" s="49"/>
      <c r="C24" s="52"/>
      <c r="D24" s="52"/>
      <c r="E24" s="51"/>
      <c r="F24" s="52"/>
      <c r="G24" s="52"/>
      <c r="H24" s="51"/>
    </row>
    <row r="25" spans="2:17" ht="15.75" customHeight="1" outlineLevel="1">
      <c r="B25" s="197" t="s">
        <v>39</v>
      </c>
      <c r="C25" s="198" t="s">
        <v>44</v>
      </c>
      <c r="D25" s="198"/>
      <c r="E25" s="200" t="s">
        <v>1</v>
      </c>
      <c r="F25" s="198" t="s">
        <v>1</v>
      </c>
      <c r="G25" s="198" t="s">
        <v>40</v>
      </c>
      <c r="H25" s="200" t="s">
        <v>41</v>
      </c>
    </row>
    <row r="26" spans="2:17" ht="15.75" customHeight="1" outlineLevel="1">
      <c r="B26" s="251">
        <v>1131</v>
      </c>
      <c r="C26" s="242" t="s">
        <v>130</v>
      </c>
      <c r="D26" s="242"/>
      <c r="E26" s="175">
        <v>3895</v>
      </c>
      <c r="F26" s="174">
        <f>E26*'Прайс-лист'!I3*(1-'Прайс-лист'!$E$3)</f>
        <v>90364</v>
      </c>
      <c r="G26" s="251"/>
      <c r="H26" s="175">
        <f>F26</f>
        <v>90364</v>
      </c>
    </row>
    <row r="27" spans="2:17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7" ht="303.75" customHeight="1" outlineLevel="2">
      <c r="B28" s="177"/>
      <c r="C28" s="387" t="s">
        <v>630</v>
      </c>
      <c r="D28" s="387"/>
      <c r="E28" s="387"/>
      <c r="F28" s="387"/>
      <c r="G28" s="387"/>
      <c r="H28" s="387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1">
        <v>2474</v>
      </c>
      <c r="C30" s="249" t="s">
        <v>3</v>
      </c>
      <c r="D30" s="179" t="s">
        <v>277</v>
      </c>
      <c r="E30" s="174">
        <v>265</v>
      </c>
      <c r="F30" s="174">
        <f>E30*'Прайс-лист'!I3*(1-'Прайс-лист'!$E$3)</f>
        <v>6148</v>
      </c>
      <c r="G30" s="176">
        <v>0</v>
      </c>
      <c r="H30" s="175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8"/>
      <c r="C31" s="243" t="s">
        <v>454</v>
      </c>
      <c r="D31" s="192" t="s">
        <v>277</v>
      </c>
      <c r="E31" s="174">
        <v>23</v>
      </c>
      <c r="F31" s="174">
        <f>E31*'Прайс-лист'!I3*(1-'Прайс-лист'!$E$3)</f>
        <v>533.6</v>
      </c>
      <c r="G31" s="176">
        <v>0</v>
      </c>
      <c r="H31" s="175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6" t="s">
        <v>401</v>
      </c>
      <c r="Q31" s="108" t="s">
        <v>383</v>
      </c>
    </row>
    <row r="32" spans="2:17" ht="15.75" customHeight="1" outlineLevel="1">
      <c r="B32" s="251">
        <v>2121</v>
      </c>
      <c r="C32" s="243" t="s">
        <v>458</v>
      </c>
      <c r="D32" s="192" t="s">
        <v>277</v>
      </c>
      <c r="E32" s="174">
        <v>126</v>
      </c>
      <c r="F32" s="174">
        <f>E32*'Прайс-лист'!I3*(1-'Прайс-лист'!$E$3)</f>
        <v>2923.2000000000003</v>
      </c>
      <c r="G32" s="176">
        <v>0</v>
      </c>
      <c r="H32" s="174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6" t="s">
        <v>402</v>
      </c>
      <c r="Q32" s="104" t="s">
        <v>382</v>
      </c>
    </row>
    <row r="33" spans="1:17" ht="15.75" customHeight="1" outlineLevel="1">
      <c r="B33" s="251"/>
      <c r="C33" s="243" t="s">
        <v>464</v>
      </c>
      <c r="D33" s="192" t="s">
        <v>277</v>
      </c>
      <c r="E33" s="174">
        <v>1504</v>
      </c>
      <c r="F33" s="174">
        <f>E33*'Прайс-лист'!I3*(1-'Прайс-лист'!$E$3)</f>
        <v>34892.800000000003</v>
      </c>
      <c r="G33" s="176">
        <v>0</v>
      </c>
      <c r="H33" s="175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7" t="s">
        <v>594</v>
      </c>
      <c r="Q33" s="107"/>
    </row>
    <row r="34" spans="1:17" ht="15.75" customHeight="1" outlineLevel="1">
      <c r="B34" s="251"/>
      <c r="C34" s="243" t="s">
        <v>463</v>
      </c>
      <c r="D34" s="192" t="s">
        <v>277</v>
      </c>
      <c r="E34" s="174">
        <v>2208</v>
      </c>
      <c r="F34" s="174">
        <f>E34*'Прайс-лист'!I3*(1-'Прайс-лист'!$E$3)</f>
        <v>51225.600000000006</v>
      </c>
      <c r="G34" s="176">
        <v>0</v>
      </c>
      <c r="H34" s="175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7" t="s">
        <v>595</v>
      </c>
      <c r="Q34" s="106"/>
    </row>
    <row r="35" spans="1:17" ht="15.75" customHeight="1" outlineLevel="1">
      <c r="B35" s="251">
        <v>2004</v>
      </c>
      <c r="C35" s="242" t="s">
        <v>279</v>
      </c>
      <c r="D35" s="192" t="s">
        <v>277</v>
      </c>
      <c r="E35" s="174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6" t="s">
        <v>403</v>
      </c>
      <c r="Q35" s="108"/>
    </row>
    <row r="36" spans="1:17" ht="15.75" customHeight="1" outlineLevel="1">
      <c r="B36" s="251">
        <v>3050</v>
      </c>
      <c r="C36" s="242" t="s">
        <v>278</v>
      </c>
      <c r="D36" s="192" t="s">
        <v>277</v>
      </c>
      <c r="E36" s="174">
        <v>23</v>
      </c>
      <c r="F36" s="174">
        <f>E36*'Прайс-лист'!I3*(1-'Прайс-лист'!$E$3)</f>
        <v>533.6</v>
      </c>
      <c r="G36" s="176">
        <v>0</v>
      </c>
      <c r="H36" s="175">
        <f t="shared" si="0"/>
        <v>0</v>
      </c>
      <c r="K36" s="130" t="s">
        <v>455</v>
      </c>
      <c r="L36" s="108"/>
      <c r="M36" s="108"/>
      <c r="N36" s="108"/>
      <c r="O36" s="108"/>
      <c r="P36" s="276" t="s">
        <v>404</v>
      </c>
      <c r="Q36" s="125"/>
    </row>
    <row r="37" spans="1:17" ht="15.75" customHeight="1" outlineLevel="1">
      <c r="B37" s="246" t="s">
        <v>378</v>
      </c>
      <c r="C37" s="247" t="s">
        <v>381</v>
      </c>
      <c r="D37" s="192" t="s">
        <v>277</v>
      </c>
      <c r="E37" s="174">
        <v>0</v>
      </c>
      <c r="F37" s="174">
        <f>E37*'Прайс-лист'!I3*(1-'Прайс-лист'!$E$3)</f>
        <v>0</v>
      </c>
      <c r="G37" s="176">
        <v>0</v>
      </c>
      <c r="H37" s="175">
        <f t="shared" si="0"/>
        <v>0</v>
      </c>
      <c r="P37" s="276" t="s">
        <v>405</v>
      </c>
    </row>
    <row r="38" spans="1:17" ht="15.75" customHeight="1" outlineLevel="1">
      <c r="C38" s="190" t="s">
        <v>4</v>
      </c>
      <c r="D38" s="190"/>
      <c r="E38" s="190"/>
      <c r="F38" s="190"/>
      <c r="G38" s="190"/>
      <c r="H38" s="190"/>
      <c r="P38" s="277" t="s">
        <v>596</v>
      </c>
    </row>
    <row r="39" spans="1:17" ht="15.75" customHeight="1" outlineLevel="1">
      <c r="A39" s="262"/>
      <c r="B39" s="244">
        <v>4144</v>
      </c>
      <c r="C39" s="386" t="s">
        <v>409</v>
      </c>
      <c r="D39" s="386"/>
      <c r="E39" s="174">
        <v>23</v>
      </c>
      <c r="F39" s="174">
        <f>E39*'Прайс-лист'!I3*(1-'Прайс-лист'!$E$3)</f>
        <v>533.6</v>
      </c>
      <c r="G39" s="176">
        <v>0</v>
      </c>
      <c r="H39" s="175">
        <f>F39*G39</f>
        <v>0</v>
      </c>
      <c r="P39" s="276" t="s">
        <v>406</v>
      </c>
    </row>
    <row r="40" spans="1:17" ht="15.75" customHeight="1" outlineLevel="1">
      <c r="A40" s="262"/>
      <c r="B40" s="244">
        <v>2414</v>
      </c>
      <c r="C40" s="385" t="s">
        <v>312</v>
      </c>
      <c r="D40" s="385"/>
      <c r="E40" s="174">
        <v>231</v>
      </c>
      <c r="F40" s="174">
        <f>E40*'Прайс-лист'!I3*(1-'Прайс-лист'!$E$3)</f>
        <v>5359.2000000000007</v>
      </c>
      <c r="G40" s="176">
        <v>0</v>
      </c>
      <c r="H40" s="175">
        <f t="shared" ref="H40:H52" si="1">F40*G40</f>
        <v>0</v>
      </c>
      <c r="P40" s="276" t="s">
        <v>407</v>
      </c>
    </row>
    <row r="41" spans="1:17" ht="15.75" customHeight="1" outlineLevel="1">
      <c r="A41" s="262"/>
      <c r="B41" s="244">
        <v>2336</v>
      </c>
      <c r="C41" s="385" t="s">
        <v>63</v>
      </c>
      <c r="D41" s="385"/>
      <c r="E41" s="174">
        <v>65</v>
      </c>
      <c r="F41" s="174">
        <f>E41*'Прайс-лист'!I3*(1-'Прайс-лист'!$E$3)</f>
        <v>1508</v>
      </c>
      <c r="G41" s="176">
        <v>0</v>
      </c>
      <c r="H41" s="175">
        <f t="shared" si="1"/>
        <v>0</v>
      </c>
    </row>
    <row r="42" spans="1:17" ht="15.75" customHeight="1" outlineLevel="1">
      <c r="A42" s="262"/>
      <c r="B42" s="244">
        <v>2508</v>
      </c>
      <c r="C42" s="385" t="s">
        <v>533</v>
      </c>
      <c r="D42" s="385"/>
      <c r="E42" s="174">
        <v>626</v>
      </c>
      <c r="F42" s="174">
        <f>E42*'Прайс-лист'!I3*(1-'Прайс-лист'!$E$3)</f>
        <v>14523.2</v>
      </c>
      <c r="G42" s="176">
        <v>0</v>
      </c>
      <c r="H42" s="175">
        <f>F42*G42</f>
        <v>0</v>
      </c>
    </row>
    <row r="43" spans="1:17" ht="15.75" customHeight="1" outlineLevel="1">
      <c r="A43" s="262"/>
      <c r="B43" s="244">
        <v>2701</v>
      </c>
      <c r="C43" s="385" t="s">
        <v>438</v>
      </c>
      <c r="D43" s="385"/>
      <c r="E43" s="174">
        <v>528</v>
      </c>
      <c r="F43" s="174">
        <f>E43*'Прайс-лист'!I3*(1-'Прайс-лист'!$E$3)</f>
        <v>12249.6</v>
      </c>
      <c r="G43" s="176">
        <v>0</v>
      </c>
      <c r="H43" s="175">
        <f>F43*G43</f>
        <v>0</v>
      </c>
    </row>
    <row r="44" spans="1:17" ht="15.75" customHeight="1" outlineLevel="1">
      <c r="A44" s="262"/>
      <c r="B44" s="244">
        <v>2702</v>
      </c>
      <c r="C44" s="385" t="s">
        <v>76</v>
      </c>
      <c r="D44" s="385"/>
      <c r="E44" s="174">
        <v>590</v>
      </c>
      <c r="F44" s="174">
        <f>E44*'Прайс-лист'!I3*(1-'Прайс-лист'!$E$3)</f>
        <v>13688</v>
      </c>
      <c r="G44" s="176">
        <v>0</v>
      </c>
      <c r="H44" s="175">
        <f>F44*G44</f>
        <v>0</v>
      </c>
    </row>
    <row r="45" spans="1:17" ht="15.75" customHeight="1" outlineLevel="1">
      <c r="A45" s="262"/>
      <c r="B45" s="244">
        <v>2421</v>
      </c>
      <c r="C45" s="385" t="s">
        <v>47</v>
      </c>
      <c r="D45" s="385"/>
      <c r="E45" s="174">
        <v>468</v>
      </c>
      <c r="F45" s="174">
        <f>E45*'Прайс-лист'!I3*(1-'Прайс-лист'!$E$3)</f>
        <v>10857.6</v>
      </c>
      <c r="G45" s="176">
        <v>0</v>
      </c>
      <c r="H45" s="175">
        <f t="shared" si="1"/>
        <v>0</v>
      </c>
    </row>
    <row r="46" spans="1:17" ht="15.75" customHeight="1" outlineLevel="1">
      <c r="A46" s="262"/>
      <c r="B46" s="244">
        <v>2909</v>
      </c>
      <c r="C46" s="385" t="s">
        <v>6</v>
      </c>
      <c r="D46" s="385"/>
      <c r="E46" s="174">
        <v>124</v>
      </c>
      <c r="F46" s="174">
        <f>E46*'Прайс-лист'!I3*(1-'Прайс-лист'!$E$3)</f>
        <v>2876.8</v>
      </c>
      <c r="G46" s="176">
        <v>0</v>
      </c>
      <c r="H46" s="175">
        <f>F46*G46</f>
        <v>0</v>
      </c>
    </row>
    <row r="47" spans="1:17" ht="15.75" customHeight="1" outlineLevel="1">
      <c r="A47" s="262"/>
      <c r="B47" s="244">
        <v>2910</v>
      </c>
      <c r="C47" s="385" t="s">
        <v>67</v>
      </c>
      <c r="D47" s="385"/>
      <c r="E47" s="174">
        <v>154</v>
      </c>
      <c r="F47" s="174">
        <f>E47*'Прайс-лист'!I3*(1-'Прайс-лист'!$E$3)</f>
        <v>3572.8</v>
      </c>
      <c r="G47" s="176">
        <v>0</v>
      </c>
      <c r="H47" s="175">
        <f>F47*G47</f>
        <v>0</v>
      </c>
    </row>
    <row r="48" spans="1:17" ht="15.75" customHeight="1" outlineLevel="1">
      <c r="A48" s="262"/>
      <c r="B48" s="244">
        <v>2870</v>
      </c>
      <c r="C48" s="385" t="s">
        <v>8</v>
      </c>
      <c r="D48" s="385"/>
      <c r="E48" s="174">
        <v>246</v>
      </c>
      <c r="F48" s="174">
        <f>E48*'Прайс-лист'!I3*(1-'Прайс-лист'!$E$3)</f>
        <v>5707.2000000000007</v>
      </c>
      <c r="G48" s="176">
        <v>0</v>
      </c>
      <c r="H48" s="175">
        <f t="shared" si="1"/>
        <v>0</v>
      </c>
    </row>
    <row r="49" spans="1:8" ht="15.75" customHeight="1" outlineLevel="1">
      <c r="A49" s="262"/>
      <c r="B49" s="244">
        <v>287001</v>
      </c>
      <c r="C49" s="385" t="s">
        <v>280</v>
      </c>
      <c r="D49" s="385"/>
      <c r="E49" s="174">
        <v>246</v>
      </c>
      <c r="F49" s="174">
        <f>E49*'Прайс-лист'!I3*(1-'Прайс-лист'!$E$3)</f>
        <v>5707.2000000000007</v>
      </c>
      <c r="G49" s="176">
        <v>0</v>
      </c>
      <c r="H49" s="175">
        <f t="shared" si="1"/>
        <v>0</v>
      </c>
    </row>
    <row r="50" spans="1:8" ht="15.75" customHeight="1" outlineLevel="1">
      <c r="A50" s="262"/>
      <c r="B50" s="244">
        <v>2849</v>
      </c>
      <c r="C50" s="385" t="s">
        <v>73</v>
      </c>
      <c r="D50" s="385"/>
      <c r="E50" s="174">
        <v>77</v>
      </c>
      <c r="F50" s="174">
        <f>E50*'Прайс-лист'!I3*(1-'Прайс-лист'!$E$3)</f>
        <v>1786.4</v>
      </c>
      <c r="G50" s="176">
        <v>0</v>
      </c>
      <c r="H50" s="175">
        <f t="shared" si="1"/>
        <v>0</v>
      </c>
    </row>
    <row r="51" spans="1:8" ht="15.75" customHeight="1" outlineLevel="1">
      <c r="A51" s="262"/>
      <c r="B51" s="244">
        <v>2391</v>
      </c>
      <c r="C51" s="385" t="s">
        <v>525</v>
      </c>
      <c r="D51" s="385"/>
      <c r="E51" s="174">
        <v>530</v>
      </c>
      <c r="F51" s="174">
        <f>E51*'Прайс-лист'!I3*(1-'Прайс-лист'!$E$3)</f>
        <v>12296</v>
      </c>
      <c r="G51" s="176">
        <v>0</v>
      </c>
      <c r="H51" s="175">
        <f t="shared" si="1"/>
        <v>0</v>
      </c>
    </row>
    <row r="52" spans="1:8" ht="15.75" customHeight="1" outlineLevel="1">
      <c r="A52" s="262"/>
      <c r="B52" s="244">
        <v>2396</v>
      </c>
      <c r="C52" s="385" t="s">
        <v>528</v>
      </c>
      <c r="D52" s="385"/>
      <c r="E52" s="174">
        <v>710</v>
      </c>
      <c r="F52" s="174">
        <f>E52*'Прайс-лист'!I3*(1-'Прайс-лист'!$E$3)</f>
        <v>16472</v>
      </c>
      <c r="G52" s="176">
        <v>0</v>
      </c>
      <c r="H52" s="175">
        <f t="shared" si="1"/>
        <v>0</v>
      </c>
    </row>
    <row r="53" spans="1:8" ht="18">
      <c r="A53" s="153"/>
      <c r="B53" s="264"/>
      <c r="C53" s="154"/>
      <c r="D53" s="252"/>
      <c r="E53" s="29"/>
      <c r="F53" s="316" t="s">
        <v>9</v>
      </c>
      <c r="G53" s="388">
        <f>SUM(H26:H52)</f>
        <v>90364</v>
      </c>
      <c r="H53" s="388"/>
    </row>
    <row r="54" spans="1:8" ht="14.25"/>
    <row r="55" spans="1:8" ht="14.25"/>
  </sheetData>
  <mergeCells count="59">
    <mergeCell ref="G53:H53"/>
    <mergeCell ref="B3:H3"/>
    <mergeCell ref="C16:D16"/>
    <mergeCell ref="C17:D17"/>
    <mergeCell ref="C11:D11"/>
    <mergeCell ref="F20:H20"/>
    <mergeCell ref="C13:D13"/>
    <mergeCell ref="F13:H13"/>
    <mergeCell ref="F21:H21"/>
    <mergeCell ref="F22:H22"/>
    <mergeCell ref="F23:H23"/>
    <mergeCell ref="C14:D14"/>
    <mergeCell ref="C15:D15"/>
    <mergeCell ref="C22:D22"/>
    <mergeCell ref="C23:D23"/>
    <mergeCell ref="C18:D18"/>
    <mergeCell ref="F15:H15"/>
    <mergeCell ref="F16:H16"/>
    <mergeCell ref="R2:S2"/>
    <mergeCell ref="B2:H2"/>
    <mergeCell ref="C9:D9"/>
    <mergeCell ref="C10:D10"/>
    <mergeCell ref="C12:D12"/>
    <mergeCell ref="C4:D4"/>
    <mergeCell ref="C5:D5"/>
    <mergeCell ref="C6:D6"/>
    <mergeCell ref="C7:D7"/>
    <mergeCell ref="C8:D8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F17:H17"/>
    <mergeCell ref="F18:H18"/>
    <mergeCell ref="F19:H19"/>
    <mergeCell ref="C39:D39"/>
    <mergeCell ref="C40:D40"/>
    <mergeCell ref="C19:D19"/>
    <mergeCell ref="C20:D20"/>
    <mergeCell ref="C21:D21"/>
    <mergeCell ref="C28:H28"/>
    <mergeCell ref="C41:D41"/>
    <mergeCell ref="C42:D42"/>
    <mergeCell ref="C43:D43"/>
    <mergeCell ref="C49:D49"/>
    <mergeCell ref="C50:D50"/>
    <mergeCell ref="C51:D51"/>
    <mergeCell ref="C52:D52"/>
    <mergeCell ref="C44:D44"/>
    <mergeCell ref="C45:D45"/>
    <mergeCell ref="C46:D46"/>
    <mergeCell ref="C47:D47"/>
    <mergeCell ref="C48:D48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49" sqref="F49:H49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8.5703125" style="150" hidden="1" customWidth="1"/>
    <col min="6" max="6" width="15.7109375" style="265" customWidth="1"/>
    <col min="7" max="7" width="10.7109375" style="149" customWidth="1"/>
    <col min="8" max="8" width="15.7109375" style="265" customWidth="1"/>
    <col min="9" max="9" width="9.140625" style="149"/>
    <col min="10" max="15" width="15.7109375" style="149" hidden="1" customWidth="1" outlineLevel="1"/>
    <col min="16" max="16" width="9.140625" style="149" collapsed="1"/>
    <col min="17" max="16384" width="9.140625" style="149"/>
  </cols>
  <sheetData>
    <row r="2" spans="2:17" ht="15.75" customHeight="1">
      <c r="B2" s="382" t="s">
        <v>74</v>
      </c>
      <c r="C2" s="382"/>
      <c r="D2" s="382"/>
      <c r="E2" s="382"/>
      <c r="F2" s="382"/>
      <c r="G2" s="382"/>
      <c r="H2" s="382"/>
      <c r="P2" s="383" t="s">
        <v>411</v>
      </c>
      <c r="Q2" s="383"/>
    </row>
    <row r="3" spans="2:17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7" ht="15.75" customHeight="1" outlineLevel="1">
      <c r="B4" s="158"/>
      <c r="C4" s="380" t="s">
        <v>16</v>
      </c>
      <c r="D4" s="380"/>
      <c r="E4" s="160"/>
      <c r="F4" s="395">
        <v>330</v>
      </c>
      <c r="G4" s="395"/>
      <c r="H4" s="395"/>
    </row>
    <row r="5" spans="2:17" ht="15.75" customHeight="1" outlineLevel="1">
      <c r="B5" s="158"/>
      <c r="C5" s="380" t="s">
        <v>17</v>
      </c>
      <c r="D5" s="380"/>
      <c r="E5" s="160"/>
      <c r="F5" s="395">
        <v>218</v>
      </c>
      <c r="G5" s="395"/>
      <c r="H5" s="395"/>
    </row>
    <row r="6" spans="2:17" ht="15.75" customHeight="1" outlineLevel="1">
      <c r="B6" s="158"/>
      <c r="C6" s="380" t="s">
        <v>18</v>
      </c>
      <c r="D6" s="380"/>
      <c r="E6" s="160"/>
      <c r="F6" s="395">
        <v>169</v>
      </c>
      <c r="G6" s="395"/>
      <c r="H6" s="395"/>
    </row>
    <row r="7" spans="2:17" ht="15.75" customHeight="1" outlineLevel="1">
      <c r="B7" s="158"/>
      <c r="C7" s="380" t="s">
        <v>19</v>
      </c>
      <c r="D7" s="380"/>
      <c r="E7" s="160"/>
      <c r="F7" s="395">
        <v>78</v>
      </c>
      <c r="G7" s="395"/>
      <c r="H7" s="395"/>
    </row>
    <row r="8" spans="2:17" ht="15.75" customHeight="1" outlineLevel="1">
      <c r="B8" s="158"/>
      <c r="C8" s="380" t="s">
        <v>20</v>
      </c>
      <c r="D8" s="380"/>
      <c r="E8" s="160"/>
      <c r="F8" s="395">
        <v>43</v>
      </c>
      <c r="G8" s="395"/>
      <c r="H8" s="395"/>
    </row>
    <row r="9" spans="2:17" ht="15.75" customHeight="1" outlineLevel="1">
      <c r="B9" s="158"/>
      <c r="C9" s="380" t="s">
        <v>36</v>
      </c>
      <c r="D9" s="380"/>
      <c r="E9" s="160"/>
      <c r="F9" s="395">
        <v>84</v>
      </c>
      <c r="G9" s="395"/>
      <c r="H9" s="395"/>
    </row>
    <row r="10" spans="2:17" ht="15.75" customHeight="1" outlineLevel="1">
      <c r="B10" s="158"/>
      <c r="C10" s="380" t="s">
        <v>21</v>
      </c>
      <c r="D10" s="380"/>
      <c r="E10" s="160"/>
      <c r="F10" s="395">
        <v>580</v>
      </c>
      <c r="G10" s="395"/>
      <c r="H10" s="395"/>
    </row>
    <row r="11" spans="2:17" ht="15.75" customHeight="1" outlineLevel="1">
      <c r="B11" s="158"/>
      <c r="C11" s="380" t="s">
        <v>22</v>
      </c>
      <c r="D11" s="380"/>
      <c r="E11" s="160"/>
      <c r="F11" s="395">
        <v>4</v>
      </c>
      <c r="G11" s="395"/>
      <c r="H11" s="395"/>
    </row>
    <row r="12" spans="2:17" ht="15.75" customHeight="1" outlineLevel="1">
      <c r="B12" s="158"/>
      <c r="C12" s="380" t="s">
        <v>23</v>
      </c>
      <c r="D12" s="380"/>
      <c r="E12" s="160"/>
      <c r="F12" s="395">
        <v>3</v>
      </c>
      <c r="G12" s="395"/>
      <c r="H12" s="395"/>
    </row>
    <row r="13" spans="2:17" ht="15.75" customHeight="1" outlineLevel="1">
      <c r="B13" s="158"/>
      <c r="C13" s="380" t="s">
        <v>172</v>
      </c>
      <c r="D13" s="380"/>
      <c r="E13" s="160"/>
      <c r="F13" s="381">
        <v>15</v>
      </c>
      <c r="G13" s="381"/>
      <c r="H13" s="381"/>
    </row>
    <row r="14" spans="2:17" ht="15.75" customHeight="1" outlineLevel="1">
      <c r="B14" s="158"/>
      <c r="C14" s="380" t="s">
        <v>24</v>
      </c>
      <c r="D14" s="380"/>
      <c r="E14" s="160"/>
      <c r="F14" s="381">
        <v>20</v>
      </c>
      <c r="G14" s="381"/>
      <c r="H14" s="381"/>
    </row>
    <row r="15" spans="2:17" ht="15.75" customHeight="1" outlineLevel="1">
      <c r="B15" s="158"/>
      <c r="C15" s="380" t="s">
        <v>25</v>
      </c>
      <c r="D15" s="380"/>
      <c r="E15" s="160"/>
      <c r="F15" s="381">
        <v>25</v>
      </c>
      <c r="G15" s="381"/>
      <c r="H15" s="381"/>
    </row>
    <row r="16" spans="2:17" ht="15.75" customHeight="1" outlineLevel="1">
      <c r="B16" s="158"/>
      <c r="C16" s="380" t="s">
        <v>26</v>
      </c>
      <c r="D16" s="380"/>
      <c r="E16" s="160"/>
      <c r="F16" s="395">
        <v>60</v>
      </c>
      <c r="G16" s="395"/>
      <c r="H16" s="395"/>
    </row>
    <row r="17" spans="2:15" ht="15.75" customHeight="1" outlineLevel="1">
      <c r="B17" s="158"/>
      <c r="C17" s="380" t="s">
        <v>27</v>
      </c>
      <c r="D17" s="380"/>
      <c r="E17" s="160"/>
      <c r="F17" s="395">
        <v>381</v>
      </c>
      <c r="G17" s="395"/>
      <c r="H17" s="395"/>
    </row>
    <row r="18" spans="2:15" ht="15.75" customHeight="1" outlineLevel="1">
      <c r="B18" s="158"/>
      <c r="C18" s="380" t="s">
        <v>28</v>
      </c>
      <c r="D18" s="380"/>
      <c r="E18" s="160"/>
      <c r="F18" s="395" t="s">
        <v>48</v>
      </c>
      <c r="G18" s="395"/>
      <c r="H18" s="395"/>
    </row>
    <row r="19" spans="2:15" ht="15.75" customHeight="1" outlineLevel="1">
      <c r="B19" s="158"/>
      <c r="C19" s="380" t="s">
        <v>30</v>
      </c>
      <c r="D19" s="380"/>
      <c r="E19" s="160"/>
      <c r="F19" s="395" t="s">
        <v>31</v>
      </c>
      <c r="G19" s="395"/>
      <c r="H19" s="395"/>
    </row>
    <row r="20" spans="2:15" ht="15.75" customHeight="1" outlineLevel="1">
      <c r="B20" s="158"/>
      <c r="C20" s="380" t="s">
        <v>37</v>
      </c>
      <c r="D20" s="380"/>
      <c r="E20" s="160"/>
      <c r="F20" s="395" t="s">
        <v>49</v>
      </c>
      <c r="G20" s="395"/>
      <c r="H20" s="395"/>
    </row>
    <row r="21" spans="2:15" ht="15.75" customHeight="1" outlineLevel="1">
      <c r="B21" s="158"/>
      <c r="C21" s="385" t="s">
        <v>156</v>
      </c>
      <c r="D21" s="385"/>
      <c r="E21" s="160"/>
      <c r="F21" s="395" t="s">
        <v>55</v>
      </c>
      <c r="G21" s="395"/>
      <c r="H21" s="395"/>
    </row>
    <row r="22" spans="2:15" ht="15.75" customHeight="1" outlineLevel="1">
      <c r="B22" s="158"/>
      <c r="C22" s="385" t="s">
        <v>157</v>
      </c>
      <c r="D22" s="385"/>
      <c r="E22" s="160"/>
      <c r="F22" s="395" t="s">
        <v>155</v>
      </c>
      <c r="G22" s="395"/>
      <c r="H22" s="395"/>
    </row>
    <row r="23" spans="2:15" ht="15.75" customHeight="1" outlineLevel="1">
      <c r="B23" s="158"/>
      <c r="C23" s="385" t="s">
        <v>35</v>
      </c>
      <c r="D23" s="385"/>
      <c r="E23" s="160"/>
      <c r="F23" s="395">
        <v>119</v>
      </c>
      <c r="G23" s="395"/>
      <c r="H23" s="395"/>
    </row>
    <row r="24" spans="2:15" ht="15.75" customHeight="1">
      <c r="B24" s="49"/>
      <c r="C24" s="52"/>
      <c r="D24" s="52"/>
      <c r="E24" s="51"/>
      <c r="F24" s="52"/>
      <c r="G24" s="52"/>
      <c r="H24" s="51"/>
    </row>
    <row r="25" spans="2:15" ht="15.75" customHeight="1" outlineLevel="1">
      <c r="B25" s="197" t="s">
        <v>39</v>
      </c>
      <c r="C25" s="198" t="s">
        <v>44</v>
      </c>
      <c r="D25" s="198"/>
      <c r="E25" s="200" t="s">
        <v>1</v>
      </c>
      <c r="F25" s="198" t="s">
        <v>1</v>
      </c>
      <c r="G25" s="198" t="s">
        <v>40</v>
      </c>
      <c r="H25" s="200" t="s">
        <v>41</v>
      </c>
    </row>
    <row r="26" spans="2:15" ht="15.75" customHeight="1" outlineLevel="1">
      <c r="B26" s="251">
        <v>1031</v>
      </c>
      <c r="C26" s="242" t="s">
        <v>130</v>
      </c>
      <c r="D26" s="242"/>
      <c r="E26" s="217">
        <v>2956</v>
      </c>
      <c r="F26" s="174">
        <f>E26*'Прайс-лист'!I3*(1-'Прайс-лист'!$E$3)</f>
        <v>68579.199999999997</v>
      </c>
      <c r="G26" s="251"/>
      <c r="H26" s="175">
        <f>F26</f>
        <v>68579.199999999997</v>
      </c>
    </row>
    <row r="27" spans="2:15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5" ht="295.5" customHeight="1" outlineLevel="2">
      <c r="B28" s="177"/>
      <c r="C28" s="387" t="s">
        <v>631</v>
      </c>
      <c r="D28" s="387"/>
      <c r="E28" s="387"/>
      <c r="F28" s="387"/>
      <c r="G28" s="387"/>
      <c r="H28" s="387"/>
    </row>
    <row r="29" spans="2:15" ht="15.75" customHeight="1" outlineLevel="1">
      <c r="C29" s="12" t="s">
        <v>365</v>
      </c>
      <c r="D29" s="12"/>
      <c r="E29" s="12"/>
      <c r="F29" s="12"/>
      <c r="G29" s="12"/>
      <c r="H29" s="12"/>
      <c r="N29" s="57"/>
      <c r="O29" s="57"/>
    </row>
    <row r="30" spans="2:15" ht="15.75" customHeight="1" outlineLevel="1">
      <c r="B30" s="251">
        <v>2472</v>
      </c>
      <c r="C30" s="249" t="s">
        <v>3</v>
      </c>
      <c r="D30" s="179" t="s">
        <v>277</v>
      </c>
      <c r="E30" s="217">
        <v>143</v>
      </c>
      <c r="F30" s="174">
        <f>E30*'Прайс-лист'!I3*(1-'Прайс-лист'!$E$3)</f>
        <v>3317.6000000000004</v>
      </c>
      <c r="G30" s="176">
        <v>0</v>
      </c>
      <c r="H30" s="175">
        <f t="shared" ref="H30:H35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</row>
    <row r="31" spans="2:15" ht="15.75" customHeight="1" outlineLevel="1">
      <c r="B31" s="208"/>
      <c r="C31" s="243" t="s">
        <v>454</v>
      </c>
      <c r="D31" s="192" t="s">
        <v>277</v>
      </c>
      <c r="E31" s="217">
        <v>23</v>
      </c>
      <c r="F31" s="174">
        <f>E31*'Прайс-лист'!I3*(1-'Прайс-лист'!$E$3)</f>
        <v>533.6</v>
      </c>
      <c r="G31" s="176">
        <v>0</v>
      </c>
      <c r="H31" s="175">
        <f t="shared" si="0"/>
        <v>0</v>
      </c>
      <c r="J31" s="106" t="s">
        <v>459</v>
      </c>
      <c r="K31" s="108" t="s">
        <v>453</v>
      </c>
      <c r="L31" s="106" t="s">
        <v>443</v>
      </c>
      <c r="M31" s="125" t="s">
        <v>399</v>
      </c>
      <c r="N31" s="276" t="s">
        <v>401</v>
      </c>
      <c r="O31" s="108" t="s">
        <v>383</v>
      </c>
    </row>
    <row r="32" spans="2:15" ht="15.75" customHeight="1" outlineLevel="1">
      <c r="B32" s="251"/>
      <c r="C32" s="243" t="s">
        <v>465</v>
      </c>
      <c r="D32" s="192" t="s">
        <v>277</v>
      </c>
      <c r="E32" s="217">
        <v>1189</v>
      </c>
      <c r="F32" s="174">
        <f>E32*'Прайс-лист'!I3*(1-'Прайс-лист'!$E$3)</f>
        <v>27584.800000000003</v>
      </c>
      <c r="G32" s="176">
        <v>0</v>
      </c>
      <c r="H32" s="175">
        <f t="shared" si="0"/>
        <v>0</v>
      </c>
      <c r="J32" s="106" t="s">
        <v>367</v>
      </c>
      <c r="K32" s="104" t="s">
        <v>450</v>
      </c>
      <c r="L32" s="108" t="s">
        <v>523</v>
      </c>
      <c r="M32" s="125" t="s">
        <v>400</v>
      </c>
      <c r="N32" s="276" t="s">
        <v>402</v>
      </c>
      <c r="O32" s="104" t="s">
        <v>382</v>
      </c>
    </row>
    <row r="33" spans="1:15" ht="15.75" customHeight="1" outlineLevel="1">
      <c r="B33" s="251">
        <v>2004</v>
      </c>
      <c r="C33" s="242" t="s">
        <v>279</v>
      </c>
      <c r="D33" s="192" t="s">
        <v>277</v>
      </c>
      <c r="E33" s="217">
        <v>0</v>
      </c>
      <c r="F33" s="174">
        <f>E33*'Прайс-лист'!I3*(1-'Прайс-лист'!$E$3)</f>
        <v>0</v>
      </c>
      <c r="G33" s="176">
        <v>0</v>
      </c>
      <c r="H33" s="175">
        <f t="shared" si="0"/>
        <v>0</v>
      </c>
      <c r="J33" s="106" t="s">
        <v>457</v>
      </c>
      <c r="K33" s="111" t="s">
        <v>451</v>
      </c>
      <c r="M33" s="120"/>
      <c r="N33" s="277" t="s">
        <v>594</v>
      </c>
      <c r="O33" s="107"/>
    </row>
    <row r="34" spans="1:15" ht="15.75" customHeight="1" outlineLevel="1">
      <c r="B34" s="251">
        <v>3050</v>
      </c>
      <c r="C34" s="242" t="s">
        <v>278</v>
      </c>
      <c r="D34" s="192" t="s">
        <v>277</v>
      </c>
      <c r="E34" s="217">
        <v>23</v>
      </c>
      <c r="F34" s="174">
        <f>E34*'Прайс-лист'!I3*(1-'Прайс-лист'!$E$3)</f>
        <v>533.6</v>
      </c>
      <c r="G34" s="176">
        <v>0</v>
      </c>
      <c r="H34" s="175">
        <f t="shared" si="0"/>
        <v>0</v>
      </c>
      <c r="J34" s="108" t="s">
        <v>460</v>
      </c>
      <c r="K34" s="105" t="s">
        <v>456</v>
      </c>
      <c r="L34" s="111"/>
      <c r="M34" s="106"/>
      <c r="N34" s="277" t="s">
        <v>595</v>
      </c>
      <c r="O34" s="106"/>
    </row>
    <row r="35" spans="1:15" ht="15.75" customHeight="1" outlineLevel="1">
      <c r="B35" s="246" t="s">
        <v>378</v>
      </c>
      <c r="C35" s="247" t="s">
        <v>381</v>
      </c>
      <c r="D35" s="192" t="s">
        <v>277</v>
      </c>
      <c r="E35" s="217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333</v>
      </c>
      <c r="K35" s="130"/>
      <c r="L35" s="111"/>
      <c r="M35" s="107"/>
      <c r="N35" s="276" t="s">
        <v>403</v>
      </c>
      <c r="O35" s="108"/>
    </row>
    <row r="36" spans="1:15" ht="15.75" customHeight="1" outlineLevel="1">
      <c r="C36" s="190" t="s">
        <v>4</v>
      </c>
      <c r="D36" s="190"/>
      <c r="E36" s="190"/>
      <c r="F36" s="190"/>
      <c r="G36" s="190"/>
      <c r="H36" s="190"/>
      <c r="K36" s="108"/>
      <c r="L36" s="108"/>
      <c r="M36" s="107"/>
      <c r="N36" s="276" t="s">
        <v>404</v>
      </c>
      <c r="O36" s="108"/>
    </row>
    <row r="37" spans="1:15" ht="15.75" customHeight="1" outlineLevel="1">
      <c r="A37" s="262"/>
      <c r="B37" s="251">
        <v>4144</v>
      </c>
      <c r="C37" s="392" t="s">
        <v>409</v>
      </c>
      <c r="D37" s="392"/>
      <c r="E37" s="227">
        <v>23</v>
      </c>
      <c r="F37" s="174">
        <f>E37*'Прайс-лист'!I3*(1-'Прайс-лист'!$E$3)</f>
        <v>533.6</v>
      </c>
      <c r="G37" s="176">
        <v>0</v>
      </c>
      <c r="H37" s="175">
        <f>F37*G37</f>
        <v>0</v>
      </c>
      <c r="N37" s="276" t="s">
        <v>405</v>
      </c>
      <c r="O37" s="111"/>
    </row>
    <row r="38" spans="1:15" ht="15.75" customHeight="1" outlineLevel="1">
      <c r="A38" s="262"/>
      <c r="B38" s="251">
        <v>2401</v>
      </c>
      <c r="C38" s="380" t="s">
        <v>46</v>
      </c>
      <c r="D38" s="380"/>
      <c r="E38" s="217">
        <v>141</v>
      </c>
      <c r="F38" s="174">
        <f>E38*'Прайс-лист'!I3*(1-'Прайс-лист'!$E$3)</f>
        <v>3271.2000000000003</v>
      </c>
      <c r="G38" s="176">
        <v>0</v>
      </c>
      <c r="H38" s="175">
        <f t="shared" ref="H38:H48" si="1">F38*G38</f>
        <v>0</v>
      </c>
      <c r="N38" s="277" t="s">
        <v>596</v>
      </c>
    </row>
    <row r="39" spans="1:15" ht="15.75" customHeight="1" outlineLevel="1">
      <c r="A39" s="262"/>
      <c r="B39" s="251">
        <v>2133</v>
      </c>
      <c r="C39" s="380" t="s">
        <v>422</v>
      </c>
      <c r="D39" s="380"/>
      <c r="E39" s="217">
        <v>177</v>
      </c>
      <c r="F39" s="174">
        <f>E39*'Прайс-лист'!I3*(1-'Прайс-лист'!$E$3)</f>
        <v>4106.4000000000005</v>
      </c>
      <c r="G39" s="176">
        <v>0</v>
      </c>
      <c r="H39" s="175">
        <f>F39*G39</f>
        <v>0</v>
      </c>
      <c r="N39" s="276" t="s">
        <v>406</v>
      </c>
    </row>
    <row r="40" spans="1:15" ht="15.75" customHeight="1" outlineLevel="1">
      <c r="A40" s="262"/>
      <c r="B40" s="251">
        <v>2420</v>
      </c>
      <c r="C40" s="380" t="s">
        <v>47</v>
      </c>
      <c r="D40" s="380"/>
      <c r="E40" s="217">
        <v>420</v>
      </c>
      <c r="F40" s="174">
        <f>E40*'Прайс-лист'!I3*(1-'Прайс-лист'!$E$3)</f>
        <v>9744</v>
      </c>
      <c r="G40" s="176">
        <v>0</v>
      </c>
      <c r="H40" s="175">
        <f>F40*G40</f>
        <v>0</v>
      </c>
      <c r="N40" s="276" t="s">
        <v>407</v>
      </c>
    </row>
    <row r="41" spans="1:15" ht="15.75" customHeight="1" outlineLevel="1">
      <c r="A41" s="262"/>
      <c r="B41" s="251">
        <v>2907</v>
      </c>
      <c r="C41" s="380" t="s">
        <v>6</v>
      </c>
      <c r="D41" s="380"/>
      <c r="E41" s="217">
        <v>108</v>
      </c>
      <c r="F41" s="174">
        <f>E41*'Прайс-лист'!I3*(1-'Прайс-лист'!$E$3)</f>
        <v>2505.6000000000004</v>
      </c>
      <c r="G41" s="176">
        <v>0</v>
      </c>
      <c r="H41" s="175">
        <f t="shared" si="1"/>
        <v>0</v>
      </c>
    </row>
    <row r="42" spans="1:15" ht="15.75" customHeight="1" outlineLevel="1">
      <c r="A42" s="262"/>
      <c r="B42" s="251">
        <v>2908</v>
      </c>
      <c r="C42" s="380" t="s">
        <v>67</v>
      </c>
      <c r="D42" s="380"/>
      <c r="E42" s="217">
        <v>130</v>
      </c>
      <c r="F42" s="174">
        <f>E42*'Прайс-лист'!I3*(1-'Прайс-лист'!$E$3)</f>
        <v>3016</v>
      </c>
      <c r="G42" s="176">
        <v>0</v>
      </c>
      <c r="H42" s="175">
        <f t="shared" si="1"/>
        <v>0</v>
      </c>
    </row>
    <row r="43" spans="1:15" ht="15.75" customHeight="1" outlineLevel="1">
      <c r="A43" s="262"/>
      <c r="B43" s="251">
        <v>2806</v>
      </c>
      <c r="C43" s="380" t="s">
        <v>8</v>
      </c>
      <c r="D43" s="380"/>
      <c r="E43" s="217">
        <v>191</v>
      </c>
      <c r="F43" s="174">
        <f>E43*'Прайс-лист'!I3*(1-'Прайс-лист'!$E$3)</f>
        <v>4431.2</v>
      </c>
      <c r="G43" s="176">
        <v>0</v>
      </c>
      <c r="H43" s="175">
        <f t="shared" si="1"/>
        <v>0</v>
      </c>
    </row>
    <row r="44" spans="1:15" ht="15.75" customHeight="1" outlineLevel="1">
      <c r="A44" s="262"/>
      <c r="B44" s="251">
        <v>280601</v>
      </c>
      <c r="C44" s="380" t="s">
        <v>280</v>
      </c>
      <c r="D44" s="380"/>
      <c r="E44" s="217">
        <v>191</v>
      </c>
      <c r="F44" s="174">
        <f>E44*'Прайс-лист'!I3*(1-'Прайс-лист'!$E$3)</f>
        <v>4431.2</v>
      </c>
      <c r="G44" s="176">
        <v>0</v>
      </c>
      <c r="H44" s="175">
        <f t="shared" si="1"/>
        <v>0</v>
      </c>
    </row>
    <row r="45" spans="1:15" ht="15.75" customHeight="1" outlineLevel="1">
      <c r="A45" s="262"/>
      <c r="B45" s="251">
        <v>2848</v>
      </c>
      <c r="C45" s="380" t="s">
        <v>72</v>
      </c>
      <c r="D45" s="380"/>
      <c r="E45" s="217">
        <v>69</v>
      </c>
      <c r="F45" s="174">
        <f>E45*'Прайс-лист'!I3*(1-'Прайс-лист'!$E$3)</f>
        <v>1600.8000000000002</v>
      </c>
      <c r="G45" s="176">
        <v>0</v>
      </c>
      <c r="H45" s="175">
        <f t="shared" si="1"/>
        <v>0</v>
      </c>
    </row>
    <row r="46" spans="1:15" ht="15.75" customHeight="1" outlineLevel="1">
      <c r="A46" s="262"/>
      <c r="B46" s="251">
        <v>2849</v>
      </c>
      <c r="C46" s="380" t="s">
        <v>73</v>
      </c>
      <c r="D46" s="380"/>
      <c r="E46" s="217">
        <v>77</v>
      </c>
      <c r="F46" s="174">
        <f>E46*'Прайс-лист'!I3*(1-'Прайс-лист'!$E$3)</f>
        <v>1786.4</v>
      </c>
      <c r="G46" s="176">
        <v>0</v>
      </c>
      <c r="H46" s="175">
        <f t="shared" si="1"/>
        <v>0</v>
      </c>
    </row>
    <row r="47" spans="1:15" ht="15.75" customHeight="1" outlineLevel="1">
      <c r="A47" s="262"/>
      <c r="B47" s="251">
        <v>2390</v>
      </c>
      <c r="C47" s="386" t="s">
        <v>524</v>
      </c>
      <c r="D47" s="386"/>
      <c r="E47" s="217">
        <v>401</v>
      </c>
      <c r="F47" s="174">
        <f>E47*'Прайс-лист'!I3*(1-'Прайс-лист'!$E$3)</f>
        <v>9303.2000000000007</v>
      </c>
      <c r="G47" s="176">
        <v>0</v>
      </c>
      <c r="H47" s="175">
        <f t="shared" si="1"/>
        <v>0</v>
      </c>
    </row>
    <row r="48" spans="1:15" ht="15.75" customHeight="1" outlineLevel="1">
      <c r="A48" s="262"/>
      <c r="B48" s="251">
        <v>2395</v>
      </c>
      <c r="C48" s="386" t="s">
        <v>527</v>
      </c>
      <c r="D48" s="386"/>
      <c r="E48" s="217">
        <v>564</v>
      </c>
      <c r="F48" s="174">
        <f>E48*'Прайс-лист'!I3*(1-'Прайс-лист'!$E$3)</f>
        <v>13084.800000000001</v>
      </c>
      <c r="G48" s="176">
        <v>0</v>
      </c>
      <c r="H48" s="175">
        <f t="shared" si="1"/>
        <v>0</v>
      </c>
    </row>
    <row r="49" spans="2:8" ht="18" outlineLevel="1">
      <c r="B49" s="3"/>
      <c r="C49" s="252"/>
      <c r="D49" s="252"/>
      <c r="E49" s="1"/>
      <c r="F49" s="316" t="s">
        <v>9</v>
      </c>
      <c r="G49" s="388">
        <f>SUM(H26:H48)</f>
        <v>68579.199999999997</v>
      </c>
      <c r="H49" s="388"/>
    </row>
  </sheetData>
  <mergeCells count="57">
    <mergeCell ref="G49:H49"/>
    <mergeCell ref="P2:Q2"/>
    <mergeCell ref="C15:D15"/>
    <mergeCell ref="C16:D16"/>
    <mergeCell ref="C17:D17"/>
    <mergeCell ref="C18:D18"/>
    <mergeCell ref="C9:D9"/>
    <mergeCell ref="C10:D10"/>
    <mergeCell ref="C11:D11"/>
    <mergeCell ref="C12:D12"/>
    <mergeCell ref="C14:D14"/>
    <mergeCell ref="C4:D4"/>
    <mergeCell ref="C5:D5"/>
    <mergeCell ref="C6:D6"/>
    <mergeCell ref="C7:D7"/>
    <mergeCell ref="C8:D8"/>
    <mergeCell ref="B3:H3"/>
    <mergeCell ref="B2:H2"/>
    <mergeCell ref="C19:D19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13:D13"/>
    <mergeCell ref="F13:H13"/>
    <mergeCell ref="C20:D20"/>
    <mergeCell ref="C21:D21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C28:H28"/>
    <mergeCell ref="C22:D22"/>
    <mergeCell ref="C23:D23"/>
    <mergeCell ref="C37:D37"/>
    <mergeCell ref="C38:D38"/>
    <mergeCell ref="C39:D39"/>
    <mergeCell ref="C40:D40"/>
    <mergeCell ref="C41:D41"/>
    <mergeCell ref="C47:D47"/>
    <mergeCell ref="C48:D48"/>
    <mergeCell ref="C42:D42"/>
    <mergeCell ref="C43:D43"/>
    <mergeCell ref="C44:D44"/>
    <mergeCell ref="C45:D45"/>
    <mergeCell ref="C46:D46"/>
  </mergeCells>
  <dataValidations count="6">
    <dataValidation type="list" allowBlank="1" showInputMessage="1" showErrorMessage="1" sqref="D31">
      <formula1>$K$30:$K$34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$N$30:$N$40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55" sqref="F55"/>
    </sheetView>
  </sheetViews>
  <sheetFormatPr defaultRowHeight="15.75" customHeight="1" outlineLevelRow="2" outlineLevelCol="1"/>
  <cols>
    <col min="1" max="1" width="3.7109375" style="257" customWidth="1"/>
    <col min="2" max="2" width="12.7109375" style="260" customWidth="1"/>
    <col min="3" max="3" width="80.7109375" style="257" customWidth="1"/>
    <col min="4" max="4" width="25.7109375" style="257" customWidth="1"/>
    <col min="5" max="5" width="8.5703125" style="266" hidden="1" customWidth="1"/>
    <col min="6" max="6" width="15.7109375" style="267" customWidth="1"/>
    <col min="7" max="7" width="10.7109375" style="260" customWidth="1"/>
    <col min="8" max="8" width="15.7109375" style="267" customWidth="1"/>
    <col min="9" max="9" width="9.140625" style="257"/>
    <col min="10" max="10" width="15.7109375" style="257" hidden="1" customWidth="1" outlineLevel="1"/>
    <col min="11" max="15" width="15.7109375" style="53" hidden="1" customWidth="1" outlineLevel="1"/>
    <col min="16" max="16" width="9.140625" style="257" collapsed="1"/>
    <col min="17" max="16384" width="9.140625" style="257"/>
  </cols>
  <sheetData>
    <row r="2" spans="2:17" ht="15.75" customHeight="1">
      <c r="B2" s="397" t="s">
        <v>71</v>
      </c>
      <c r="C2" s="397"/>
      <c r="D2" s="397"/>
      <c r="E2" s="397"/>
      <c r="F2" s="397"/>
      <c r="G2" s="397"/>
      <c r="H2" s="397"/>
      <c r="P2" s="383" t="s">
        <v>411</v>
      </c>
      <c r="Q2" s="383"/>
    </row>
    <row r="3" spans="2:17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7" ht="15.75" customHeight="1" outlineLevel="1">
      <c r="B4" s="158"/>
      <c r="C4" s="380" t="s">
        <v>16</v>
      </c>
      <c r="D4" s="380"/>
      <c r="E4" s="160"/>
      <c r="F4" s="396">
        <v>300</v>
      </c>
      <c r="G4" s="396"/>
      <c r="H4" s="396"/>
    </row>
    <row r="5" spans="2:17" ht="15.75" customHeight="1" outlineLevel="1">
      <c r="B5" s="158"/>
      <c r="C5" s="380" t="s">
        <v>17</v>
      </c>
      <c r="D5" s="380"/>
      <c r="E5" s="160"/>
      <c r="F5" s="396">
        <v>200</v>
      </c>
      <c r="G5" s="396"/>
      <c r="H5" s="396"/>
    </row>
    <row r="6" spans="2:17" ht="15.75" customHeight="1" outlineLevel="1">
      <c r="B6" s="158"/>
      <c r="C6" s="380" t="s">
        <v>18</v>
      </c>
      <c r="D6" s="380"/>
      <c r="E6" s="160"/>
      <c r="F6" s="396">
        <v>167</v>
      </c>
      <c r="G6" s="396"/>
      <c r="H6" s="396"/>
    </row>
    <row r="7" spans="2:17" ht="15.75" customHeight="1" outlineLevel="1">
      <c r="B7" s="158"/>
      <c r="C7" s="380" t="s">
        <v>19</v>
      </c>
      <c r="D7" s="380"/>
      <c r="E7" s="160"/>
      <c r="F7" s="396">
        <v>78</v>
      </c>
      <c r="G7" s="396"/>
      <c r="H7" s="396"/>
    </row>
    <row r="8" spans="2:17" ht="15.75" customHeight="1" outlineLevel="1">
      <c r="B8" s="158"/>
      <c r="C8" s="380" t="s">
        <v>20</v>
      </c>
      <c r="D8" s="380"/>
      <c r="E8" s="160"/>
      <c r="F8" s="396">
        <v>43</v>
      </c>
      <c r="G8" s="396"/>
      <c r="H8" s="396"/>
    </row>
    <row r="9" spans="2:17" ht="15.75" customHeight="1" outlineLevel="1">
      <c r="B9" s="158"/>
      <c r="C9" s="380" t="s">
        <v>36</v>
      </c>
      <c r="D9" s="380"/>
      <c r="E9" s="160"/>
      <c r="F9" s="396">
        <v>77</v>
      </c>
      <c r="G9" s="396"/>
      <c r="H9" s="396"/>
    </row>
    <row r="10" spans="2:17" ht="15.75" customHeight="1" outlineLevel="1">
      <c r="B10" s="158"/>
      <c r="C10" s="380" t="s">
        <v>21</v>
      </c>
      <c r="D10" s="380"/>
      <c r="E10" s="160"/>
      <c r="F10" s="396">
        <v>520</v>
      </c>
      <c r="G10" s="396"/>
      <c r="H10" s="396"/>
    </row>
    <row r="11" spans="2:17" ht="15.75" customHeight="1" outlineLevel="1">
      <c r="B11" s="158"/>
      <c r="C11" s="380" t="s">
        <v>22</v>
      </c>
      <c r="D11" s="380"/>
      <c r="E11" s="160"/>
      <c r="F11" s="396">
        <v>4</v>
      </c>
      <c r="G11" s="396"/>
      <c r="H11" s="396"/>
    </row>
    <row r="12" spans="2:17" ht="15.75" customHeight="1" outlineLevel="1">
      <c r="B12" s="158"/>
      <c r="C12" s="380" t="s">
        <v>23</v>
      </c>
      <c r="D12" s="380"/>
      <c r="E12" s="160"/>
      <c r="F12" s="396">
        <v>3</v>
      </c>
      <c r="G12" s="396"/>
      <c r="H12" s="396"/>
    </row>
    <row r="13" spans="2:17" ht="15.75" customHeight="1" outlineLevel="1">
      <c r="B13" s="158"/>
      <c r="C13" s="380" t="s">
        <v>172</v>
      </c>
      <c r="D13" s="380"/>
      <c r="E13" s="160"/>
      <c r="F13" s="381">
        <v>9.8000000000000007</v>
      </c>
      <c r="G13" s="381"/>
      <c r="H13" s="381"/>
    </row>
    <row r="14" spans="2:17" ht="15.75" customHeight="1" outlineLevel="1">
      <c r="B14" s="158"/>
      <c r="C14" s="380" t="s">
        <v>24</v>
      </c>
      <c r="D14" s="380"/>
      <c r="E14" s="160"/>
      <c r="F14" s="381">
        <v>15</v>
      </c>
      <c r="G14" s="381"/>
      <c r="H14" s="381"/>
    </row>
    <row r="15" spans="2:17" ht="15.75" customHeight="1" outlineLevel="1">
      <c r="B15" s="158"/>
      <c r="C15" s="380" t="s">
        <v>25</v>
      </c>
      <c r="D15" s="380"/>
      <c r="E15" s="160"/>
      <c r="F15" s="381" t="s">
        <v>615</v>
      </c>
      <c r="G15" s="381"/>
      <c r="H15" s="381"/>
    </row>
    <row r="16" spans="2:17" ht="15.75" customHeight="1" outlineLevel="1">
      <c r="B16" s="158"/>
      <c r="C16" s="380" t="s">
        <v>26</v>
      </c>
      <c r="D16" s="380"/>
      <c r="E16" s="160"/>
      <c r="F16" s="396">
        <v>50</v>
      </c>
      <c r="G16" s="396"/>
      <c r="H16" s="396"/>
    </row>
    <row r="17" spans="2:16" ht="15.75" customHeight="1" outlineLevel="1">
      <c r="B17" s="158"/>
      <c r="C17" s="380" t="s">
        <v>27</v>
      </c>
      <c r="D17" s="380"/>
      <c r="E17" s="160"/>
      <c r="F17" s="396">
        <v>381</v>
      </c>
      <c r="G17" s="396"/>
      <c r="H17" s="396"/>
    </row>
    <row r="18" spans="2:16" ht="15.75" customHeight="1" outlineLevel="1">
      <c r="B18" s="158"/>
      <c r="C18" s="380" t="s">
        <v>28</v>
      </c>
      <c r="D18" s="380"/>
      <c r="E18" s="160"/>
      <c r="F18" s="396" t="s">
        <v>48</v>
      </c>
      <c r="G18" s="396"/>
      <c r="H18" s="396"/>
    </row>
    <row r="19" spans="2:16" ht="15.75" customHeight="1" outlineLevel="1">
      <c r="B19" s="158"/>
      <c r="C19" s="380" t="s">
        <v>30</v>
      </c>
      <c r="D19" s="380"/>
      <c r="E19" s="160"/>
      <c r="F19" s="396" t="s">
        <v>31</v>
      </c>
      <c r="G19" s="396"/>
      <c r="H19" s="396"/>
    </row>
    <row r="20" spans="2:16" ht="15.75" customHeight="1" outlineLevel="1">
      <c r="B20" s="158"/>
      <c r="C20" s="380" t="s">
        <v>37</v>
      </c>
      <c r="D20" s="380"/>
      <c r="E20" s="160"/>
      <c r="F20" s="396" t="s">
        <v>49</v>
      </c>
      <c r="G20" s="396"/>
      <c r="H20" s="396"/>
    </row>
    <row r="21" spans="2:16" ht="15.75" customHeight="1" outlineLevel="1">
      <c r="B21" s="158"/>
      <c r="C21" s="399" t="s">
        <v>156</v>
      </c>
      <c r="D21" s="399"/>
      <c r="E21" s="160"/>
      <c r="F21" s="396" t="s">
        <v>50</v>
      </c>
      <c r="G21" s="396"/>
      <c r="H21" s="396"/>
    </row>
    <row r="22" spans="2:16" ht="15.75" customHeight="1" outlineLevel="1">
      <c r="B22" s="158"/>
      <c r="C22" s="399" t="s">
        <v>157</v>
      </c>
      <c r="D22" s="399"/>
      <c r="E22" s="160"/>
      <c r="F22" s="396" t="s">
        <v>155</v>
      </c>
      <c r="G22" s="396"/>
      <c r="H22" s="396"/>
    </row>
    <row r="23" spans="2:16" ht="15.75" customHeight="1" outlineLevel="1">
      <c r="B23" s="158"/>
      <c r="C23" s="385" t="s">
        <v>35</v>
      </c>
      <c r="D23" s="385"/>
      <c r="E23" s="160"/>
      <c r="F23" s="396">
        <v>112</v>
      </c>
      <c r="G23" s="396"/>
      <c r="H23" s="396"/>
    </row>
    <row r="24" spans="2:16" ht="15.75" customHeight="1">
      <c r="B24" s="49"/>
      <c r="C24" s="52"/>
      <c r="D24" s="52"/>
      <c r="E24" s="51"/>
      <c r="F24" s="52"/>
      <c r="G24" s="52"/>
      <c r="H24" s="51"/>
    </row>
    <row r="25" spans="2:16" ht="15.75" customHeight="1" outlineLevel="1">
      <c r="B25" s="197" t="s">
        <v>39</v>
      </c>
      <c r="C25" s="198" t="s">
        <v>44</v>
      </c>
      <c r="D25" s="198"/>
      <c r="E25" s="200" t="s">
        <v>1</v>
      </c>
      <c r="F25" s="198" t="s">
        <v>1</v>
      </c>
      <c r="G25" s="198" t="s">
        <v>40</v>
      </c>
      <c r="H25" s="200" t="s">
        <v>41</v>
      </c>
    </row>
    <row r="26" spans="2:16" ht="15.75" customHeight="1" outlineLevel="1">
      <c r="B26" s="245">
        <v>1021</v>
      </c>
      <c r="C26" s="228" t="s">
        <v>130</v>
      </c>
      <c r="D26" s="228"/>
      <c r="E26" s="229">
        <v>2796</v>
      </c>
      <c r="F26" s="174">
        <f>E26*'Прайс-лист'!I3*(1-'Прайс-лист'!$E$3)</f>
        <v>64867.200000000004</v>
      </c>
      <c r="G26" s="245"/>
      <c r="H26" s="209">
        <f>F26</f>
        <v>64867.200000000004</v>
      </c>
    </row>
    <row r="27" spans="2:16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6" ht="289.5" customHeight="1" outlineLevel="2">
      <c r="B28" s="177"/>
      <c r="C28" s="387" t="s">
        <v>631</v>
      </c>
      <c r="D28" s="387"/>
      <c r="E28" s="387"/>
      <c r="F28" s="387"/>
      <c r="G28" s="387"/>
      <c r="H28" s="387"/>
    </row>
    <row r="29" spans="2:16" ht="15.75" customHeight="1" outlineLevel="1">
      <c r="B29" s="149"/>
      <c r="C29" s="12" t="s">
        <v>365</v>
      </c>
      <c r="D29" s="12"/>
      <c r="E29" s="12"/>
      <c r="F29" s="12"/>
      <c r="G29" s="12"/>
      <c r="H29" s="12"/>
      <c r="I29" s="149"/>
      <c r="J29" s="149"/>
      <c r="K29" s="149"/>
      <c r="L29" s="149"/>
      <c r="M29" s="149"/>
      <c r="N29" s="57"/>
      <c r="O29" s="57"/>
      <c r="P29" s="149"/>
    </row>
    <row r="30" spans="2:16" ht="15.75" customHeight="1" outlineLevel="1">
      <c r="B30" s="251">
        <v>2472</v>
      </c>
      <c r="C30" s="249" t="s">
        <v>3</v>
      </c>
      <c r="D30" s="179" t="s">
        <v>277</v>
      </c>
      <c r="E30" s="217">
        <v>143</v>
      </c>
      <c r="F30" s="174">
        <f>E30*'Прайс-лист'!I3*(1-'Прайс-лист'!$E$3)</f>
        <v>3317.6000000000004</v>
      </c>
      <c r="G30" s="176">
        <v>0</v>
      </c>
      <c r="H30" s="175">
        <f t="shared" ref="H30:H35" si="0">F30*G30</f>
        <v>0</v>
      </c>
      <c r="I30" s="149"/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49"/>
    </row>
    <row r="31" spans="2:16" ht="15.75" customHeight="1" outlineLevel="1">
      <c r="B31" s="208"/>
      <c r="C31" s="243" t="s">
        <v>454</v>
      </c>
      <c r="D31" s="192" t="s">
        <v>277</v>
      </c>
      <c r="E31" s="217">
        <v>23</v>
      </c>
      <c r="F31" s="174">
        <f>E31*'Прайс-лист'!I3*(1-'Прайс-лист'!$E$3)</f>
        <v>533.6</v>
      </c>
      <c r="G31" s="176">
        <v>0</v>
      </c>
      <c r="H31" s="175">
        <f t="shared" si="0"/>
        <v>0</v>
      </c>
      <c r="I31" s="149"/>
      <c r="J31" s="106" t="s">
        <v>459</v>
      </c>
      <c r="K31" s="108" t="s">
        <v>453</v>
      </c>
      <c r="L31" s="106" t="s">
        <v>443</v>
      </c>
      <c r="M31" s="125" t="s">
        <v>399</v>
      </c>
      <c r="N31" s="276" t="s">
        <v>401</v>
      </c>
      <c r="O31" s="108" t="s">
        <v>383</v>
      </c>
      <c r="P31" s="149"/>
    </row>
    <row r="32" spans="2:16" ht="15.75" customHeight="1" outlineLevel="1">
      <c r="B32" s="251"/>
      <c r="C32" s="243" t="s">
        <v>465</v>
      </c>
      <c r="D32" s="192" t="s">
        <v>277</v>
      </c>
      <c r="E32" s="217">
        <v>1041</v>
      </c>
      <c r="F32" s="174">
        <f>E32*'Прайс-лист'!I3*(1-'Прайс-лист'!$E$3)</f>
        <v>24151.200000000001</v>
      </c>
      <c r="G32" s="176">
        <v>0</v>
      </c>
      <c r="H32" s="175">
        <f t="shared" si="0"/>
        <v>0</v>
      </c>
      <c r="I32" s="149"/>
      <c r="J32" s="106" t="s">
        <v>367</v>
      </c>
      <c r="K32" s="104" t="s">
        <v>450</v>
      </c>
      <c r="L32" s="108" t="s">
        <v>523</v>
      </c>
      <c r="M32" s="125" t="s">
        <v>400</v>
      </c>
      <c r="N32" s="276" t="s">
        <v>402</v>
      </c>
      <c r="O32" s="104" t="s">
        <v>382</v>
      </c>
      <c r="P32" s="149"/>
    </row>
    <row r="33" spans="1:16" ht="15.75" customHeight="1" outlineLevel="1">
      <c r="B33" s="251">
        <v>2004</v>
      </c>
      <c r="C33" s="242" t="s">
        <v>279</v>
      </c>
      <c r="D33" s="192" t="s">
        <v>277</v>
      </c>
      <c r="E33" s="217">
        <v>0</v>
      </c>
      <c r="F33" s="174">
        <f>E33*'Прайс-лист'!I3*(1-'Прайс-лист'!$E$3)</f>
        <v>0</v>
      </c>
      <c r="G33" s="176">
        <v>0</v>
      </c>
      <c r="H33" s="175">
        <f t="shared" si="0"/>
        <v>0</v>
      </c>
      <c r="I33" s="149"/>
      <c r="J33" s="106" t="s">
        <v>457</v>
      </c>
      <c r="K33" s="111" t="s">
        <v>451</v>
      </c>
      <c r="L33" s="149"/>
      <c r="M33" s="120"/>
      <c r="N33" s="277" t="s">
        <v>594</v>
      </c>
      <c r="O33" s="107"/>
      <c r="P33" s="149"/>
    </row>
    <row r="34" spans="1:16" ht="15.75" customHeight="1" outlineLevel="1">
      <c r="B34" s="251">
        <v>3050</v>
      </c>
      <c r="C34" s="242" t="s">
        <v>278</v>
      </c>
      <c r="D34" s="192" t="s">
        <v>277</v>
      </c>
      <c r="E34" s="217">
        <v>23</v>
      </c>
      <c r="F34" s="174">
        <f>E34*'Прайс-лист'!I3*(1-'Прайс-лист'!$E$3)</f>
        <v>533.6</v>
      </c>
      <c r="G34" s="176">
        <v>0</v>
      </c>
      <c r="H34" s="175">
        <f t="shared" si="0"/>
        <v>0</v>
      </c>
      <c r="I34" s="149"/>
      <c r="J34" s="108" t="s">
        <v>460</v>
      </c>
      <c r="K34" s="105" t="s">
        <v>456</v>
      </c>
      <c r="L34" s="111"/>
      <c r="M34" s="106"/>
      <c r="N34" s="277" t="s">
        <v>595</v>
      </c>
      <c r="O34" s="106"/>
      <c r="P34" s="149"/>
    </row>
    <row r="35" spans="1:16" ht="15.75" customHeight="1" outlineLevel="1">
      <c r="B35" s="246" t="s">
        <v>378</v>
      </c>
      <c r="C35" s="247" t="s">
        <v>381</v>
      </c>
      <c r="D35" s="192" t="s">
        <v>277</v>
      </c>
      <c r="E35" s="217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I35" s="149"/>
      <c r="J35" s="108" t="s">
        <v>333</v>
      </c>
      <c r="K35" s="130"/>
      <c r="L35" s="111"/>
      <c r="M35" s="107"/>
      <c r="N35" s="276" t="s">
        <v>403</v>
      </c>
      <c r="O35" s="108"/>
      <c r="P35" s="149"/>
    </row>
    <row r="36" spans="1:16" ht="15.75" customHeight="1" outlineLevel="1">
      <c r="B36" s="149"/>
      <c r="C36" s="190" t="s">
        <v>4</v>
      </c>
      <c r="D36" s="190"/>
      <c r="E36" s="190"/>
      <c r="F36" s="190"/>
      <c r="G36" s="190"/>
      <c r="H36" s="190"/>
      <c r="I36" s="149"/>
      <c r="J36" s="149"/>
      <c r="K36" s="108"/>
      <c r="L36" s="108"/>
      <c r="M36" s="107"/>
      <c r="N36" s="276" t="s">
        <v>404</v>
      </c>
      <c r="O36" s="108"/>
      <c r="P36" s="149"/>
    </row>
    <row r="37" spans="1:16" ht="15.75" customHeight="1" outlineLevel="1">
      <c r="A37" s="262"/>
      <c r="B37" s="251">
        <v>4144</v>
      </c>
      <c r="C37" s="392" t="s">
        <v>409</v>
      </c>
      <c r="D37" s="392"/>
      <c r="E37" s="227">
        <v>23</v>
      </c>
      <c r="F37" s="174">
        <f>E37*'Прайс-лист'!I3*(1-'Прайс-лист'!$E$3)</f>
        <v>533.6</v>
      </c>
      <c r="G37" s="176">
        <v>0</v>
      </c>
      <c r="H37" s="175">
        <f>F37*G37</f>
        <v>0</v>
      </c>
      <c r="I37" s="149"/>
      <c r="J37" s="149"/>
      <c r="K37" s="149"/>
      <c r="L37" s="149"/>
      <c r="M37" s="149"/>
      <c r="N37" s="276" t="s">
        <v>405</v>
      </c>
      <c r="O37" s="111"/>
      <c r="P37" s="149"/>
    </row>
    <row r="38" spans="1:16" ht="15.75" customHeight="1" outlineLevel="1">
      <c r="A38" s="262"/>
      <c r="B38" s="251">
        <v>2401</v>
      </c>
      <c r="C38" s="380" t="s">
        <v>46</v>
      </c>
      <c r="D38" s="380"/>
      <c r="E38" s="217">
        <v>141</v>
      </c>
      <c r="F38" s="174">
        <f>E38*'Прайс-лист'!I3*(1-'Прайс-лист'!$E$3)</f>
        <v>3271.2000000000003</v>
      </c>
      <c r="G38" s="226">
        <v>0</v>
      </c>
      <c r="H38" s="209">
        <f t="shared" ref="H38:H48" si="1">F38*G38</f>
        <v>0</v>
      </c>
      <c r="J38" s="149"/>
      <c r="K38" s="149"/>
      <c r="L38" s="149"/>
      <c r="M38" s="149"/>
      <c r="N38" s="277" t="s">
        <v>596</v>
      </c>
      <c r="O38" s="149"/>
    </row>
    <row r="39" spans="1:16" ht="15.75" customHeight="1" outlineLevel="1">
      <c r="A39" s="262"/>
      <c r="B39" s="251">
        <v>2133</v>
      </c>
      <c r="C39" s="380" t="s">
        <v>422</v>
      </c>
      <c r="D39" s="380"/>
      <c r="E39" s="217">
        <v>177</v>
      </c>
      <c r="F39" s="174">
        <f>E39*'Прайс-лист'!I3*(1-'Прайс-лист'!$E$3)</f>
        <v>4106.4000000000005</v>
      </c>
      <c r="G39" s="176">
        <v>0</v>
      </c>
      <c r="H39" s="175">
        <f t="shared" si="1"/>
        <v>0</v>
      </c>
      <c r="J39" s="149"/>
      <c r="K39" s="149"/>
      <c r="L39" s="149"/>
      <c r="M39" s="149"/>
      <c r="N39" s="276" t="s">
        <v>406</v>
      </c>
      <c r="O39" s="149"/>
    </row>
    <row r="40" spans="1:16" ht="15.75" customHeight="1" outlineLevel="1">
      <c r="A40" s="262"/>
      <c r="B40" s="251">
        <v>2420</v>
      </c>
      <c r="C40" s="380" t="s">
        <v>47</v>
      </c>
      <c r="D40" s="380"/>
      <c r="E40" s="229">
        <v>420</v>
      </c>
      <c r="F40" s="174">
        <f>E40*'Прайс-лист'!I3*(1-'Прайс-лист'!$E$3)</f>
        <v>9744</v>
      </c>
      <c r="G40" s="226">
        <v>0</v>
      </c>
      <c r="H40" s="209">
        <f>F40*G40</f>
        <v>0</v>
      </c>
      <c r="J40" s="149"/>
      <c r="K40" s="149"/>
      <c r="L40" s="149"/>
      <c r="M40" s="149"/>
      <c r="N40" s="276" t="s">
        <v>407</v>
      </c>
      <c r="O40" s="149"/>
    </row>
    <row r="41" spans="1:16" ht="15.75" customHeight="1" outlineLevel="1">
      <c r="A41" s="262"/>
      <c r="B41" s="251">
        <v>2905</v>
      </c>
      <c r="C41" s="380" t="s">
        <v>6</v>
      </c>
      <c r="D41" s="380"/>
      <c r="E41" s="229">
        <v>95</v>
      </c>
      <c r="F41" s="174">
        <f>E41*'Прайс-лист'!I3*(1-'Прайс-лист'!$E$3)</f>
        <v>2204</v>
      </c>
      <c r="G41" s="226">
        <v>0</v>
      </c>
      <c r="H41" s="209">
        <f t="shared" si="1"/>
        <v>0</v>
      </c>
    </row>
    <row r="42" spans="1:16" ht="15.75" customHeight="1" outlineLevel="1">
      <c r="A42" s="262"/>
      <c r="B42" s="251">
        <v>2906</v>
      </c>
      <c r="C42" s="380" t="s">
        <v>67</v>
      </c>
      <c r="D42" s="380"/>
      <c r="E42" s="229">
        <v>120</v>
      </c>
      <c r="F42" s="174">
        <f>E42*'Прайс-лист'!I3*(1-'Прайс-лист'!$E$3)</f>
        <v>2784</v>
      </c>
      <c r="G42" s="226">
        <v>0</v>
      </c>
      <c r="H42" s="209">
        <f t="shared" si="1"/>
        <v>0</v>
      </c>
    </row>
    <row r="43" spans="1:16" ht="15.75" customHeight="1" outlineLevel="1">
      <c r="A43" s="262"/>
      <c r="B43" s="251">
        <v>2804</v>
      </c>
      <c r="C43" s="380" t="s">
        <v>8</v>
      </c>
      <c r="D43" s="380"/>
      <c r="E43" s="229">
        <v>174</v>
      </c>
      <c r="F43" s="174">
        <f>E43*'Прайс-лист'!I3*(1-'Прайс-лист'!$E$3)</f>
        <v>4036.8</v>
      </c>
      <c r="G43" s="226">
        <v>0</v>
      </c>
      <c r="H43" s="209">
        <f t="shared" si="1"/>
        <v>0</v>
      </c>
    </row>
    <row r="44" spans="1:16" ht="15.75" customHeight="1" outlineLevel="1">
      <c r="A44" s="262"/>
      <c r="B44" s="251">
        <v>280401</v>
      </c>
      <c r="C44" s="380" t="s">
        <v>280</v>
      </c>
      <c r="D44" s="380"/>
      <c r="E44" s="229">
        <v>174</v>
      </c>
      <c r="F44" s="174">
        <f>E44*'Прайс-лист'!I3*(1-'Прайс-лист'!$E$3)</f>
        <v>4036.8</v>
      </c>
      <c r="G44" s="226">
        <v>0</v>
      </c>
      <c r="H44" s="209">
        <f t="shared" si="1"/>
        <v>0</v>
      </c>
    </row>
    <row r="45" spans="1:16" ht="15.75" customHeight="1" outlineLevel="1">
      <c r="A45" s="262"/>
      <c r="B45" s="251">
        <v>2848</v>
      </c>
      <c r="C45" s="380" t="s">
        <v>72</v>
      </c>
      <c r="D45" s="380"/>
      <c r="E45" s="229">
        <v>69</v>
      </c>
      <c r="F45" s="174">
        <f>E45*'Прайс-лист'!I3*(1-'Прайс-лист'!$E$3)</f>
        <v>1600.8000000000002</v>
      </c>
      <c r="G45" s="226">
        <v>0</v>
      </c>
      <c r="H45" s="209">
        <f t="shared" si="1"/>
        <v>0</v>
      </c>
    </row>
    <row r="46" spans="1:16" ht="15.75" customHeight="1" outlineLevel="1">
      <c r="A46" s="262"/>
      <c r="B46" s="251">
        <v>2849</v>
      </c>
      <c r="C46" s="380" t="s">
        <v>73</v>
      </c>
      <c r="D46" s="380"/>
      <c r="E46" s="229">
        <v>77</v>
      </c>
      <c r="F46" s="174">
        <f>E46*'Прайс-лист'!I3*(1-'Прайс-лист'!$E$3)</f>
        <v>1786.4</v>
      </c>
      <c r="G46" s="226">
        <v>0</v>
      </c>
      <c r="H46" s="209">
        <f t="shared" si="1"/>
        <v>0</v>
      </c>
    </row>
    <row r="47" spans="1:16" ht="15.75" customHeight="1" outlineLevel="1">
      <c r="A47" s="262"/>
      <c r="B47" s="251">
        <v>2390</v>
      </c>
      <c r="C47" s="386" t="s">
        <v>524</v>
      </c>
      <c r="D47" s="386"/>
      <c r="E47" s="229">
        <v>401</v>
      </c>
      <c r="F47" s="174">
        <f>E47*'Прайс-лист'!I3*(1-'Прайс-лист'!$E$3)</f>
        <v>9303.2000000000007</v>
      </c>
      <c r="G47" s="226">
        <v>0</v>
      </c>
      <c r="H47" s="209">
        <f t="shared" si="1"/>
        <v>0</v>
      </c>
    </row>
    <row r="48" spans="1:16" ht="15.75" customHeight="1" outlineLevel="1">
      <c r="A48" s="262"/>
      <c r="B48" s="251">
        <v>2395</v>
      </c>
      <c r="C48" s="386" t="s">
        <v>527</v>
      </c>
      <c r="D48" s="386"/>
      <c r="E48" s="229">
        <v>564</v>
      </c>
      <c r="F48" s="174">
        <f>E48*'Прайс-лист'!I3*(1-'Прайс-лист'!$E$3)</f>
        <v>13084.800000000001</v>
      </c>
      <c r="G48" s="226">
        <v>0</v>
      </c>
      <c r="H48" s="209">
        <f t="shared" si="1"/>
        <v>0</v>
      </c>
    </row>
    <row r="49" spans="2:8" ht="18" outlineLevel="1">
      <c r="B49" s="263"/>
      <c r="C49" s="30"/>
      <c r="D49" s="30"/>
      <c r="E49" s="1"/>
      <c r="F49" s="316" t="s">
        <v>9</v>
      </c>
      <c r="G49" s="398">
        <f>SUM(H26:H48)</f>
        <v>64867.200000000004</v>
      </c>
      <c r="H49" s="398"/>
    </row>
  </sheetData>
  <mergeCells count="57">
    <mergeCell ref="G49:H49"/>
    <mergeCell ref="C14:D14"/>
    <mergeCell ref="C15:D15"/>
    <mergeCell ref="C16:D16"/>
    <mergeCell ref="C13:D13"/>
    <mergeCell ref="C17:D17"/>
    <mergeCell ref="C23:D23"/>
    <mergeCell ref="C18:D18"/>
    <mergeCell ref="F20:H20"/>
    <mergeCell ref="F21:H21"/>
    <mergeCell ref="F22:H22"/>
    <mergeCell ref="F23:H23"/>
    <mergeCell ref="C19:D19"/>
    <mergeCell ref="C20:D20"/>
    <mergeCell ref="C21:D21"/>
    <mergeCell ref="F15:H15"/>
    <mergeCell ref="P2:Q2"/>
    <mergeCell ref="B2:H2"/>
    <mergeCell ref="C8:D8"/>
    <mergeCell ref="C9:D9"/>
    <mergeCell ref="C10:D10"/>
    <mergeCell ref="C4:D4"/>
    <mergeCell ref="B3:H3"/>
    <mergeCell ref="C6:D6"/>
    <mergeCell ref="C5:D5"/>
    <mergeCell ref="C7:D7"/>
    <mergeCell ref="F9:H9"/>
    <mergeCell ref="F10:H10"/>
    <mergeCell ref="F4:H4"/>
    <mergeCell ref="F5:H5"/>
    <mergeCell ref="F6:H6"/>
    <mergeCell ref="F7:H7"/>
    <mergeCell ref="F8:H8"/>
    <mergeCell ref="F19:H19"/>
    <mergeCell ref="C37:D37"/>
    <mergeCell ref="C38:D38"/>
    <mergeCell ref="C39:D39"/>
    <mergeCell ref="F16:H16"/>
    <mergeCell ref="F17:H17"/>
    <mergeCell ref="F18:H18"/>
    <mergeCell ref="C11:D11"/>
    <mergeCell ref="C12:D12"/>
    <mergeCell ref="F13:H13"/>
    <mergeCell ref="F11:H11"/>
    <mergeCell ref="F12:H12"/>
    <mergeCell ref="F14:H14"/>
    <mergeCell ref="C40:D40"/>
    <mergeCell ref="C22:D22"/>
    <mergeCell ref="C28:H28"/>
    <mergeCell ref="C41:D41"/>
    <mergeCell ref="C47:D47"/>
    <mergeCell ref="C48:D48"/>
    <mergeCell ref="C42:D42"/>
    <mergeCell ref="C43:D43"/>
    <mergeCell ref="C44:D44"/>
    <mergeCell ref="C45:D45"/>
    <mergeCell ref="C46:D46"/>
  </mergeCells>
  <dataValidations count="6">
    <dataValidation type="list" allowBlank="1" showInputMessage="1" showErrorMessage="1" sqref="D34">
      <formula1>$N$30:$N$40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A2:P46"/>
  <sheetViews>
    <sheetView showGridLines="0" topLeftCell="B1" zoomScaleNormal="100" workbookViewId="0">
      <pane ySplit="2" topLeftCell="A24" activePane="bottomLeft" state="frozen"/>
      <selection pane="bottomLeft" activeCell="Q38" sqref="Q38"/>
    </sheetView>
  </sheetViews>
  <sheetFormatPr defaultRowHeight="15.75" customHeight="1" outlineLevelRow="2" outlineLevelCol="1"/>
  <cols>
    <col min="1" max="1" width="3.7109375" style="257" customWidth="1"/>
    <col min="2" max="2" width="12.7109375" style="149" customWidth="1"/>
    <col min="3" max="3" width="80.7109375" style="257" customWidth="1"/>
    <col min="4" max="4" width="25.7109375" style="257" customWidth="1"/>
    <col min="5" max="5" width="11.140625" style="259" hidden="1" customWidth="1"/>
    <col min="6" max="6" width="15.7109375" style="259" customWidth="1"/>
    <col min="7" max="7" width="10.7109375" style="260" customWidth="1"/>
    <col min="8" max="8" width="15.7109375" style="259" customWidth="1"/>
    <col min="9" max="9" width="9.140625" style="257"/>
    <col min="10" max="14" width="15.7109375" style="257" hidden="1" customWidth="1" outlineLevel="1"/>
    <col min="15" max="15" width="9.140625" style="257" collapsed="1"/>
    <col min="16" max="16384" width="9.140625" style="257"/>
  </cols>
  <sheetData>
    <row r="2" spans="2:16" ht="15.75" customHeight="1">
      <c r="B2" s="397" t="s">
        <v>68</v>
      </c>
      <c r="C2" s="397"/>
      <c r="D2" s="397"/>
      <c r="E2" s="397"/>
      <c r="F2" s="397"/>
      <c r="G2" s="397"/>
      <c r="H2" s="397"/>
      <c r="O2" s="383" t="s">
        <v>411</v>
      </c>
      <c r="P2" s="383"/>
    </row>
    <row r="3" spans="2:16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6" ht="15.75" customHeight="1" outlineLevel="1">
      <c r="B4" s="158"/>
      <c r="C4" s="380" t="s">
        <v>16</v>
      </c>
      <c r="D4" s="380"/>
      <c r="E4" s="201"/>
      <c r="F4" s="400">
        <v>470</v>
      </c>
      <c r="G4" s="400"/>
      <c r="H4" s="400"/>
    </row>
    <row r="5" spans="2:16" ht="15.75" customHeight="1" outlineLevel="1">
      <c r="B5" s="158"/>
      <c r="C5" s="380" t="s">
        <v>17</v>
      </c>
      <c r="D5" s="380"/>
      <c r="E5" s="201"/>
      <c r="F5" s="400">
        <v>340</v>
      </c>
      <c r="G5" s="400"/>
      <c r="H5" s="400"/>
    </row>
    <row r="6" spans="2:16" ht="15.75" customHeight="1" outlineLevel="1">
      <c r="B6" s="158"/>
      <c r="C6" s="380" t="s">
        <v>18</v>
      </c>
      <c r="D6" s="380"/>
      <c r="E6" s="201"/>
      <c r="F6" s="400">
        <v>210</v>
      </c>
      <c r="G6" s="400"/>
      <c r="H6" s="400"/>
    </row>
    <row r="7" spans="2:16" ht="15.75" customHeight="1" outlineLevel="1">
      <c r="B7" s="158"/>
      <c r="C7" s="380" t="s">
        <v>19</v>
      </c>
      <c r="D7" s="380"/>
      <c r="E7" s="201"/>
      <c r="F7" s="400">
        <v>110</v>
      </c>
      <c r="G7" s="400"/>
      <c r="H7" s="400"/>
    </row>
    <row r="8" spans="2:16" ht="15.75" customHeight="1" outlineLevel="1">
      <c r="B8" s="158"/>
      <c r="C8" s="380" t="s">
        <v>20</v>
      </c>
      <c r="D8" s="380"/>
      <c r="E8" s="201"/>
      <c r="F8" s="400">
        <v>50</v>
      </c>
      <c r="G8" s="400"/>
      <c r="H8" s="400"/>
    </row>
    <row r="9" spans="2:16" ht="15.75" customHeight="1" outlineLevel="1">
      <c r="B9" s="158"/>
      <c r="C9" s="380" t="s">
        <v>36</v>
      </c>
      <c r="D9" s="380"/>
      <c r="E9" s="201"/>
      <c r="F9" s="400">
        <v>170</v>
      </c>
      <c r="G9" s="400"/>
      <c r="H9" s="400"/>
    </row>
    <row r="10" spans="2:16" ht="15.75" customHeight="1" outlineLevel="1">
      <c r="B10" s="158"/>
      <c r="C10" s="380" t="s">
        <v>21</v>
      </c>
      <c r="D10" s="380"/>
      <c r="E10" s="201"/>
      <c r="F10" s="400">
        <v>900</v>
      </c>
      <c r="G10" s="400"/>
      <c r="H10" s="400"/>
    </row>
    <row r="11" spans="2:16" ht="15.75" customHeight="1" outlineLevel="1">
      <c r="B11" s="158"/>
      <c r="C11" s="380" t="s">
        <v>22</v>
      </c>
      <c r="D11" s="380"/>
      <c r="E11" s="201"/>
      <c r="F11" s="400">
        <v>8</v>
      </c>
      <c r="G11" s="400"/>
      <c r="H11" s="400"/>
    </row>
    <row r="12" spans="2:16" ht="15.75" customHeight="1" outlineLevel="1">
      <c r="B12" s="158"/>
      <c r="C12" s="380" t="s">
        <v>23</v>
      </c>
      <c r="D12" s="380"/>
      <c r="E12" s="201"/>
      <c r="F12" s="400">
        <v>5</v>
      </c>
      <c r="G12" s="400"/>
      <c r="H12" s="400"/>
    </row>
    <row r="13" spans="2:16" ht="15.75" customHeight="1" outlineLevel="1">
      <c r="B13" s="158"/>
      <c r="C13" s="380" t="s">
        <v>172</v>
      </c>
      <c r="D13" s="380"/>
      <c r="E13" s="160"/>
      <c r="F13" s="395">
        <v>40</v>
      </c>
      <c r="G13" s="395"/>
      <c r="H13" s="395"/>
    </row>
    <row r="14" spans="2:16" ht="15.75" customHeight="1" outlineLevel="1">
      <c r="B14" s="158"/>
      <c r="C14" s="380" t="s">
        <v>24</v>
      </c>
      <c r="D14" s="380"/>
      <c r="E14" s="201"/>
      <c r="F14" s="396">
        <v>60</v>
      </c>
      <c r="G14" s="396"/>
      <c r="H14" s="396"/>
    </row>
    <row r="15" spans="2:16" ht="15.75" customHeight="1" outlineLevel="1">
      <c r="B15" s="158"/>
      <c r="C15" s="380" t="s">
        <v>25</v>
      </c>
      <c r="D15" s="380"/>
      <c r="E15" s="201"/>
      <c r="F15" s="396">
        <v>70</v>
      </c>
      <c r="G15" s="396"/>
      <c r="H15" s="396"/>
    </row>
    <row r="16" spans="2:16" ht="15.75" customHeight="1" outlineLevel="1">
      <c r="B16" s="158"/>
      <c r="C16" s="380" t="s">
        <v>26</v>
      </c>
      <c r="D16" s="380"/>
      <c r="E16" s="201"/>
      <c r="F16" s="400">
        <v>150</v>
      </c>
      <c r="G16" s="400"/>
      <c r="H16" s="400"/>
    </row>
    <row r="17" spans="2:14" ht="15.75" customHeight="1" outlineLevel="1">
      <c r="B17" s="158"/>
      <c r="C17" s="380" t="s">
        <v>27</v>
      </c>
      <c r="D17" s="380"/>
      <c r="E17" s="201"/>
      <c r="F17" s="400">
        <v>508</v>
      </c>
      <c r="G17" s="400"/>
      <c r="H17" s="400"/>
    </row>
    <row r="18" spans="2:14" ht="15.75" customHeight="1" outlineLevel="1">
      <c r="B18" s="158"/>
      <c r="C18" s="380" t="s">
        <v>28</v>
      </c>
      <c r="D18" s="380"/>
      <c r="E18" s="201"/>
      <c r="F18" s="400" t="s">
        <v>53</v>
      </c>
      <c r="G18" s="400"/>
      <c r="H18" s="400"/>
    </row>
    <row r="19" spans="2:14" ht="15.75" customHeight="1" outlineLevel="1">
      <c r="B19" s="158"/>
      <c r="C19" s="380" t="s">
        <v>30</v>
      </c>
      <c r="D19" s="380"/>
      <c r="E19" s="201"/>
      <c r="F19" s="400" t="s">
        <v>31</v>
      </c>
      <c r="G19" s="400"/>
      <c r="H19" s="400"/>
    </row>
    <row r="20" spans="2:14" ht="15.75" customHeight="1" outlineLevel="1">
      <c r="B20" s="158"/>
      <c r="C20" s="380" t="s">
        <v>37</v>
      </c>
      <c r="D20" s="380"/>
      <c r="E20" s="201"/>
      <c r="F20" s="400" t="s">
        <v>49</v>
      </c>
      <c r="G20" s="400"/>
      <c r="H20" s="400"/>
    </row>
    <row r="21" spans="2:14" ht="15.75" customHeight="1" outlineLevel="1">
      <c r="B21" s="158"/>
      <c r="C21" s="380" t="s">
        <v>33</v>
      </c>
      <c r="D21" s="380"/>
      <c r="E21" s="201"/>
      <c r="F21" s="400" t="s">
        <v>58</v>
      </c>
      <c r="G21" s="400"/>
      <c r="H21" s="400"/>
    </row>
    <row r="22" spans="2:14" ht="15.75" customHeight="1" outlineLevel="1">
      <c r="B22" s="158"/>
      <c r="C22" s="385" t="s">
        <v>35</v>
      </c>
      <c r="D22" s="385"/>
      <c r="E22" s="201"/>
      <c r="F22" s="396">
        <v>226</v>
      </c>
      <c r="G22" s="396"/>
      <c r="H22" s="396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7" t="s">
        <v>39</v>
      </c>
      <c r="C24" s="198" t="s">
        <v>44</v>
      </c>
      <c r="D24" s="198"/>
      <c r="E24" s="200" t="s">
        <v>1</v>
      </c>
      <c r="F24" s="198" t="s">
        <v>1</v>
      </c>
      <c r="G24" s="198" t="s">
        <v>40</v>
      </c>
      <c r="H24" s="200" t="s">
        <v>41</v>
      </c>
    </row>
    <row r="25" spans="2:14" ht="15.75" customHeight="1" outlineLevel="1">
      <c r="B25" s="251">
        <v>1150</v>
      </c>
      <c r="C25" s="249" t="s">
        <v>13</v>
      </c>
      <c r="D25" s="249"/>
      <c r="E25" s="230">
        <v>4354</v>
      </c>
      <c r="F25" s="174">
        <f>E25*'Прайс-лист'!I3*(1-'Прайс-лист'!$E$3)</f>
        <v>101012.8</v>
      </c>
      <c r="G25" s="245"/>
      <c r="H25" s="209">
        <f>F25</f>
        <v>101012.8</v>
      </c>
    </row>
    <row r="26" spans="2:14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4" ht="201.75" customHeight="1" outlineLevel="2">
      <c r="B27" s="177"/>
      <c r="C27" s="387" t="s">
        <v>632</v>
      </c>
      <c r="D27" s="387"/>
      <c r="E27" s="387"/>
      <c r="F27" s="387"/>
      <c r="G27" s="387"/>
      <c r="H27" s="387"/>
    </row>
    <row r="28" spans="2:14" ht="14.25" outlineLevel="1"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1">
        <v>2473</v>
      </c>
      <c r="C29" s="249" t="s">
        <v>3</v>
      </c>
      <c r="D29" s="179" t="s">
        <v>277</v>
      </c>
      <c r="E29" s="209">
        <v>170</v>
      </c>
      <c r="F29" s="174">
        <f>E29*'Прайс-лист'!I3*(1-'Прайс-лист'!$E$3)</f>
        <v>3944</v>
      </c>
      <c r="G29" s="226">
        <v>0</v>
      </c>
      <c r="H29" s="209">
        <f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" outlineLevel="1">
      <c r="B30" s="208"/>
      <c r="C30" s="243" t="s">
        <v>454</v>
      </c>
      <c r="D30" s="192" t="s">
        <v>277</v>
      </c>
      <c r="E30" s="209">
        <v>23</v>
      </c>
      <c r="F30" s="174">
        <f>E30*'Прайс-лист'!I3*(1-'Прайс-лист'!$E$3)</f>
        <v>533.6</v>
      </c>
      <c r="G30" s="226">
        <v>0</v>
      </c>
      <c r="H30" s="209">
        <f>F30*G30</f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" outlineLevel="1">
      <c r="B31" s="251">
        <v>2120</v>
      </c>
      <c r="C31" s="243" t="s">
        <v>458</v>
      </c>
      <c r="D31" s="192" t="s">
        <v>277</v>
      </c>
      <c r="E31" s="209">
        <v>151</v>
      </c>
      <c r="F31" s="174">
        <f>E31*'Прайс-лист'!I3*(1-'Прайс-лист'!$E$3)</f>
        <v>3503.2000000000003</v>
      </c>
      <c r="G31" s="226">
        <v>0</v>
      </c>
      <c r="H31" s="209">
        <f>F31*G31</f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" outlineLevel="1">
      <c r="B32" s="251"/>
      <c r="C32" s="243" t="s">
        <v>464</v>
      </c>
      <c r="D32" s="192" t="s">
        <v>277</v>
      </c>
      <c r="E32" s="209">
        <v>2486</v>
      </c>
      <c r="F32" s="174">
        <f>E32*'Прайс-лист'!I3*(1-'Прайс-лист'!$E$3)</f>
        <v>57675.200000000004</v>
      </c>
      <c r="G32" s="226">
        <v>0</v>
      </c>
      <c r="H32" s="209">
        <f>F32*G32</f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1:14" ht="15" outlineLevel="1">
      <c r="B33" s="251"/>
      <c r="C33" s="243" t="s">
        <v>463</v>
      </c>
      <c r="D33" s="192" t="s">
        <v>277</v>
      </c>
      <c r="E33" s="209">
        <v>3356</v>
      </c>
      <c r="F33" s="174">
        <f>E33*'Прайс-лист'!I3*(1-'Прайс-лист'!$E$3)</f>
        <v>77859.199999999997</v>
      </c>
      <c r="G33" s="226">
        <v>0</v>
      </c>
      <c r="H33" s="209">
        <f>F33*G33</f>
        <v>0</v>
      </c>
      <c r="J33" s="108" t="s">
        <v>332</v>
      </c>
      <c r="K33" s="105" t="s">
        <v>456</v>
      </c>
      <c r="L33" s="111"/>
      <c r="N33" s="111"/>
    </row>
    <row r="34" spans="1:14" ht="15" outlineLevel="1">
      <c r="C34" s="190" t="s">
        <v>4</v>
      </c>
      <c r="D34" s="190"/>
      <c r="E34" s="190"/>
      <c r="F34" s="190"/>
      <c r="G34" s="190"/>
      <c r="H34" s="190"/>
      <c r="J34" s="108" t="s">
        <v>333</v>
      </c>
      <c r="K34" s="130" t="s">
        <v>346</v>
      </c>
      <c r="L34" s="111"/>
      <c r="N34" s="111"/>
    </row>
    <row r="35" spans="1:14" ht="15" outlineLevel="1">
      <c r="A35" s="153"/>
      <c r="B35" s="244">
        <v>4144</v>
      </c>
      <c r="C35" s="386" t="s">
        <v>409</v>
      </c>
      <c r="D35" s="386"/>
      <c r="E35" s="209">
        <v>23</v>
      </c>
      <c r="F35" s="174">
        <f>E35*'Прайс-лист'!I3*(1-'Прайс-лист'!$E$3)</f>
        <v>533.6</v>
      </c>
      <c r="G35" s="176">
        <v>0</v>
      </c>
      <c r="H35" s="175">
        <f t="shared" ref="H35:H45" si="0">F35*G35</f>
        <v>0</v>
      </c>
      <c r="J35" s="108"/>
      <c r="K35" s="130" t="s">
        <v>455</v>
      </c>
      <c r="L35" s="108"/>
      <c r="M35" s="108"/>
      <c r="N35" s="108"/>
    </row>
    <row r="36" spans="1:14" ht="14.25" outlineLevel="1">
      <c r="A36" s="153"/>
      <c r="B36" s="244">
        <v>2413</v>
      </c>
      <c r="C36" s="385" t="s">
        <v>312</v>
      </c>
      <c r="D36" s="385"/>
      <c r="E36" s="209">
        <v>362</v>
      </c>
      <c r="F36" s="174">
        <f>E36*'Прайс-лист'!I3*(1-'Прайс-лист'!$E$3)</f>
        <v>8398.4</v>
      </c>
      <c r="G36" s="226">
        <v>0</v>
      </c>
      <c r="H36" s="209">
        <f t="shared" si="0"/>
        <v>0</v>
      </c>
    </row>
    <row r="37" spans="1:14" ht="14.25" outlineLevel="1">
      <c r="A37" s="153"/>
      <c r="B37" s="244">
        <v>2338</v>
      </c>
      <c r="C37" s="385" t="s">
        <v>63</v>
      </c>
      <c r="D37" s="385"/>
      <c r="E37" s="209">
        <v>90</v>
      </c>
      <c r="F37" s="174">
        <f>E37*'Прайс-лист'!I3*(1-'Прайс-лист'!$E$3)</f>
        <v>2088</v>
      </c>
      <c r="G37" s="226">
        <v>0</v>
      </c>
      <c r="H37" s="209">
        <f t="shared" si="0"/>
        <v>0</v>
      </c>
    </row>
    <row r="38" spans="1:14" ht="14.25" outlineLevel="1">
      <c r="A38" s="153"/>
      <c r="B38" s="244">
        <v>2513</v>
      </c>
      <c r="C38" s="385" t="s">
        <v>533</v>
      </c>
      <c r="D38" s="385"/>
      <c r="E38" s="209">
        <v>827</v>
      </c>
      <c r="F38" s="174">
        <f>E38*'Прайс-лист'!I3*(1-'Прайс-лист'!$E$3)</f>
        <v>19186.400000000001</v>
      </c>
      <c r="G38" s="226">
        <v>0</v>
      </c>
      <c r="H38" s="209">
        <f t="shared" si="0"/>
        <v>0</v>
      </c>
    </row>
    <row r="39" spans="1:14" ht="14.25" outlineLevel="1">
      <c r="A39" s="153"/>
      <c r="B39" s="244">
        <v>2422</v>
      </c>
      <c r="C39" s="385" t="s">
        <v>47</v>
      </c>
      <c r="D39" s="385"/>
      <c r="E39" s="209">
        <v>510</v>
      </c>
      <c r="F39" s="174">
        <f>E39*'Прайс-лист'!I3*(1-'Прайс-лист'!$E$3)</f>
        <v>11832</v>
      </c>
      <c r="G39" s="226">
        <v>0</v>
      </c>
      <c r="H39" s="209">
        <f t="shared" si="0"/>
        <v>0</v>
      </c>
    </row>
    <row r="40" spans="1:14" ht="14.25" outlineLevel="1">
      <c r="A40" s="153"/>
      <c r="B40" s="244">
        <v>2911</v>
      </c>
      <c r="C40" s="385" t="s">
        <v>6</v>
      </c>
      <c r="D40" s="385"/>
      <c r="E40" s="209">
        <v>158</v>
      </c>
      <c r="F40" s="174">
        <f>E40*'Прайс-лист'!I3*(1-'Прайс-лист'!$E$3)</f>
        <v>3665.6000000000004</v>
      </c>
      <c r="G40" s="226">
        <v>0</v>
      </c>
      <c r="H40" s="209">
        <f t="shared" si="0"/>
        <v>0</v>
      </c>
    </row>
    <row r="41" spans="1:14" ht="14.25" outlineLevel="1">
      <c r="A41" s="153"/>
      <c r="B41" s="244">
        <v>2912</v>
      </c>
      <c r="C41" s="385" t="s">
        <v>67</v>
      </c>
      <c r="D41" s="385"/>
      <c r="E41" s="209">
        <v>203</v>
      </c>
      <c r="F41" s="174">
        <f>E41*'Прайс-лист'!I3*(1-'Прайс-лист'!$E$3)</f>
        <v>4709.6000000000004</v>
      </c>
      <c r="G41" s="226">
        <v>0</v>
      </c>
      <c r="H41" s="209">
        <f t="shared" si="0"/>
        <v>0</v>
      </c>
    </row>
    <row r="42" spans="1:14" ht="14.25" outlineLevel="1">
      <c r="A42" s="153"/>
      <c r="B42" s="244">
        <v>2880</v>
      </c>
      <c r="C42" s="385" t="s">
        <v>8</v>
      </c>
      <c r="D42" s="385"/>
      <c r="E42" s="209">
        <v>390</v>
      </c>
      <c r="F42" s="174">
        <f>E42*'Прайс-лист'!I3*(1-'Прайс-лист'!$E$3)</f>
        <v>9048</v>
      </c>
      <c r="G42" s="226">
        <v>0</v>
      </c>
      <c r="H42" s="209">
        <f t="shared" si="0"/>
        <v>0</v>
      </c>
    </row>
    <row r="43" spans="1:14" ht="14.25" outlineLevel="1">
      <c r="A43" s="153"/>
      <c r="B43" s="244">
        <v>288001</v>
      </c>
      <c r="C43" s="385" t="s">
        <v>280</v>
      </c>
      <c r="D43" s="385"/>
      <c r="E43" s="209">
        <v>390</v>
      </c>
      <c r="F43" s="174">
        <f>E43*'Прайс-лист'!I3*(1-'Прайс-лист'!$E$3)</f>
        <v>9048</v>
      </c>
      <c r="G43" s="226">
        <v>0</v>
      </c>
      <c r="H43" s="209">
        <f t="shared" si="0"/>
        <v>0</v>
      </c>
    </row>
    <row r="44" spans="1:14" ht="14.25" outlineLevel="1">
      <c r="A44" s="153"/>
      <c r="B44" s="244">
        <v>2392</v>
      </c>
      <c r="C44" s="386" t="s">
        <v>526</v>
      </c>
      <c r="D44" s="386"/>
      <c r="E44" s="209">
        <v>655</v>
      </c>
      <c r="F44" s="174">
        <f>E44*'Прайс-лист'!I3*(1-'Прайс-лист'!$E$3)</f>
        <v>15196</v>
      </c>
      <c r="G44" s="226">
        <v>0</v>
      </c>
      <c r="H44" s="209">
        <f t="shared" si="0"/>
        <v>0</v>
      </c>
    </row>
    <row r="45" spans="1:14" ht="14.25" outlineLevel="1">
      <c r="A45" s="153"/>
      <c r="B45" s="244">
        <v>2397</v>
      </c>
      <c r="C45" s="386" t="s">
        <v>529</v>
      </c>
      <c r="D45" s="386"/>
      <c r="E45" s="209">
        <v>926</v>
      </c>
      <c r="F45" s="174">
        <f>E45*'Прайс-лист'!I3*(1-'Прайс-лист'!$E$3)</f>
        <v>21483.200000000001</v>
      </c>
      <c r="G45" s="226">
        <v>0</v>
      </c>
      <c r="H45" s="209">
        <f t="shared" si="0"/>
        <v>0</v>
      </c>
    </row>
    <row r="46" spans="1:14" ht="18">
      <c r="B46" s="258"/>
      <c r="C46" s="34"/>
      <c r="D46" s="34"/>
      <c r="E46" s="11"/>
      <c r="F46" s="318" t="s">
        <v>9</v>
      </c>
      <c r="G46" s="398">
        <f>SUM(H25:H45)</f>
        <v>101012.8</v>
      </c>
      <c r="H46" s="398"/>
    </row>
  </sheetData>
  <sortState ref="A34:J44">
    <sortCondition ref="A34"/>
  </sortState>
  <mergeCells count="54">
    <mergeCell ref="C12:D12"/>
    <mergeCell ref="C18:D18"/>
    <mergeCell ref="G46:H46"/>
    <mergeCell ref="C11:D11"/>
    <mergeCell ref="O2:P2"/>
    <mergeCell ref="B2:H2"/>
    <mergeCell ref="C4:D4"/>
    <mergeCell ref="C5:D5"/>
    <mergeCell ref="B3:H3"/>
    <mergeCell ref="C6:D6"/>
    <mergeCell ref="C7:D7"/>
    <mergeCell ref="C8:D8"/>
    <mergeCell ref="C9:D9"/>
    <mergeCell ref="C10:D10"/>
    <mergeCell ref="F20:H20"/>
    <mergeCell ref="F21:H21"/>
    <mergeCell ref="C13:D13"/>
    <mergeCell ref="C15:D15"/>
    <mergeCell ref="C16:D16"/>
    <mergeCell ref="C17:D17"/>
    <mergeCell ref="C14:D14"/>
    <mergeCell ref="F15:H15"/>
    <mergeCell ref="F16:H16"/>
    <mergeCell ref="F17:H17"/>
    <mergeCell ref="F18:H18"/>
    <mergeCell ref="F19:H19"/>
    <mergeCell ref="F9:H9"/>
    <mergeCell ref="F10:H10"/>
    <mergeCell ref="F11:H11"/>
    <mergeCell ref="F12:H12"/>
    <mergeCell ref="F14:H14"/>
    <mergeCell ref="F13:H13"/>
    <mergeCell ref="F4:H4"/>
    <mergeCell ref="F5:H5"/>
    <mergeCell ref="F6:H6"/>
    <mergeCell ref="F7:H7"/>
    <mergeCell ref="F8:H8"/>
    <mergeCell ref="C35:D35"/>
    <mergeCell ref="C36:D36"/>
    <mergeCell ref="C37:D37"/>
    <mergeCell ref="C38:D38"/>
    <mergeCell ref="C19:D19"/>
    <mergeCell ref="C20:D20"/>
    <mergeCell ref="C21:D21"/>
    <mergeCell ref="C22:D22"/>
    <mergeCell ref="C27:H27"/>
    <mergeCell ref="F22:H22"/>
    <mergeCell ref="C39:D39"/>
    <mergeCell ref="C45:D45"/>
    <mergeCell ref="C40:D40"/>
    <mergeCell ref="C41:D41"/>
    <mergeCell ref="C42:D42"/>
    <mergeCell ref="C43:D43"/>
    <mergeCell ref="C44:D44"/>
  </mergeCells>
  <dataValidations count="5"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B2:P49"/>
  <sheetViews>
    <sheetView showGridLines="0" topLeftCell="B1" zoomScaleNormal="100" workbookViewId="0">
      <pane ySplit="2" topLeftCell="A28" activePane="bottomLeft" state="frozen"/>
      <selection pane="bottomLeft" activeCell="G49" sqref="G49:H49"/>
    </sheetView>
  </sheetViews>
  <sheetFormatPr defaultRowHeight="15.75" customHeight="1" outlineLevelRow="2" outlineLevelCol="1"/>
  <cols>
    <col min="1" max="1" width="3.7109375" style="257" customWidth="1"/>
    <col min="2" max="2" width="12.7109375" style="149" customWidth="1"/>
    <col min="3" max="3" width="80.7109375" style="257" customWidth="1"/>
    <col min="4" max="4" width="25.7109375" style="257" customWidth="1"/>
    <col min="5" max="5" width="11.140625" style="257" hidden="1" customWidth="1"/>
    <col min="6" max="6" width="15.7109375" style="313" customWidth="1"/>
    <col min="7" max="7" width="10.7109375" style="313" customWidth="1"/>
    <col min="8" max="8" width="15.7109375" style="313" customWidth="1"/>
    <col min="9" max="9" width="9.140625" style="257"/>
    <col min="10" max="14" width="15.7109375" style="257" hidden="1" customWidth="1" outlineLevel="1"/>
    <col min="15" max="15" width="9.140625" style="257" collapsed="1"/>
    <col min="16" max="16384" width="9.140625" style="257"/>
  </cols>
  <sheetData>
    <row r="2" spans="2:16" ht="15.75" customHeight="1">
      <c r="B2" s="391" t="s">
        <v>64</v>
      </c>
      <c r="C2" s="391"/>
      <c r="D2" s="391"/>
      <c r="E2" s="391"/>
      <c r="F2" s="391"/>
      <c r="G2" s="391"/>
      <c r="H2" s="391"/>
      <c r="O2" s="383" t="s">
        <v>411</v>
      </c>
      <c r="P2" s="383"/>
    </row>
    <row r="3" spans="2:16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6" ht="15.75" customHeight="1" outlineLevel="1">
      <c r="B4" s="158"/>
      <c r="C4" s="380" t="s">
        <v>16</v>
      </c>
      <c r="D4" s="380"/>
      <c r="E4" s="201"/>
      <c r="F4" s="401">
        <v>420</v>
      </c>
      <c r="G4" s="401"/>
      <c r="H4" s="401"/>
    </row>
    <row r="5" spans="2:16" ht="15.75" customHeight="1" outlineLevel="1">
      <c r="B5" s="158"/>
      <c r="C5" s="380" t="s">
        <v>17</v>
      </c>
      <c r="D5" s="380"/>
      <c r="E5" s="201"/>
      <c r="F5" s="401">
        <v>310</v>
      </c>
      <c r="G5" s="401"/>
      <c r="H5" s="401"/>
    </row>
    <row r="6" spans="2:16" ht="15.75" customHeight="1" outlineLevel="1">
      <c r="B6" s="158"/>
      <c r="C6" s="380" t="s">
        <v>18</v>
      </c>
      <c r="D6" s="380"/>
      <c r="E6" s="201"/>
      <c r="F6" s="401">
        <v>195</v>
      </c>
      <c r="G6" s="401"/>
      <c r="H6" s="401"/>
    </row>
    <row r="7" spans="2:16" ht="15.75" customHeight="1" outlineLevel="1">
      <c r="B7" s="158"/>
      <c r="C7" s="380" t="s">
        <v>19</v>
      </c>
      <c r="D7" s="380"/>
      <c r="E7" s="201"/>
      <c r="F7" s="401">
        <v>101</v>
      </c>
      <c r="G7" s="401"/>
      <c r="H7" s="401"/>
    </row>
    <row r="8" spans="2:16" ht="15.75" customHeight="1" outlineLevel="1">
      <c r="B8" s="158"/>
      <c r="C8" s="380" t="s">
        <v>20</v>
      </c>
      <c r="D8" s="380"/>
      <c r="E8" s="201"/>
      <c r="F8" s="401">
        <v>46</v>
      </c>
      <c r="G8" s="401"/>
      <c r="H8" s="401"/>
    </row>
    <row r="9" spans="2:16" ht="15.75" customHeight="1" outlineLevel="1">
      <c r="B9" s="158"/>
      <c r="C9" s="380" t="s">
        <v>36</v>
      </c>
      <c r="D9" s="380"/>
      <c r="E9" s="201"/>
      <c r="F9" s="401">
        <v>115</v>
      </c>
      <c r="G9" s="401"/>
      <c r="H9" s="401"/>
    </row>
    <row r="10" spans="2:16" ht="15.75" customHeight="1" outlineLevel="1">
      <c r="B10" s="158"/>
      <c r="C10" s="380" t="s">
        <v>21</v>
      </c>
      <c r="D10" s="380"/>
      <c r="E10" s="201"/>
      <c r="F10" s="401">
        <v>700</v>
      </c>
      <c r="G10" s="401"/>
      <c r="H10" s="401"/>
    </row>
    <row r="11" spans="2:16" ht="15.75" customHeight="1" outlineLevel="1">
      <c r="B11" s="158"/>
      <c r="C11" s="380" t="s">
        <v>22</v>
      </c>
      <c r="D11" s="380"/>
      <c r="E11" s="201"/>
      <c r="F11" s="401">
        <v>6</v>
      </c>
      <c r="G11" s="401"/>
      <c r="H11" s="401"/>
    </row>
    <row r="12" spans="2:16" ht="15.75" customHeight="1" outlineLevel="1">
      <c r="B12" s="158"/>
      <c r="C12" s="380" t="s">
        <v>23</v>
      </c>
      <c r="D12" s="380"/>
      <c r="E12" s="201"/>
      <c r="F12" s="401">
        <v>3</v>
      </c>
      <c r="G12" s="401"/>
      <c r="H12" s="401"/>
    </row>
    <row r="13" spans="2:16" ht="15.75" customHeight="1" outlineLevel="1">
      <c r="B13" s="158"/>
      <c r="C13" s="380" t="s">
        <v>172</v>
      </c>
      <c r="D13" s="380"/>
      <c r="E13" s="160"/>
      <c r="F13" s="381">
        <v>25</v>
      </c>
      <c r="G13" s="381"/>
      <c r="H13" s="381"/>
    </row>
    <row r="14" spans="2:16" ht="15.75" customHeight="1" outlineLevel="1">
      <c r="B14" s="158"/>
      <c r="C14" s="380" t="s">
        <v>24</v>
      </c>
      <c r="D14" s="380"/>
      <c r="E14" s="201"/>
      <c r="F14" s="381">
        <v>40</v>
      </c>
      <c r="G14" s="381"/>
      <c r="H14" s="381"/>
    </row>
    <row r="15" spans="2:16" ht="15.75" customHeight="1" outlineLevel="1">
      <c r="B15" s="158"/>
      <c r="C15" s="380" t="s">
        <v>25</v>
      </c>
      <c r="D15" s="380"/>
      <c r="E15" s="201"/>
      <c r="F15" s="381">
        <v>50</v>
      </c>
      <c r="G15" s="381"/>
      <c r="H15" s="381"/>
    </row>
    <row r="16" spans="2:16" ht="15.75" customHeight="1" outlineLevel="1">
      <c r="B16" s="158"/>
      <c r="C16" s="380" t="s">
        <v>26</v>
      </c>
      <c r="D16" s="380"/>
      <c r="E16" s="201"/>
      <c r="F16" s="401">
        <v>115</v>
      </c>
      <c r="G16" s="401"/>
      <c r="H16" s="401"/>
    </row>
    <row r="17" spans="2:14" ht="15.75" customHeight="1" outlineLevel="1">
      <c r="B17" s="158"/>
      <c r="C17" s="380" t="s">
        <v>27</v>
      </c>
      <c r="D17" s="380"/>
      <c r="E17" s="201"/>
      <c r="F17" s="401" t="s">
        <v>52</v>
      </c>
      <c r="G17" s="401"/>
      <c r="H17" s="401"/>
    </row>
    <row r="18" spans="2:14" ht="15.75" customHeight="1" outlineLevel="1">
      <c r="B18" s="158"/>
      <c r="C18" s="380" t="s">
        <v>28</v>
      </c>
      <c r="D18" s="380"/>
      <c r="E18" s="201"/>
      <c r="F18" s="401" t="s">
        <v>53</v>
      </c>
      <c r="G18" s="401"/>
      <c r="H18" s="401"/>
    </row>
    <row r="19" spans="2:14" ht="15.75" customHeight="1" outlineLevel="1">
      <c r="B19" s="158"/>
      <c r="C19" s="380" t="s">
        <v>30</v>
      </c>
      <c r="D19" s="380"/>
      <c r="E19" s="201"/>
      <c r="F19" s="401" t="s">
        <v>31</v>
      </c>
      <c r="G19" s="401"/>
      <c r="H19" s="401"/>
    </row>
    <row r="20" spans="2:14" ht="15.75" customHeight="1" outlineLevel="1">
      <c r="B20" s="158"/>
      <c r="C20" s="380" t="s">
        <v>37</v>
      </c>
      <c r="D20" s="380"/>
      <c r="E20" s="201"/>
      <c r="F20" s="401" t="s">
        <v>49</v>
      </c>
      <c r="G20" s="401"/>
      <c r="H20" s="401"/>
    </row>
    <row r="21" spans="2:14" ht="15.75" customHeight="1" outlineLevel="1">
      <c r="B21" s="158"/>
      <c r="C21" s="380" t="s">
        <v>33</v>
      </c>
      <c r="D21" s="380"/>
      <c r="E21" s="201"/>
      <c r="F21" s="401" t="s">
        <v>57</v>
      </c>
      <c r="G21" s="401"/>
      <c r="H21" s="401"/>
    </row>
    <row r="22" spans="2:14" ht="15.75" customHeight="1" outlineLevel="1">
      <c r="B22" s="158"/>
      <c r="C22" s="385" t="s">
        <v>35</v>
      </c>
      <c r="D22" s="385"/>
      <c r="E22" s="201"/>
      <c r="F22" s="395">
        <v>178</v>
      </c>
      <c r="G22" s="395"/>
      <c r="H22" s="395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7" t="s">
        <v>39</v>
      </c>
      <c r="C24" s="198" t="s">
        <v>44</v>
      </c>
      <c r="D24" s="198"/>
      <c r="E24" s="200" t="s">
        <v>1</v>
      </c>
      <c r="F24" s="198" t="s">
        <v>1</v>
      </c>
      <c r="G24" s="198" t="s">
        <v>40</v>
      </c>
      <c r="H24" s="200" t="s">
        <v>41</v>
      </c>
    </row>
    <row r="25" spans="2:14" ht="15.75" customHeight="1" outlineLevel="1">
      <c r="B25" s="251">
        <v>1140</v>
      </c>
      <c r="C25" s="249" t="s">
        <v>13</v>
      </c>
      <c r="D25" s="249"/>
      <c r="E25" s="174">
        <v>3559</v>
      </c>
      <c r="F25" s="174">
        <f>E25*'Прайс-лист'!I3*(1-'Прайс-лист'!$E$3)</f>
        <v>82568.800000000003</v>
      </c>
      <c r="G25" s="306"/>
      <c r="H25" s="175">
        <f>F25</f>
        <v>82568.800000000003</v>
      </c>
    </row>
    <row r="26" spans="2:14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4" ht="223.5" customHeight="1" outlineLevel="2">
      <c r="B27" s="177"/>
      <c r="C27" s="402" t="s">
        <v>633</v>
      </c>
      <c r="D27" s="402"/>
      <c r="E27" s="402"/>
      <c r="F27" s="402"/>
      <c r="G27" s="402"/>
      <c r="H27" s="402"/>
    </row>
    <row r="28" spans="2:14" ht="15.75" customHeight="1" outlineLevel="1">
      <c r="C28" s="12" t="s">
        <v>365</v>
      </c>
      <c r="D28" s="12"/>
      <c r="E28" s="12"/>
      <c r="F28" s="12"/>
      <c r="G28" s="12"/>
      <c r="H28" s="12"/>
    </row>
    <row r="29" spans="2:14" ht="15.75" customHeight="1" outlineLevel="1">
      <c r="B29" s="251">
        <v>2473</v>
      </c>
      <c r="C29" s="249" t="s">
        <v>3</v>
      </c>
      <c r="D29" s="179" t="s">
        <v>277</v>
      </c>
      <c r="E29" s="209">
        <v>170</v>
      </c>
      <c r="F29" s="174">
        <f>E29*'Прайс-лист'!I3*(1-'Прайс-лист'!$E$3)</f>
        <v>3944</v>
      </c>
      <c r="G29" s="176">
        <v>0</v>
      </c>
      <c r="H29" s="175">
        <f t="shared" ref="H29:H34" si="0"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.75" customHeight="1" outlineLevel="1">
      <c r="B30" s="208"/>
      <c r="C30" s="243" t="s">
        <v>454</v>
      </c>
      <c r="D30" s="192" t="s">
        <v>456</v>
      </c>
      <c r="E30" s="209">
        <v>23</v>
      </c>
      <c r="F30" s="174">
        <f>E30*'Прайс-лист'!I3*(1-'Прайс-лист'!$E$3)</f>
        <v>533.6</v>
      </c>
      <c r="G30" s="176">
        <v>0</v>
      </c>
      <c r="H30" s="175">
        <f t="shared" si="0"/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.75" customHeight="1" outlineLevel="1">
      <c r="B31" s="251">
        <v>2126</v>
      </c>
      <c r="C31" s="243" t="s">
        <v>458</v>
      </c>
      <c r="D31" s="192" t="s">
        <v>277</v>
      </c>
      <c r="E31" s="209">
        <v>143</v>
      </c>
      <c r="F31" s="174">
        <f>E31*'Прайс-лист'!I3*(1-'Прайс-лист'!$E$3)</f>
        <v>3317.6000000000004</v>
      </c>
      <c r="G31" s="176">
        <v>0</v>
      </c>
      <c r="H31" s="175">
        <f t="shared" si="0"/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.75" customHeight="1" outlineLevel="1">
      <c r="B32" s="251"/>
      <c r="C32" s="243" t="s">
        <v>464</v>
      </c>
      <c r="D32" s="192" t="s">
        <v>277</v>
      </c>
      <c r="E32" s="209">
        <v>2178</v>
      </c>
      <c r="F32" s="174">
        <f>E32*'Прайс-лист'!I3*(1-'Прайс-лист'!$E$3)</f>
        <v>50529.600000000006</v>
      </c>
      <c r="G32" s="176">
        <v>0</v>
      </c>
      <c r="H32" s="175">
        <f t="shared" si="0"/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2:14" ht="15.75" customHeight="1" outlineLevel="1">
      <c r="B33" s="251"/>
      <c r="C33" s="243" t="s">
        <v>463</v>
      </c>
      <c r="D33" s="192" t="s">
        <v>277</v>
      </c>
      <c r="E33" s="209">
        <v>2961</v>
      </c>
      <c r="F33" s="174">
        <f>E33*'Прайс-лист'!I3*(1-'Прайс-лист'!$E$3)</f>
        <v>68695.199999999997</v>
      </c>
      <c r="G33" s="176">
        <v>0</v>
      </c>
      <c r="H33" s="175">
        <f t="shared" si="0"/>
        <v>0</v>
      </c>
      <c r="J33" s="108" t="s">
        <v>332</v>
      </c>
      <c r="K33" s="105" t="s">
        <v>456</v>
      </c>
      <c r="L33" s="111"/>
      <c r="M33" s="111"/>
      <c r="N33" s="111"/>
    </row>
    <row r="34" spans="2:14" ht="15.75" customHeight="1" outlineLevel="1">
      <c r="B34" s="251">
        <v>2142</v>
      </c>
      <c r="C34" s="242" t="s">
        <v>309</v>
      </c>
      <c r="D34" s="242"/>
      <c r="E34" s="175">
        <v>23</v>
      </c>
      <c r="F34" s="174">
        <f>E34*'Прайс-лист'!I3*(1-'Прайс-лист'!$E$3)</f>
        <v>533.6</v>
      </c>
      <c r="G34" s="176">
        <v>0</v>
      </c>
      <c r="H34" s="175">
        <f t="shared" si="0"/>
        <v>0</v>
      </c>
      <c r="J34" s="108" t="s">
        <v>333</v>
      </c>
      <c r="K34" s="130" t="s">
        <v>346</v>
      </c>
      <c r="L34" s="111"/>
      <c r="M34" s="111"/>
      <c r="N34" s="111"/>
    </row>
    <row r="35" spans="2:14" ht="15.75" customHeight="1" outlineLevel="1">
      <c r="C35" s="190" t="s">
        <v>4</v>
      </c>
      <c r="D35" s="190"/>
      <c r="E35" s="190"/>
      <c r="F35" s="10"/>
      <c r="G35" s="10"/>
      <c r="H35" s="10"/>
      <c r="J35" s="108"/>
      <c r="K35" s="130" t="s">
        <v>455</v>
      </c>
      <c r="L35" s="108"/>
      <c r="M35" s="108"/>
      <c r="N35" s="108"/>
    </row>
    <row r="36" spans="2:14" ht="15.75" customHeight="1" outlineLevel="1">
      <c r="B36" s="244">
        <v>4144</v>
      </c>
      <c r="C36" s="386" t="s">
        <v>409</v>
      </c>
      <c r="D36" s="386"/>
      <c r="E36" s="175">
        <v>23</v>
      </c>
      <c r="F36" s="174">
        <f>E36*'Прайс-лист'!I3*(1-'Прайс-лист'!$E$3)</f>
        <v>533.6</v>
      </c>
      <c r="G36" s="176">
        <v>0</v>
      </c>
      <c r="H36" s="175">
        <f>F36*G36</f>
        <v>0</v>
      </c>
    </row>
    <row r="37" spans="2:14" ht="15.75" customHeight="1" outlineLevel="1">
      <c r="B37" s="244">
        <v>2414</v>
      </c>
      <c r="C37" s="385" t="s">
        <v>312</v>
      </c>
      <c r="D37" s="385"/>
      <c r="E37" s="175">
        <v>231</v>
      </c>
      <c r="F37" s="174">
        <f>E37*'Прайс-лист'!I3*(1-'Прайс-лист'!$E$3)</f>
        <v>5359.2000000000007</v>
      </c>
      <c r="G37" s="176">
        <v>0</v>
      </c>
      <c r="H37" s="175">
        <f t="shared" ref="H37:H48" si="1">F37*G37</f>
        <v>0</v>
      </c>
    </row>
    <row r="38" spans="2:14" ht="15.75" customHeight="1" outlineLevel="1">
      <c r="B38" s="244">
        <v>2337</v>
      </c>
      <c r="C38" s="385" t="s">
        <v>63</v>
      </c>
      <c r="D38" s="385"/>
      <c r="E38" s="175">
        <v>69</v>
      </c>
      <c r="F38" s="174">
        <f>E38*'Прайс-лист'!I3*(1-'Прайс-лист'!$E$3)</f>
        <v>1600.8000000000002</v>
      </c>
      <c r="G38" s="176">
        <v>0</v>
      </c>
      <c r="H38" s="175">
        <f t="shared" si="1"/>
        <v>0</v>
      </c>
    </row>
    <row r="39" spans="2:14" ht="15.75" customHeight="1" outlineLevel="1">
      <c r="B39" s="244">
        <v>2344</v>
      </c>
      <c r="C39" s="385" t="s">
        <v>65</v>
      </c>
      <c r="D39" s="385"/>
      <c r="E39" s="175">
        <v>66</v>
      </c>
      <c r="F39" s="174">
        <f>E39*'Прайс-лист'!I3*(1-'Прайс-лист'!$E$3)</f>
        <v>1531.2</v>
      </c>
      <c r="G39" s="176">
        <v>0</v>
      </c>
      <c r="H39" s="175">
        <f t="shared" si="1"/>
        <v>0</v>
      </c>
    </row>
    <row r="40" spans="2:14" ht="15.75" customHeight="1" outlineLevel="1">
      <c r="B40" s="244">
        <v>2345</v>
      </c>
      <c r="C40" s="385" t="s">
        <v>66</v>
      </c>
      <c r="D40" s="385"/>
      <c r="E40" s="175">
        <v>66</v>
      </c>
      <c r="F40" s="174">
        <f>E40*'Прайс-лист'!I3*(1-'Прайс-лист'!$E$3)</f>
        <v>1531.2</v>
      </c>
      <c r="G40" s="176">
        <v>0</v>
      </c>
      <c r="H40" s="175">
        <f t="shared" si="1"/>
        <v>0</v>
      </c>
    </row>
    <row r="41" spans="2:14" ht="15.75" customHeight="1" outlineLevel="1">
      <c r="B41" s="244">
        <v>2509</v>
      </c>
      <c r="C41" s="385" t="s">
        <v>533</v>
      </c>
      <c r="D41" s="385"/>
      <c r="E41" s="175">
        <v>716</v>
      </c>
      <c r="F41" s="174">
        <f>E41*'Прайс-лист'!I3*(1-'Прайс-лист'!$E$3)</f>
        <v>16611.2</v>
      </c>
      <c r="G41" s="176">
        <v>0</v>
      </c>
      <c r="H41" s="175">
        <f>F41*G41</f>
        <v>0</v>
      </c>
    </row>
    <row r="42" spans="2:14" ht="15.75" customHeight="1" outlineLevel="1">
      <c r="B42" s="244">
        <v>2421</v>
      </c>
      <c r="C42" s="385" t="s">
        <v>47</v>
      </c>
      <c r="D42" s="385"/>
      <c r="E42" s="175">
        <v>468</v>
      </c>
      <c r="F42" s="174">
        <f>E42*'Прайс-лист'!I3*(1-'Прайс-лист'!$E$3)</f>
        <v>10857.6</v>
      </c>
      <c r="G42" s="176">
        <v>0</v>
      </c>
      <c r="H42" s="175">
        <f>F42*G42</f>
        <v>0</v>
      </c>
    </row>
    <row r="43" spans="2:14" ht="15.75" customHeight="1" outlineLevel="1">
      <c r="B43" s="244">
        <v>2941</v>
      </c>
      <c r="C43" s="385" t="s">
        <v>6</v>
      </c>
      <c r="D43" s="385"/>
      <c r="E43" s="175">
        <v>141</v>
      </c>
      <c r="F43" s="174">
        <f>E43*'Прайс-лист'!I3*(1-'Прайс-лист'!$E$3)</f>
        <v>3271.2000000000003</v>
      </c>
      <c r="G43" s="176">
        <v>0</v>
      </c>
      <c r="H43" s="175">
        <f t="shared" si="1"/>
        <v>0</v>
      </c>
    </row>
    <row r="44" spans="2:14" ht="15.75" customHeight="1" outlineLevel="1">
      <c r="B44" s="244">
        <v>2942</v>
      </c>
      <c r="C44" s="385" t="s">
        <v>67</v>
      </c>
      <c r="D44" s="385"/>
      <c r="E44" s="175">
        <v>175</v>
      </c>
      <c r="F44" s="174">
        <f>E44*'Прайс-лист'!I3*(1-'Прайс-лист'!$E$3)</f>
        <v>4060</v>
      </c>
      <c r="G44" s="176">
        <v>0</v>
      </c>
      <c r="H44" s="175">
        <f t="shared" si="1"/>
        <v>0</v>
      </c>
    </row>
    <row r="45" spans="2:14" ht="15.75" customHeight="1" outlineLevel="1">
      <c r="B45" s="244">
        <v>2877</v>
      </c>
      <c r="C45" s="385" t="s">
        <v>8</v>
      </c>
      <c r="D45" s="385"/>
      <c r="E45" s="175">
        <v>303</v>
      </c>
      <c r="F45" s="174">
        <f>E45*'Прайс-лист'!I3*(1-'Прайс-лист'!$E$3)</f>
        <v>7029.6</v>
      </c>
      <c r="G45" s="176">
        <v>0</v>
      </c>
      <c r="H45" s="175">
        <f t="shared" si="1"/>
        <v>0</v>
      </c>
    </row>
    <row r="46" spans="2:14" ht="15.75" customHeight="1" outlineLevel="1">
      <c r="B46" s="244">
        <v>287301</v>
      </c>
      <c r="C46" s="385" t="s">
        <v>280</v>
      </c>
      <c r="D46" s="385"/>
      <c r="E46" s="175">
        <v>303</v>
      </c>
      <c r="F46" s="174">
        <f>E46*'Прайс-лист'!I3*(1-'Прайс-лист'!$E$3)</f>
        <v>7029.6</v>
      </c>
      <c r="G46" s="176">
        <v>0</v>
      </c>
      <c r="H46" s="175">
        <f t="shared" si="1"/>
        <v>0</v>
      </c>
    </row>
    <row r="47" spans="2:14" ht="15.75" customHeight="1" outlineLevel="1">
      <c r="B47" s="244">
        <v>2391</v>
      </c>
      <c r="C47" s="385" t="s">
        <v>525</v>
      </c>
      <c r="D47" s="385"/>
      <c r="E47" s="174">
        <v>530</v>
      </c>
      <c r="F47" s="174">
        <f>E47*'Прайс-лист'!I3*(1-'Прайс-лист'!$E$3)</f>
        <v>12296</v>
      </c>
      <c r="G47" s="176">
        <v>0</v>
      </c>
      <c r="H47" s="175">
        <f t="shared" si="1"/>
        <v>0</v>
      </c>
    </row>
    <row r="48" spans="2:14" ht="15.75" customHeight="1" outlineLevel="1">
      <c r="B48" s="244">
        <v>2396</v>
      </c>
      <c r="C48" s="385" t="s">
        <v>528</v>
      </c>
      <c r="D48" s="385"/>
      <c r="E48" s="174">
        <v>710</v>
      </c>
      <c r="F48" s="174">
        <f>E48*'Прайс-лист'!I3*(1-'Прайс-лист'!$E$3)</f>
        <v>16472</v>
      </c>
      <c r="G48" s="176">
        <v>0</v>
      </c>
      <c r="H48" s="175">
        <f t="shared" si="1"/>
        <v>0</v>
      </c>
    </row>
    <row r="49" spans="2:8" ht="18">
      <c r="B49" s="258"/>
      <c r="C49" s="34"/>
      <c r="D49" s="34"/>
      <c r="E49" s="11"/>
      <c r="F49" s="318" t="s">
        <v>9</v>
      </c>
      <c r="G49" s="388">
        <f>SUM(H25:H48)</f>
        <v>82568.800000000003</v>
      </c>
      <c r="H49" s="388"/>
    </row>
  </sheetData>
  <mergeCells count="56">
    <mergeCell ref="G49:H49"/>
    <mergeCell ref="C20:D20"/>
    <mergeCell ref="C21:D21"/>
    <mergeCell ref="C22:D22"/>
    <mergeCell ref="O2:P2"/>
    <mergeCell ref="B2:H2"/>
    <mergeCell ref="B3:H3"/>
    <mergeCell ref="C4:D4"/>
    <mergeCell ref="C5:D5"/>
    <mergeCell ref="C6:D6"/>
    <mergeCell ref="C12:D12"/>
    <mergeCell ref="C14:D14"/>
    <mergeCell ref="C15:D15"/>
    <mergeCell ref="C18:D18"/>
    <mergeCell ref="C19:D19"/>
    <mergeCell ref="C16:D16"/>
    <mergeCell ref="C17:D17"/>
    <mergeCell ref="F17:H17"/>
    <mergeCell ref="F18:H18"/>
    <mergeCell ref="F19:H19"/>
    <mergeCell ref="C7:D7"/>
    <mergeCell ref="C8:D8"/>
    <mergeCell ref="C9:D9"/>
    <mergeCell ref="C10:D10"/>
    <mergeCell ref="C11:D11"/>
    <mergeCell ref="C13:D13"/>
    <mergeCell ref="F13:H13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36:D36"/>
    <mergeCell ref="C37:D37"/>
    <mergeCell ref="C38:D38"/>
    <mergeCell ref="C39:D39"/>
    <mergeCell ref="C40:D40"/>
    <mergeCell ref="C46:D46"/>
    <mergeCell ref="C47:D47"/>
    <mergeCell ref="C48:D48"/>
    <mergeCell ref="C41:D41"/>
    <mergeCell ref="C42:D42"/>
    <mergeCell ref="C43:D43"/>
    <mergeCell ref="C44:D44"/>
    <mergeCell ref="C45:D45"/>
  </mergeCells>
  <dataValidations count="5">
    <dataValidation type="list" allowBlank="1" showInputMessage="1" showErrorMessage="1" sqref="D33">
      <formula1>$N$29:$N$32</formula1>
    </dataValidation>
    <dataValidation type="list" allowBlank="1" showInputMessage="1" showErrorMessage="1" sqref="D30">
      <formula1>$K$29:$K$35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A2:P48"/>
  <sheetViews>
    <sheetView showGridLines="0" zoomScaleNormal="100" workbookViewId="0">
      <pane ySplit="2" topLeftCell="A27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257" customWidth="1"/>
    <col min="2" max="2" width="12.7109375" style="257" customWidth="1"/>
    <col min="3" max="3" width="80.7109375" style="257" customWidth="1"/>
    <col min="4" max="4" width="25.7109375" style="257" customWidth="1"/>
    <col min="5" max="5" width="11.140625" style="257" hidden="1" customWidth="1"/>
    <col min="6" max="6" width="15.7109375" style="257" customWidth="1"/>
    <col min="7" max="7" width="10.7109375" style="257" customWidth="1"/>
    <col min="8" max="8" width="15.7109375" style="257" customWidth="1"/>
    <col min="9" max="9" width="9.140625" style="257"/>
    <col min="10" max="14" width="15.7109375" style="257" hidden="1" customWidth="1" outlineLevel="1"/>
    <col min="15" max="15" width="9.140625" style="257" collapsed="1"/>
    <col min="16" max="16384" width="9.140625" style="257"/>
  </cols>
  <sheetData>
    <row r="2" spans="2:16" ht="15.75" customHeight="1">
      <c r="B2" s="403" t="s">
        <v>62</v>
      </c>
      <c r="C2" s="403"/>
      <c r="D2" s="403"/>
      <c r="E2" s="403"/>
      <c r="F2" s="403"/>
      <c r="G2" s="403"/>
      <c r="H2" s="403"/>
      <c r="O2" s="383" t="s">
        <v>411</v>
      </c>
      <c r="P2" s="383"/>
    </row>
    <row r="3" spans="2:16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6" ht="15.75" customHeight="1" outlineLevel="1">
      <c r="B4" s="158"/>
      <c r="C4" s="380" t="s">
        <v>16</v>
      </c>
      <c r="D4" s="380"/>
      <c r="E4" s="201"/>
      <c r="F4" s="400">
        <v>370</v>
      </c>
      <c r="G4" s="400"/>
      <c r="H4" s="400"/>
    </row>
    <row r="5" spans="2:16" ht="15.75" customHeight="1" outlineLevel="1">
      <c r="B5" s="158"/>
      <c r="C5" s="380" t="s">
        <v>17</v>
      </c>
      <c r="D5" s="380"/>
      <c r="E5" s="201"/>
      <c r="F5" s="400">
        <v>270</v>
      </c>
      <c r="G5" s="400"/>
      <c r="H5" s="400"/>
    </row>
    <row r="6" spans="2:16" ht="15.75" customHeight="1" outlineLevel="1">
      <c r="B6" s="158"/>
      <c r="C6" s="380" t="s">
        <v>18</v>
      </c>
      <c r="D6" s="380"/>
      <c r="E6" s="201"/>
      <c r="F6" s="400">
        <v>185</v>
      </c>
      <c r="G6" s="400"/>
      <c r="H6" s="400"/>
    </row>
    <row r="7" spans="2:16" ht="15.75" customHeight="1" outlineLevel="1">
      <c r="B7" s="158"/>
      <c r="C7" s="380" t="s">
        <v>19</v>
      </c>
      <c r="D7" s="380"/>
      <c r="E7" s="201"/>
      <c r="F7" s="400">
        <v>93</v>
      </c>
      <c r="G7" s="400"/>
      <c r="H7" s="400"/>
    </row>
    <row r="8" spans="2:16" ht="15.75" customHeight="1" outlineLevel="1">
      <c r="B8" s="158"/>
      <c r="C8" s="380" t="s">
        <v>20</v>
      </c>
      <c r="D8" s="380"/>
      <c r="E8" s="201"/>
      <c r="F8" s="400">
        <v>46</v>
      </c>
      <c r="G8" s="400"/>
      <c r="H8" s="400"/>
    </row>
    <row r="9" spans="2:16" ht="15.75" customHeight="1" outlineLevel="1">
      <c r="B9" s="158"/>
      <c r="C9" s="380" t="s">
        <v>36</v>
      </c>
      <c r="D9" s="380"/>
      <c r="E9" s="201"/>
      <c r="F9" s="400">
        <v>95</v>
      </c>
      <c r="G9" s="400"/>
      <c r="H9" s="400"/>
    </row>
    <row r="10" spans="2:16" ht="15.75" customHeight="1" outlineLevel="1">
      <c r="B10" s="158"/>
      <c r="C10" s="380" t="s">
        <v>21</v>
      </c>
      <c r="D10" s="380"/>
      <c r="E10" s="201"/>
      <c r="F10" s="400">
        <v>600</v>
      </c>
      <c r="G10" s="400"/>
      <c r="H10" s="400"/>
    </row>
    <row r="11" spans="2:16" ht="15.75" customHeight="1" outlineLevel="1">
      <c r="B11" s="158"/>
      <c r="C11" s="380" t="s">
        <v>22</v>
      </c>
      <c r="D11" s="380"/>
      <c r="E11" s="201"/>
      <c r="F11" s="400">
        <v>5</v>
      </c>
      <c r="G11" s="400"/>
      <c r="H11" s="400"/>
    </row>
    <row r="12" spans="2:16" ht="15.75" customHeight="1" outlineLevel="1">
      <c r="B12" s="158"/>
      <c r="C12" s="380" t="s">
        <v>23</v>
      </c>
      <c r="D12" s="380"/>
      <c r="E12" s="201"/>
      <c r="F12" s="400">
        <v>3</v>
      </c>
      <c r="G12" s="400"/>
      <c r="H12" s="400"/>
    </row>
    <row r="13" spans="2:16" ht="15.75" customHeight="1" outlineLevel="1">
      <c r="B13" s="158"/>
      <c r="C13" s="380" t="s">
        <v>172</v>
      </c>
      <c r="D13" s="380"/>
      <c r="E13" s="160"/>
      <c r="F13" s="381">
        <v>20</v>
      </c>
      <c r="G13" s="381"/>
      <c r="H13" s="381"/>
    </row>
    <row r="14" spans="2:16" ht="15.75" customHeight="1" outlineLevel="1">
      <c r="B14" s="158"/>
      <c r="C14" s="380" t="s">
        <v>24</v>
      </c>
      <c r="D14" s="380"/>
      <c r="E14" s="201"/>
      <c r="F14" s="381">
        <v>25</v>
      </c>
      <c r="G14" s="381"/>
      <c r="H14" s="381"/>
    </row>
    <row r="15" spans="2:16" ht="15.75" customHeight="1" outlineLevel="1">
      <c r="B15" s="158"/>
      <c r="C15" s="380" t="s">
        <v>25</v>
      </c>
      <c r="D15" s="380"/>
      <c r="E15" s="201"/>
      <c r="F15" s="381">
        <v>30</v>
      </c>
      <c r="G15" s="381"/>
      <c r="H15" s="381"/>
    </row>
    <row r="16" spans="2:16" ht="15.75" customHeight="1" outlineLevel="1">
      <c r="B16" s="158"/>
      <c r="C16" s="380" t="s">
        <v>26</v>
      </c>
      <c r="D16" s="380"/>
      <c r="E16" s="201"/>
      <c r="F16" s="400">
        <v>80</v>
      </c>
      <c r="G16" s="400"/>
      <c r="H16" s="400"/>
    </row>
    <row r="17" spans="2:14" ht="15.75" customHeight="1" outlineLevel="1">
      <c r="B17" s="158"/>
      <c r="C17" s="380" t="s">
        <v>27</v>
      </c>
      <c r="D17" s="380"/>
      <c r="E17" s="201"/>
      <c r="F17" s="400">
        <v>381</v>
      </c>
      <c r="G17" s="400"/>
      <c r="H17" s="400"/>
    </row>
    <row r="18" spans="2:14" ht="15.75" customHeight="1" outlineLevel="1">
      <c r="B18" s="158"/>
      <c r="C18" s="380" t="s">
        <v>28</v>
      </c>
      <c r="D18" s="380"/>
      <c r="E18" s="201"/>
      <c r="F18" s="400" t="s">
        <v>53</v>
      </c>
      <c r="G18" s="400"/>
      <c r="H18" s="400"/>
    </row>
    <row r="19" spans="2:14" ht="15.75" customHeight="1" outlineLevel="1">
      <c r="B19" s="158"/>
      <c r="C19" s="380" t="s">
        <v>30</v>
      </c>
      <c r="D19" s="380"/>
      <c r="E19" s="201"/>
      <c r="F19" s="400" t="s">
        <v>31</v>
      </c>
      <c r="G19" s="400"/>
      <c r="H19" s="400"/>
    </row>
    <row r="20" spans="2:14" ht="15.75" customHeight="1" outlineLevel="1">
      <c r="B20" s="158"/>
      <c r="C20" s="380" t="s">
        <v>37</v>
      </c>
      <c r="D20" s="380"/>
      <c r="E20" s="201"/>
      <c r="F20" s="400" t="s">
        <v>49</v>
      </c>
      <c r="G20" s="400"/>
      <c r="H20" s="400"/>
    </row>
    <row r="21" spans="2:14" ht="15.75" customHeight="1" outlineLevel="1">
      <c r="B21" s="158"/>
      <c r="C21" s="380" t="s">
        <v>33</v>
      </c>
      <c r="D21" s="380"/>
      <c r="E21" s="201"/>
      <c r="F21" s="400" t="s">
        <v>56</v>
      </c>
      <c r="G21" s="400"/>
      <c r="H21" s="400"/>
    </row>
    <row r="22" spans="2:14" ht="15.75" customHeight="1" outlineLevel="1">
      <c r="B22" s="158"/>
      <c r="C22" s="385" t="s">
        <v>35</v>
      </c>
      <c r="D22" s="385"/>
      <c r="E22" s="201"/>
      <c r="F22" s="396">
        <v>158</v>
      </c>
      <c r="G22" s="396"/>
      <c r="H22" s="396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7" t="s">
        <v>39</v>
      </c>
      <c r="C24" s="198" t="s">
        <v>44</v>
      </c>
      <c r="D24" s="198"/>
      <c r="E24" s="200" t="s">
        <v>1</v>
      </c>
      <c r="F24" s="198" t="s">
        <v>1</v>
      </c>
      <c r="G24" s="198" t="s">
        <v>40</v>
      </c>
      <c r="H24" s="200" t="s">
        <v>41</v>
      </c>
    </row>
    <row r="25" spans="2:14" ht="15.75" customHeight="1" outlineLevel="1">
      <c r="B25" s="251">
        <v>1130</v>
      </c>
      <c r="C25" s="249" t="s">
        <v>13</v>
      </c>
      <c r="D25" s="249"/>
      <c r="E25" s="174">
        <v>2963</v>
      </c>
      <c r="F25" s="174">
        <f>E25*'Прайс-лист'!I3*(1-'Прайс-лист'!$E$3)</f>
        <v>68741.600000000006</v>
      </c>
      <c r="G25" s="251"/>
      <c r="H25" s="174">
        <f>F25</f>
        <v>68741.600000000006</v>
      </c>
    </row>
    <row r="26" spans="2:14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4" ht="237" customHeight="1" outlineLevel="2">
      <c r="B27" s="177"/>
      <c r="C27" s="387" t="s">
        <v>634</v>
      </c>
      <c r="D27" s="387"/>
      <c r="E27" s="387"/>
      <c r="F27" s="387"/>
      <c r="G27" s="387"/>
      <c r="H27" s="387"/>
    </row>
    <row r="28" spans="2:14" ht="14.25" outlineLevel="1">
      <c r="B28" s="149"/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1">
        <v>2473</v>
      </c>
      <c r="C29" s="249" t="s">
        <v>3</v>
      </c>
      <c r="D29" s="179" t="s">
        <v>277</v>
      </c>
      <c r="E29" s="174">
        <v>170</v>
      </c>
      <c r="F29" s="174">
        <f>E29*'Прайс-лист'!I3*(1-'Прайс-лист'!$E$3)</f>
        <v>3944</v>
      </c>
      <c r="G29" s="176">
        <v>0</v>
      </c>
      <c r="H29" s="174">
        <f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" outlineLevel="1">
      <c r="B30" s="208"/>
      <c r="C30" s="243" t="s">
        <v>454</v>
      </c>
      <c r="D30" s="179" t="s">
        <v>277</v>
      </c>
      <c r="E30" s="174">
        <v>23</v>
      </c>
      <c r="F30" s="174">
        <f>E30*'Прайс-лист'!I3*(1-'Прайс-лист'!$E$3)</f>
        <v>533.6</v>
      </c>
      <c r="G30" s="176">
        <v>0</v>
      </c>
      <c r="H30" s="174">
        <f>F30*G30</f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" outlineLevel="1">
      <c r="B31" s="251">
        <v>2121</v>
      </c>
      <c r="C31" s="243" t="s">
        <v>458</v>
      </c>
      <c r="D31" s="192" t="s">
        <v>277</v>
      </c>
      <c r="E31" s="174">
        <v>156</v>
      </c>
      <c r="F31" s="174">
        <f>E31*'Прайс-лист'!I3*(1-'Прайс-лист'!$E$3)</f>
        <v>3619.2000000000003</v>
      </c>
      <c r="G31" s="176">
        <v>0</v>
      </c>
      <c r="H31" s="174">
        <f>F31*G31</f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" outlineLevel="1">
      <c r="B32" s="251"/>
      <c r="C32" s="243" t="s">
        <v>464</v>
      </c>
      <c r="D32" s="192" t="s">
        <v>277</v>
      </c>
      <c r="E32" s="174">
        <v>1505</v>
      </c>
      <c r="F32" s="174">
        <f>E32*'Прайс-лист'!I3*(1-'Прайс-лист'!$E$3)</f>
        <v>34916</v>
      </c>
      <c r="G32" s="176">
        <v>0</v>
      </c>
      <c r="H32" s="174">
        <f>F32*G32</f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1:14" ht="15" outlineLevel="1">
      <c r="B33" s="251"/>
      <c r="C33" s="243" t="s">
        <v>463</v>
      </c>
      <c r="D33" s="192" t="s">
        <v>277</v>
      </c>
      <c r="E33" s="174">
        <v>2209</v>
      </c>
      <c r="F33" s="174">
        <f>E33*'Прайс-лист'!I3*(1-'Прайс-лист'!$E$3)</f>
        <v>51248.800000000003</v>
      </c>
      <c r="G33" s="176">
        <v>0</v>
      </c>
      <c r="H33" s="174">
        <f>F33*G33</f>
        <v>0</v>
      </c>
      <c r="J33" s="108" t="s">
        <v>332</v>
      </c>
      <c r="K33" s="105" t="s">
        <v>456</v>
      </c>
      <c r="L33" s="111"/>
      <c r="M33" s="111"/>
      <c r="N33" s="111"/>
    </row>
    <row r="34" spans="1:14" ht="15" outlineLevel="1">
      <c r="B34" s="149"/>
      <c r="C34" s="190" t="s">
        <v>4</v>
      </c>
      <c r="D34" s="190"/>
      <c r="E34" s="190"/>
      <c r="F34" s="190"/>
      <c r="G34" s="190"/>
      <c r="H34" s="190"/>
      <c r="J34" s="108" t="s">
        <v>333</v>
      </c>
      <c r="K34" s="130" t="s">
        <v>346</v>
      </c>
      <c r="L34" s="111"/>
      <c r="M34" s="111"/>
      <c r="N34" s="111"/>
    </row>
    <row r="35" spans="1:14" ht="15" outlineLevel="1">
      <c r="A35" s="153"/>
      <c r="B35" s="244">
        <v>4144</v>
      </c>
      <c r="C35" s="386" t="s">
        <v>409</v>
      </c>
      <c r="D35" s="386"/>
      <c r="E35" s="175">
        <v>23</v>
      </c>
      <c r="F35" s="174">
        <f>E35*'Прайс-лист'!I3*(1-'Прайс-лист'!$E$3)</f>
        <v>533.6</v>
      </c>
      <c r="G35" s="176">
        <v>0</v>
      </c>
      <c r="H35" s="175">
        <f>F35*G35</f>
        <v>0</v>
      </c>
      <c r="J35" s="108"/>
      <c r="K35" s="130" t="s">
        <v>455</v>
      </c>
      <c r="L35" s="108"/>
      <c r="M35" s="108"/>
      <c r="N35" s="108"/>
    </row>
    <row r="36" spans="1:14" ht="14.25" outlineLevel="1">
      <c r="A36" s="153"/>
      <c r="B36" s="244">
        <v>2414</v>
      </c>
      <c r="C36" s="385" t="s">
        <v>312</v>
      </c>
      <c r="D36" s="385"/>
      <c r="E36" s="174">
        <v>231</v>
      </c>
      <c r="F36" s="174">
        <f>E36*'Прайс-лист'!I3*(1-'Прайс-лист'!$E$3)</f>
        <v>5359.2000000000007</v>
      </c>
      <c r="G36" s="176">
        <v>0</v>
      </c>
      <c r="H36" s="174">
        <f t="shared" ref="H36:H47" si="0">F36*G36</f>
        <v>0</v>
      </c>
    </row>
    <row r="37" spans="1:14" ht="14.25" outlineLevel="1">
      <c r="A37" s="153"/>
      <c r="B37" s="244">
        <v>2336</v>
      </c>
      <c r="C37" s="385" t="s">
        <v>63</v>
      </c>
      <c r="D37" s="385"/>
      <c r="E37" s="174">
        <v>65</v>
      </c>
      <c r="F37" s="174">
        <f>E37*'Прайс-лист'!I3*(1-'Прайс-лист'!$E$3)</f>
        <v>1508</v>
      </c>
      <c r="G37" s="176">
        <v>0</v>
      </c>
      <c r="H37" s="174">
        <f t="shared" si="0"/>
        <v>0</v>
      </c>
    </row>
    <row r="38" spans="1:14" ht="14.25" outlineLevel="1">
      <c r="A38" s="153"/>
      <c r="B38" s="244">
        <v>2344</v>
      </c>
      <c r="C38" s="385" t="s">
        <v>5</v>
      </c>
      <c r="D38" s="385"/>
      <c r="E38" s="174">
        <v>66</v>
      </c>
      <c r="F38" s="174">
        <f>E38*'Прайс-лист'!I3*(1-'Прайс-лист'!$E$3)</f>
        <v>1531.2</v>
      </c>
      <c r="G38" s="176">
        <v>0</v>
      </c>
      <c r="H38" s="174">
        <f t="shared" si="0"/>
        <v>0</v>
      </c>
    </row>
    <row r="39" spans="1:14" ht="14.25" outlineLevel="1">
      <c r="A39" s="153"/>
      <c r="B39" s="244">
        <v>2345</v>
      </c>
      <c r="C39" s="385" t="s">
        <v>12</v>
      </c>
      <c r="D39" s="385"/>
      <c r="E39" s="174">
        <v>66</v>
      </c>
      <c r="F39" s="174">
        <f>E39*'Прайс-лист'!I3*(1-'Прайс-лист'!$E$3)</f>
        <v>1531.2</v>
      </c>
      <c r="G39" s="176">
        <v>0</v>
      </c>
      <c r="H39" s="174">
        <f t="shared" si="0"/>
        <v>0</v>
      </c>
    </row>
    <row r="40" spans="1:14" ht="14.25" outlineLevel="1">
      <c r="A40" s="153"/>
      <c r="B40" s="244">
        <v>2508</v>
      </c>
      <c r="C40" s="385" t="s">
        <v>533</v>
      </c>
      <c r="D40" s="385"/>
      <c r="E40" s="174">
        <v>626</v>
      </c>
      <c r="F40" s="174">
        <f>E40*'Прайс-лист'!I3*(1-'Прайс-лист'!$E$3)</f>
        <v>14523.2</v>
      </c>
      <c r="G40" s="176">
        <v>0</v>
      </c>
      <c r="H40" s="174">
        <f>F40*G40</f>
        <v>0</v>
      </c>
    </row>
    <row r="41" spans="1:14" ht="14.25" outlineLevel="1">
      <c r="A41" s="153"/>
      <c r="B41" s="244">
        <v>2421</v>
      </c>
      <c r="C41" s="385" t="s">
        <v>47</v>
      </c>
      <c r="D41" s="385"/>
      <c r="E41" s="174">
        <v>468</v>
      </c>
      <c r="F41" s="174">
        <f>E41*'Прайс-лист'!I3*(1-'Прайс-лист'!$E$3)</f>
        <v>10857.6</v>
      </c>
      <c r="G41" s="176">
        <v>0</v>
      </c>
      <c r="H41" s="174">
        <f>F41*G41</f>
        <v>0</v>
      </c>
    </row>
    <row r="42" spans="1:14" ht="14.25" outlineLevel="1">
      <c r="A42" s="153"/>
      <c r="B42" s="244">
        <v>2909</v>
      </c>
      <c r="C42" s="385" t="s">
        <v>6</v>
      </c>
      <c r="D42" s="385"/>
      <c r="E42" s="174">
        <v>124</v>
      </c>
      <c r="F42" s="174">
        <f>E42*'Прайс-лист'!I3*(1-'Прайс-лист'!$E$3)</f>
        <v>2876.8</v>
      </c>
      <c r="G42" s="176">
        <v>0</v>
      </c>
      <c r="H42" s="174">
        <f t="shared" si="0"/>
        <v>0</v>
      </c>
    </row>
    <row r="43" spans="1:14" ht="14.25" outlineLevel="1">
      <c r="A43" s="153"/>
      <c r="B43" s="244">
        <v>2910</v>
      </c>
      <c r="C43" s="385" t="s">
        <v>7</v>
      </c>
      <c r="D43" s="385"/>
      <c r="E43" s="174">
        <v>154</v>
      </c>
      <c r="F43" s="174">
        <f>E43*'Прайс-лист'!I3*(1-'Прайс-лист'!$E$3)</f>
        <v>3572.8</v>
      </c>
      <c r="G43" s="176">
        <v>0</v>
      </c>
      <c r="H43" s="174">
        <f t="shared" si="0"/>
        <v>0</v>
      </c>
    </row>
    <row r="44" spans="1:14" ht="14.25" outlineLevel="1">
      <c r="A44" s="153"/>
      <c r="B44" s="244">
        <v>2869</v>
      </c>
      <c r="C44" s="385" t="s">
        <v>8</v>
      </c>
      <c r="D44" s="385"/>
      <c r="E44" s="174">
        <v>235</v>
      </c>
      <c r="F44" s="174">
        <f>E44*'Прайс-лист'!I3*(1-'Прайс-лист'!$E$3)</f>
        <v>5452</v>
      </c>
      <c r="G44" s="176">
        <v>0</v>
      </c>
      <c r="H44" s="174">
        <f t="shared" si="0"/>
        <v>0</v>
      </c>
    </row>
    <row r="45" spans="1:14" ht="14.25" outlineLevel="1">
      <c r="A45" s="153"/>
      <c r="B45" s="244">
        <v>286901</v>
      </c>
      <c r="C45" s="385" t="s">
        <v>280</v>
      </c>
      <c r="D45" s="385"/>
      <c r="E45" s="174">
        <v>235</v>
      </c>
      <c r="F45" s="174">
        <f>E45*'Прайс-лист'!I3*(1-'Прайс-лист'!$E$3)</f>
        <v>5452</v>
      </c>
      <c r="G45" s="176">
        <v>0</v>
      </c>
      <c r="H45" s="174">
        <f t="shared" si="0"/>
        <v>0</v>
      </c>
    </row>
    <row r="46" spans="1:14" ht="14.25" outlineLevel="1">
      <c r="A46" s="153"/>
      <c r="B46" s="244">
        <v>2391</v>
      </c>
      <c r="C46" s="385" t="s">
        <v>525</v>
      </c>
      <c r="D46" s="385"/>
      <c r="E46" s="174">
        <v>530</v>
      </c>
      <c r="F46" s="174">
        <f>E46*'Прайс-лист'!I3*(1-'Прайс-лист'!$E$3)</f>
        <v>12296</v>
      </c>
      <c r="G46" s="176">
        <v>0</v>
      </c>
      <c r="H46" s="174">
        <f t="shared" si="0"/>
        <v>0</v>
      </c>
    </row>
    <row r="47" spans="1:14" ht="14.25" outlineLevel="1">
      <c r="A47" s="153"/>
      <c r="B47" s="244">
        <v>2396</v>
      </c>
      <c r="C47" s="385" t="s">
        <v>528</v>
      </c>
      <c r="D47" s="385"/>
      <c r="E47" s="174">
        <v>710</v>
      </c>
      <c r="F47" s="174">
        <f>E47*'Прайс-лист'!I3*(1-'Прайс-лист'!$E$3)</f>
        <v>16472</v>
      </c>
      <c r="G47" s="176">
        <v>0</v>
      </c>
      <c r="H47" s="174">
        <f t="shared" si="0"/>
        <v>0</v>
      </c>
    </row>
    <row r="48" spans="1:14" s="319" customFormat="1" ht="18">
      <c r="C48" s="320"/>
      <c r="D48" s="320"/>
      <c r="E48" s="320"/>
      <c r="F48" s="316" t="s">
        <v>9</v>
      </c>
      <c r="G48" s="388">
        <f>SUM(H25:H47)</f>
        <v>68741.600000000006</v>
      </c>
      <c r="H48" s="388"/>
    </row>
  </sheetData>
  <mergeCells count="56">
    <mergeCell ref="G48:H48"/>
    <mergeCell ref="O2:P2"/>
    <mergeCell ref="C7:D7"/>
    <mergeCell ref="C8:D8"/>
    <mergeCell ref="C9:D9"/>
    <mergeCell ref="C10:D10"/>
    <mergeCell ref="C17:D17"/>
    <mergeCell ref="B2:H2"/>
    <mergeCell ref="B3:H3"/>
    <mergeCell ref="C4:D4"/>
    <mergeCell ref="C5:D5"/>
    <mergeCell ref="C6:D6"/>
    <mergeCell ref="F17:H17"/>
    <mergeCell ref="C11:D11"/>
    <mergeCell ref="C12:D12"/>
    <mergeCell ref="C14:D14"/>
    <mergeCell ref="C15:D15"/>
    <mergeCell ref="C16:D16"/>
    <mergeCell ref="C13:D13"/>
    <mergeCell ref="F13:H13"/>
    <mergeCell ref="C22:D22"/>
    <mergeCell ref="C20:D20"/>
    <mergeCell ref="C18:D18"/>
    <mergeCell ref="C19:D19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8:H18"/>
    <mergeCell ref="F19:H19"/>
    <mergeCell ref="C21:D21"/>
    <mergeCell ref="C35:D35"/>
    <mergeCell ref="C36:D36"/>
    <mergeCell ref="C37:D37"/>
    <mergeCell ref="C38:D38"/>
    <mergeCell ref="C39:D39"/>
    <mergeCell ref="C45:D45"/>
    <mergeCell ref="C46:D46"/>
    <mergeCell ref="C47:D47"/>
    <mergeCell ref="C40:D40"/>
    <mergeCell ref="C41:D41"/>
    <mergeCell ref="C42:D42"/>
    <mergeCell ref="C43:D43"/>
    <mergeCell ref="C44:D44"/>
  </mergeCells>
  <dataValidations count="5">
    <dataValidation type="list" allowBlank="1" showInputMessage="1" showErrorMessage="1" sqref="D30">
      <formula1>$K$29:$K$35</formula1>
    </dataValidation>
    <dataValidation type="list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</dataValidations>
  <hyperlinks>
    <hyperlink ref="O2:P2" location="'Прайс-лист'!A1" display="на главную"/>
  </hyperlinks>
  <pageMargins left="0.23622047244094491" right="0.23622047244094491" top="0.15748031496062992" bottom="0.19685039370078741" header="0.15748031496062992" footer="0.15748031496062992"/>
  <pageSetup paperSize="9" scale="60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2" sqref="O42"/>
    </sheetView>
  </sheetViews>
  <sheetFormatPr defaultRowHeight="15.75" customHeight="1" outlineLevelRow="2" outlineLevelCol="1"/>
  <cols>
    <col min="1" max="1" width="3.7109375" style="257" customWidth="1"/>
    <col min="2" max="2" width="12.7109375" style="260" customWidth="1"/>
    <col min="3" max="3" width="80.7109375" style="257" customWidth="1"/>
    <col min="4" max="4" width="25.7109375" style="257" customWidth="1"/>
    <col min="5" max="5" width="10.7109375" style="268" hidden="1" customWidth="1"/>
    <col min="6" max="6" width="15.7109375" style="313" customWidth="1"/>
    <col min="7" max="7" width="10.7109375" style="149" customWidth="1"/>
    <col min="8" max="8" width="15.7109375" style="313" customWidth="1"/>
    <col min="9" max="9" width="9.140625" style="257"/>
    <col min="10" max="12" width="15.7109375" style="257" hidden="1" customWidth="1" outlineLevel="1"/>
    <col min="13" max="13" width="9.140625" style="257" collapsed="1"/>
    <col min="14" max="16384" width="9.140625" style="257"/>
  </cols>
  <sheetData>
    <row r="2" spans="2:14" ht="15.75" customHeight="1">
      <c r="B2" s="391" t="s">
        <v>61</v>
      </c>
      <c r="C2" s="391"/>
      <c r="D2" s="391"/>
      <c r="E2" s="391"/>
      <c r="F2" s="391"/>
      <c r="G2" s="391"/>
      <c r="H2" s="391"/>
      <c r="M2" s="383" t="s">
        <v>411</v>
      </c>
      <c r="N2" s="383"/>
    </row>
    <row r="3" spans="2:14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4" ht="15.75" customHeight="1" outlineLevel="1">
      <c r="B4" s="158"/>
      <c r="C4" s="380" t="s">
        <v>16</v>
      </c>
      <c r="D4" s="380"/>
      <c r="E4" s="159"/>
      <c r="F4" s="401">
        <v>330</v>
      </c>
      <c r="G4" s="401"/>
      <c r="H4" s="401"/>
    </row>
    <row r="5" spans="2:14" ht="15.75" customHeight="1" outlineLevel="1">
      <c r="B5" s="158"/>
      <c r="C5" s="380" t="s">
        <v>17</v>
      </c>
      <c r="D5" s="380"/>
      <c r="E5" s="159"/>
      <c r="F5" s="401">
        <v>218</v>
      </c>
      <c r="G5" s="401"/>
      <c r="H5" s="401"/>
    </row>
    <row r="6" spans="2:14" ht="15.75" customHeight="1" outlineLevel="1">
      <c r="B6" s="158"/>
      <c r="C6" s="380" t="s">
        <v>18</v>
      </c>
      <c r="D6" s="380"/>
      <c r="E6" s="159"/>
      <c r="F6" s="401">
        <v>169</v>
      </c>
      <c r="G6" s="401"/>
      <c r="H6" s="401"/>
    </row>
    <row r="7" spans="2:14" ht="15.75" customHeight="1" outlineLevel="1">
      <c r="B7" s="158"/>
      <c r="C7" s="380" t="s">
        <v>19</v>
      </c>
      <c r="D7" s="380"/>
      <c r="E7" s="159"/>
      <c r="F7" s="401">
        <v>78</v>
      </c>
      <c r="G7" s="401"/>
      <c r="H7" s="401"/>
    </row>
    <row r="8" spans="2:14" ht="15.75" customHeight="1" outlineLevel="1">
      <c r="B8" s="158"/>
      <c r="C8" s="380" t="s">
        <v>20</v>
      </c>
      <c r="D8" s="380"/>
      <c r="E8" s="159"/>
      <c r="F8" s="401">
        <v>43</v>
      </c>
      <c r="G8" s="401"/>
      <c r="H8" s="401"/>
    </row>
    <row r="9" spans="2:14" ht="15.75" customHeight="1" outlineLevel="1">
      <c r="B9" s="158"/>
      <c r="C9" s="380" t="s">
        <v>36</v>
      </c>
      <c r="D9" s="380"/>
      <c r="E9" s="159"/>
      <c r="F9" s="401">
        <v>63</v>
      </c>
      <c r="G9" s="401"/>
      <c r="H9" s="401"/>
    </row>
    <row r="10" spans="2:14" ht="15.75" customHeight="1" outlineLevel="1">
      <c r="B10" s="158"/>
      <c r="C10" s="380" t="s">
        <v>21</v>
      </c>
      <c r="D10" s="380"/>
      <c r="E10" s="159"/>
      <c r="F10" s="401">
        <v>580</v>
      </c>
      <c r="G10" s="401"/>
      <c r="H10" s="401"/>
    </row>
    <row r="11" spans="2:14" ht="15.75" customHeight="1" outlineLevel="1">
      <c r="B11" s="158"/>
      <c r="C11" s="380" t="s">
        <v>22</v>
      </c>
      <c r="D11" s="380"/>
      <c r="E11" s="159"/>
      <c r="F11" s="401">
        <v>4</v>
      </c>
      <c r="G11" s="401"/>
      <c r="H11" s="401"/>
    </row>
    <row r="12" spans="2:14" ht="15.75" customHeight="1" outlineLevel="1">
      <c r="B12" s="158"/>
      <c r="C12" s="380" t="s">
        <v>23</v>
      </c>
      <c r="D12" s="380"/>
      <c r="E12" s="159"/>
      <c r="F12" s="401">
        <v>3</v>
      </c>
      <c r="G12" s="401"/>
      <c r="H12" s="401"/>
    </row>
    <row r="13" spans="2:14" ht="15.75" customHeight="1" outlineLevel="1">
      <c r="B13" s="158"/>
      <c r="C13" s="380" t="s">
        <v>172</v>
      </c>
      <c r="D13" s="380"/>
      <c r="E13" s="160"/>
      <c r="F13" s="381">
        <v>15</v>
      </c>
      <c r="G13" s="381"/>
      <c r="H13" s="381"/>
    </row>
    <row r="14" spans="2:14" ht="15.75" customHeight="1" outlineLevel="1">
      <c r="B14" s="158"/>
      <c r="C14" s="380" t="s">
        <v>24</v>
      </c>
      <c r="D14" s="380"/>
      <c r="E14" s="159"/>
      <c r="F14" s="381">
        <v>20</v>
      </c>
      <c r="G14" s="381"/>
      <c r="H14" s="381"/>
    </row>
    <row r="15" spans="2:14" ht="15.75" customHeight="1" outlineLevel="1">
      <c r="B15" s="158"/>
      <c r="C15" s="380" t="s">
        <v>25</v>
      </c>
      <c r="D15" s="380"/>
      <c r="E15" s="159"/>
      <c r="F15" s="381">
        <v>25</v>
      </c>
      <c r="G15" s="381"/>
      <c r="H15" s="381"/>
    </row>
    <row r="16" spans="2:14" ht="15.75" customHeight="1" outlineLevel="1">
      <c r="B16" s="158"/>
      <c r="C16" s="380" t="s">
        <v>26</v>
      </c>
      <c r="D16" s="380"/>
      <c r="E16" s="159"/>
      <c r="F16" s="401">
        <v>60</v>
      </c>
      <c r="G16" s="401"/>
      <c r="H16" s="401"/>
    </row>
    <row r="17" spans="2:12" ht="15.75" customHeight="1" outlineLevel="1">
      <c r="B17" s="158"/>
      <c r="C17" s="380" t="s">
        <v>27</v>
      </c>
      <c r="D17" s="380"/>
      <c r="E17" s="159"/>
      <c r="F17" s="401">
        <v>381</v>
      </c>
      <c r="G17" s="401"/>
      <c r="H17" s="401"/>
    </row>
    <row r="18" spans="2:12" ht="15.75" customHeight="1" outlineLevel="1">
      <c r="B18" s="158"/>
      <c r="C18" s="380" t="s">
        <v>28</v>
      </c>
      <c r="D18" s="380"/>
      <c r="E18" s="159"/>
      <c r="F18" s="401" t="s">
        <v>48</v>
      </c>
      <c r="G18" s="401"/>
      <c r="H18" s="401"/>
    </row>
    <row r="19" spans="2:12" ht="15.75" customHeight="1" outlineLevel="1">
      <c r="B19" s="158"/>
      <c r="C19" s="380" t="s">
        <v>30</v>
      </c>
      <c r="D19" s="380"/>
      <c r="E19" s="159"/>
      <c r="F19" s="401" t="s">
        <v>31</v>
      </c>
      <c r="G19" s="401"/>
      <c r="H19" s="401"/>
    </row>
    <row r="20" spans="2:12" ht="15.75" customHeight="1" outlineLevel="1">
      <c r="B20" s="158"/>
      <c r="C20" s="380" t="s">
        <v>37</v>
      </c>
      <c r="D20" s="380"/>
      <c r="E20" s="159"/>
      <c r="F20" s="401" t="s">
        <v>49</v>
      </c>
      <c r="G20" s="401"/>
      <c r="H20" s="401"/>
    </row>
    <row r="21" spans="2:12" ht="15.75" customHeight="1" outlineLevel="1">
      <c r="B21" s="158"/>
      <c r="C21" s="380" t="s">
        <v>33</v>
      </c>
      <c r="D21" s="380"/>
      <c r="E21" s="159"/>
      <c r="F21" s="401" t="s">
        <v>55</v>
      </c>
      <c r="G21" s="401"/>
      <c r="H21" s="401"/>
    </row>
    <row r="22" spans="2:12" ht="15.75" customHeight="1" outlineLevel="1">
      <c r="B22" s="158"/>
      <c r="C22" s="385" t="s">
        <v>35</v>
      </c>
      <c r="D22" s="385"/>
      <c r="E22" s="159"/>
      <c r="F22" s="395">
        <v>99</v>
      </c>
      <c r="G22" s="395"/>
      <c r="H22" s="395"/>
    </row>
    <row r="23" spans="2:12" ht="15.75" customHeight="1">
      <c r="B23" s="49"/>
      <c r="C23" s="52"/>
      <c r="D23" s="52"/>
      <c r="E23" s="46"/>
      <c r="F23" s="52"/>
      <c r="G23" s="52"/>
      <c r="H23" s="51"/>
    </row>
    <row r="24" spans="2:12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2" ht="15.75" customHeight="1" outlineLevel="1">
      <c r="B25" s="251">
        <v>1030</v>
      </c>
      <c r="C25" s="249" t="s">
        <v>13</v>
      </c>
      <c r="D25" s="249"/>
      <c r="E25" s="220">
        <v>2219</v>
      </c>
      <c r="F25" s="174">
        <f>E25*'Прайс-лист'!I3*(1-'Прайс-лист'!$E$3)</f>
        <v>51480.800000000003</v>
      </c>
      <c r="G25" s="306"/>
      <c r="H25" s="174">
        <f>F25</f>
        <v>51480.800000000003</v>
      </c>
    </row>
    <row r="26" spans="2:12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2" ht="234" customHeight="1" outlineLevel="2">
      <c r="B27" s="177"/>
      <c r="C27" s="387" t="s">
        <v>635</v>
      </c>
      <c r="D27" s="387"/>
      <c r="E27" s="387"/>
      <c r="F27" s="387"/>
      <c r="G27" s="387"/>
      <c r="H27" s="387"/>
    </row>
    <row r="28" spans="2:12" ht="15.75" customHeight="1" outlineLevel="1">
      <c r="B28" s="149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1">
        <v>2471</v>
      </c>
      <c r="C29" s="249" t="s">
        <v>3</v>
      </c>
      <c r="D29" s="179" t="s">
        <v>277</v>
      </c>
      <c r="E29" s="220">
        <v>79</v>
      </c>
      <c r="F29" s="175">
        <f>E29*'Прайс-лист'!I3*(1-'Прайс-лист'!$E$3)</f>
        <v>1832.8000000000002</v>
      </c>
      <c r="G29" s="176">
        <v>0</v>
      </c>
      <c r="H29" s="231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08"/>
      <c r="C30" s="243" t="s">
        <v>454</v>
      </c>
      <c r="D30" s="232" t="s">
        <v>277</v>
      </c>
      <c r="E30" s="220">
        <v>23</v>
      </c>
      <c r="F30" s="175">
        <f>E30*'Прайс-лист'!I3*(1-'Прайс-лист'!$E$3)</f>
        <v>533.6</v>
      </c>
      <c r="G30" s="176">
        <v>0</v>
      </c>
      <c r="H30" s="231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51"/>
      <c r="C31" s="243" t="s">
        <v>465</v>
      </c>
      <c r="D31" s="192" t="s">
        <v>277</v>
      </c>
      <c r="E31" s="220">
        <v>1190</v>
      </c>
      <c r="F31" s="174">
        <f>E31*'Прайс-лист'!I3*(1-'Прайс-лист'!$E$3)</f>
        <v>27608</v>
      </c>
      <c r="G31" s="176">
        <v>0</v>
      </c>
      <c r="H31" s="231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9"/>
      <c r="C32" s="190" t="s">
        <v>4</v>
      </c>
      <c r="D32" s="190"/>
      <c r="E32" s="190"/>
      <c r="F32" s="10"/>
      <c r="G32" s="10"/>
      <c r="H32" s="10"/>
      <c r="J32" s="106" t="s">
        <v>367</v>
      </c>
      <c r="K32" s="111" t="s">
        <v>451</v>
      </c>
      <c r="L32" s="105"/>
    </row>
    <row r="33" spans="1:12" ht="15.75" customHeight="1" outlineLevel="1">
      <c r="A33" s="153"/>
      <c r="B33" s="244">
        <v>4144</v>
      </c>
      <c r="C33" s="386" t="s">
        <v>409</v>
      </c>
      <c r="D33" s="386"/>
      <c r="E33" s="220">
        <v>23</v>
      </c>
      <c r="F33" s="174">
        <f>E33*'Прайс-лист'!I3*(1-'Прайс-лист'!$E$3)</f>
        <v>533.6</v>
      </c>
      <c r="G33" s="176">
        <v>0</v>
      </c>
      <c r="H33" s="231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3"/>
      <c r="B34" s="244">
        <v>2401</v>
      </c>
      <c r="C34" s="404" t="s">
        <v>46</v>
      </c>
      <c r="D34" s="404"/>
      <c r="E34" s="217">
        <v>141</v>
      </c>
      <c r="F34" s="174">
        <f>E34*'Прайс-лист'!I3*(1-'Прайс-лист'!$E$3)</f>
        <v>3271.2000000000003</v>
      </c>
      <c r="G34" s="176">
        <v>0</v>
      </c>
      <c r="H34" s="231">
        <f t="shared" ref="H34:H44" si="0">F34*G34</f>
        <v>0</v>
      </c>
      <c r="J34" s="108" t="s">
        <v>333</v>
      </c>
      <c r="K34" s="130"/>
      <c r="L34" s="111"/>
    </row>
    <row r="35" spans="1:12" ht="15.75" customHeight="1" outlineLevel="1">
      <c r="A35" s="153"/>
      <c r="B35" s="244">
        <v>2347</v>
      </c>
      <c r="C35" s="404" t="s">
        <v>11</v>
      </c>
      <c r="D35" s="404"/>
      <c r="E35" s="220">
        <v>86</v>
      </c>
      <c r="F35" s="174">
        <f>E35*'Прайс-лист'!I3*(1-'Прайс-лист'!$E$3)</f>
        <v>1995.2</v>
      </c>
      <c r="G35" s="176">
        <v>0</v>
      </c>
      <c r="H35" s="231">
        <f t="shared" si="0"/>
        <v>0</v>
      </c>
      <c r="J35" s="108"/>
      <c r="K35" s="130"/>
      <c r="L35" s="108"/>
    </row>
    <row r="36" spans="1:12" ht="15.75" customHeight="1" outlineLevel="1">
      <c r="A36" s="153"/>
      <c r="B36" s="244">
        <v>2342</v>
      </c>
      <c r="C36" s="404" t="s">
        <v>5</v>
      </c>
      <c r="D36" s="404"/>
      <c r="E36" s="220">
        <v>62</v>
      </c>
      <c r="F36" s="174">
        <f>E36*'Прайс-лист'!I3*(1-'Прайс-лист'!$E$3)</f>
        <v>1438.4</v>
      </c>
      <c r="G36" s="176">
        <v>0</v>
      </c>
      <c r="H36" s="231">
        <f t="shared" si="0"/>
        <v>0</v>
      </c>
    </row>
    <row r="37" spans="1:12" ht="15.75" customHeight="1" outlineLevel="1">
      <c r="A37" s="153"/>
      <c r="B37" s="244">
        <v>2343</v>
      </c>
      <c r="C37" s="404" t="s">
        <v>12</v>
      </c>
      <c r="D37" s="404"/>
      <c r="E37" s="220">
        <v>62</v>
      </c>
      <c r="F37" s="174">
        <f>E37*'Прайс-лист'!I3*(1-'Прайс-лист'!$E$3)</f>
        <v>1438.4</v>
      </c>
      <c r="G37" s="176">
        <v>0</v>
      </c>
      <c r="H37" s="231">
        <f t="shared" si="0"/>
        <v>0</v>
      </c>
    </row>
    <row r="38" spans="1:12" ht="15.75" customHeight="1" outlineLevel="1">
      <c r="A38" s="153"/>
      <c r="B38" s="244">
        <v>2420</v>
      </c>
      <c r="C38" s="404" t="s">
        <v>47</v>
      </c>
      <c r="D38" s="404"/>
      <c r="E38" s="220">
        <v>420</v>
      </c>
      <c r="F38" s="174">
        <f>E38*'Прайс-лист'!I3*(1-'Прайс-лист'!$E$3)</f>
        <v>9744</v>
      </c>
      <c r="G38" s="176">
        <v>0</v>
      </c>
      <c r="H38" s="231">
        <f>F38*G38</f>
        <v>0</v>
      </c>
    </row>
    <row r="39" spans="1:12" ht="15.75" customHeight="1" outlineLevel="1">
      <c r="A39" s="153"/>
      <c r="B39" s="244">
        <v>2907</v>
      </c>
      <c r="C39" s="404" t="s">
        <v>6</v>
      </c>
      <c r="D39" s="404"/>
      <c r="E39" s="220">
        <v>108</v>
      </c>
      <c r="F39" s="174">
        <f>E39*'Прайс-лист'!I3*(1-'Прайс-лист'!$E$3)</f>
        <v>2505.6000000000004</v>
      </c>
      <c r="G39" s="176">
        <v>0</v>
      </c>
      <c r="H39" s="231">
        <f t="shared" si="0"/>
        <v>0</v>
      </c>
    </row>
    <row r="40" spans="1:12" ht="15.75" customHeight="1" outlineLevel="1">
      <c r="A40" s="153"/>
      <c r="B40" s="244">
        <v>2908</v>
      </c>
      <c r="C40" s="404" t="s">
        <v>7</v>
      </c>
      <c r="D40" s="404"/>
      <c r="E40" s="220">
        <v>130</v>
      </c>
      <c r="F40" s="174">
        <f>E40*'Прайс-лист'!I3*(1-'Прайс-лист'!$E$3)</f>
        <v>3016</v>
      </c>
      <c r="G40" s="176">
        <v>0</v>
      </c>
      <c r="H40" s="231">
        <f t="shared" si="0"/>
        <v>0</v>
      </c>
    </row>
    <row r="41" spans="1:12" ht="15.75" customHeight="1" outlineLevel="1">
      <c r="A41" s="153"/>
      <c r="B41" s="244">
        <v>2805</v>
      </c>
      <c r="C41" s="404" t="s">
        <v>8</v>
      </c>
      <c r="D41" s="404"/>
      <c r="E41" s="220">
        <v>177</v>
      </c>
      <c r="F41" s="174">
        <f>E41*'Прайс-лист'!I3*(1-'Прайс-лист'!$E$3)</f>
        <v>4106.4000000000005</v>
      </c>
      <c r="G41" s="176">
        <v>0</v>
      </c>
      <c r="H41" s="231">
        <f t="shared" si="0"/>
        <v>0</v>
      </c>
    </row>
    <row r="42" spans="1:12" ht="15.75" customHeight="1" outlineLevel="1">
      <c r="A42" s="153"/>
      <c r="B42" s="244">
        <v>280501</v>
      </c>
      <c r="C42" s="385" t="s">
        <v>280</v>
      </c>
      <c r="D42" s="385"/>
      <c r="E42" s="220">
        <v>177</v>
      </c>
      <c r="F42" s="174">
        <f>E42*'Прайс-лист'!I3*(1-'Прайс-лист'!$E$3)</f>
        <v>4106.4000000000005</v>
      </c>
      <c r="G42" s="176">
        <v>0</v>
      </c>
      <c r="H42" s="231">
        <f t="shared" si="0"/>
        <v>0</v>
      </c>
    </row>
    <row r="43" spans="1:12" ht="15.75" customHeight="1" outlineLevel="1">
      <c r="A43" s="153"/>
      <c r="B43" s="244">
        <v>2390</v>
      </c>
      <c r="C43" s="386" t="s">
        <v>524</v>
      </c>
      <c r="D43" s="386"/>
      <c r="E43" s="220">
        <v>401</v>
      </c>
      <c r="F43" s="174">
        <f>E43*'Прайс-лист'!I3*(1-'Прайс-лист'!$E$3)</f>
        <v>9303.2000000000007</v>
      </c>
      <c r="G43" s="176">
        <v>0</v>
      </c>
      <c r="H43" s="231">
        <f t="shared" si="0"/>
        <v>0</v>
      </c>
    </row>
    <row r="44" spans="1:12" ht="15.75" customHeight="1" outlineLevel="1">
      <c r="A44" s="153"/>
      <c r="B44" s="244">
        <v>2395</v>
      </c>
      <c r="C44" s="386" t="s">
        <v>527</v>
      </c>
      <c r="D44" s="386"/>
      <c r="E44" s="220">
        <v>564</v>
      </c>
      <c r="F44" s="174">
        <f>E44*'Прайс-лист'!I3*(1-'Прайс-лист'!$E$3)</f>
        <v>13084.800000000001</v>
      </c>
      <c r="G44" s="176">
        <v>0</v>
      </c>
      <c r="H44" s="231">
        <f t="shared" si="0"/>
        <v>0</v>
      </c>
    </row>
    <row r="45" spans="1:12" s="319" customFormat="1" ht="18" outlineLevel="1">
      <c r="B45" s="321"/>
      <c r="C45" s="322"/>
      <c r="D45" s="322"/>
      <c r="E45" s="323"/>
      <c r="F45" s="316" t="s">
        <v>9</v>
      </c>
      <c r="G45" s="388">
        <f>SUM(H25:H44)</f>
        <v>51480.800000000003</v>
      </c>
      <c r="H45" s="388"/>
    </row>
  </sheetData>
  <mergeCells count="55">
    <mergeCell ref="C13:D13"/>
    <mergeCell ref="F13:H13"/>
    <mergeCell ref="G45:H45"/>
    <mergeCell ref="F20:H20"/>
    <mergeCell ref="F21:H21"/>
    <mergeCell ref="F22:H22"/>
    <mergeCell ref="C22:D22"/>
    <mergeCell ref="C17:D17"/>
    <mergeCell ref="C18:D18"/>
    <mergeCell ref="C19:D19"/>
    <mergeCell ref="C20:D20"/>
    <mergeCell ref="C21:D21"/>
    <mergeCell ref="F16:H16"/>
    <mergeCell ref="F17:H17"/>
    <mergeCell ref="F18:H18"/>
    <mergeCell ref="F19:H19"/>
    <mergeCell ref="M2:N2"/>
    <mergeCell ref="B2:H2"/>
    <mergeCell ref="C14:D14"/>
    <mergeCell ref="C15:D15"/>
    <mergeCell ref="C16:D16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15:H15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33:D33"/>
    <mergeCell ref="C34:D34"/>
    <mergeCell ref="C35:D35"/>
    <mergeCell ref="C36:D36"/>
    <mergeCell ref="C27:H27"/>
    <mergeCell ref="C42:D42"/>
    <mergeCell ref="C43:D43"/>
    <mergeCell ref="C44:D44"/>
    <mergeCell ref="C37:D37"/>
    <mergeCell ref="C38:D38"/>
    <mergeCell ref="C39:D39"/>
    <mergeCell ref="C40:D40"/>
    <mergeCell ref="C41:D41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0" sqref="O40"/>
    </sheetView>
  </sheetViews>
  <sheetFormatPr defaultRowHeight="15.75" customHeight="1" outlineLevelRow="2" outlineLevelCol="1"/>
  <cols>
    <col min="1" max="1" width="3.7109375" style="269" customWidth="1"/>
    <col min="2" max="2" width="12.7109375" style="269" customWidth="1"/>
    <col min="3" max="3" width="80.7109375" style="269" customWidth="1"/>
    <col min="4" max="4" width="25.7109375" style="269" customWidth="1"/>
    <col min="5" max="5" width="10.7109375" style="270" hidden="1" customWidth="1"/>
    <col min="6" max="6" width="15.7109375" style="271" customWidth="1"/>
    <col min="7" max="7" width="10.7109375" style="269" customWidth="1"/>
    <col min="8" max="8" width="15.7109375" style="269" customWidth="1"/>
    <col min="9" max="9" width="9.140625" style="269"/>
    <col min="10" max="12" width="15.7109375" style="269" hidden="1" customWidth="1" outlineLevel="1"/>
    <col min="13" max="13" width="9.140625" style="269" collapsed="1"/>
    <col min="14" max="16384" width="9.140625" style="269"/>
  </cols>
  <sheetData>
    <row r="2" spans="2:14" ht="15.75" customHeight="1">
      <c r="B2" s="407" t="s">
        <v>45</v>
      </c>
      <c r="C2" s="407"/>
      <c r="D2" s="407"/>
      <c r="E2" s="407"/>
      <c r="F2" s="407"/>
      <c r="G2" s="407"/>
      <c r="H2" s="407"/>
      <c r="M2" s="383" t="s">
        <v>411</v>
      </c>
      <c r="N2" s="383"/>
    </row>
    <row r="3" spans="2:14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4" ht="15.75" customHeight="1" outlineLevel="1">
      <c r="B4" s="158"/>
      <c r="C4" s="182" t="s">
        <v>16</v>
      </c>
      <c r="D4" s="182"/>
      <c r="E4" s="159"/>
      <c r="F4" s="405">
        <v>300</v>
      </c>
      <c r="G4" s="405"/>
      <c r="H4" s="405"/>
    </row>
    <row r="5" spans="2:14" ht="15.75" customHeight="1" outlineLevel="1">
      <c r="B5" s="158"/>
      <c r="C5" s="182" t="s">
        <v>17</v>
      </c>
      <c r="D5" s="182"/>
      <c r="E5" s="159"/>
      <c r="F5" s="405">
        <v>200</v>
      </c>
      <c r="G5" s="405"/>
      <c r="H5" s="405"/>
    </row>
    <row r="6" spans="2:14" ht="15.75" customHeight="1" outlineLevel="1">
      <c r="B6" s="158"/>
      <c r="C6" s="182" t="s">
        <v>18</v>
      </c>
      <c r="D6" s="182"/>
      <c r="E6" s="159"/>
      <c r="F6" s="405">
        <v>167</v>
      </c>
      <c r="G6" s="405"/>
      <c r="H6" s="405"/>
    </row>
    <row r="7" spans="2:14" ht="15.75" customHeight="1" outlineLevel="1">
      <c r="B7" s="158"/>
      <c r="C7" s="182" t="s">
        <v>19</v>
      </c>
      <c r="D7" s="182"/>
      <c r="E7" s="159"/>
      <c r="F7" s="405">
        <v>78</v>
      </c>
      <c r="G7" s="405"/>
      <c r="H7" s="405"/>
    </row>
    <row r="8" spans="2:14" ht="15.75" customHeight="1" outlineLevel="1">
      <c r="B8" s="158"/>
      <c r="C8" s="182" t="s">
        <v>20</v>
      </c>
      <c r="D8" s="182"/>
      <c r="E8" s="159"/>
      <c r="F8" s="405">
        <v>43</v>
      </c>
      <c r="G8" s="405"/>
      <c r="H8" s="405"/>
    </row>
    <row r="9" spans="2:14" ht="15.75" customHeight="1" outlineLevel="1">
      <c r="B9" s="158"/>
      <c r="C9" s="182" t="s">
        <v>36</v>
      </c>
      <c r="D9" s="182"/>
      <c r="E9" s="159"/>
      <c r="F9" s="405">
        <v>56</v>
      </c>
      <c r="G9" s="405"/>
      <c r="H9" s="405"/>
    </row>
    <row r="10" spans="2:14" ht="15.75" customHeight="1" outlineLevel="1">
      <c r="B10" s="158"/>
      <c r="C10" s="182" t="s">
        <v>21</v>
      </c>
      <c r="D10" s="182"/>
      <c r="E10" s="159"/>
      <c r="F10" s="405">
        <v>520</v>
      </c>
      <c r="G10" s="405"/>
      <c r="H10" s="405"/>
    </row>
    <row r="11" spans="2:14" ht="15.75" customHeight="1" outlineLevel="1">
      <c r="B11" s="158"/>
      <c r="C11" s="182" t="s">
        <v>22</v>
      </c>
      <c r="D11" s="182"/>
      <c r="E11" s="159"/>
      <c r="F11" s="405">
        <v>4</v>
      </c>
      <c r="G11" s="405"/>
      <c r="H11" s="405"/>
    </row>
    <row r="12" spans="2:14" ht="15.75" customHeight="1" outlineLevel="1">
      <c r="B12" s="158"/>
      <c r="C12" s="182" t="s">
        <v>23</v>
      </c>
      <c r="D12" s="182"/>
      <c r="E12" s="159"/>
      <c r="F12" s="405">
        <v>3</v>
      </c>
      <c r="G12" s="405"/>
      <c r="H12" s="405"/>
    </row>
    <row r="13" spans="2:14" ht="15.75" customHeight="1" outlineLevel="1">
      <c r="B13" s="158"/>
      <c r="C13" s="380" t="s">
        <v>172</v>
      </c>
      <c r="D13" s="380"/>
      <c r="E13" s="160"/>
      <c r="F13" s="381">
        <v>9.8000000000000007</v>
      </c>
      <c r="G13" s="381"/>
      <c r="H13" s="381"/>
    </row>
    <row r="14" spans="2:14" ht="15.75" customHeight="1" outlineLevel="1">
      <c r="B14" s="158"/>
      <c r="C14" s="182" t="s">
        <v>24</v>
      </c>
      <c r="D14" s="182"/>
      <c r="E14" s="159"/>
      <c r="F14" s="381">
        <v>15</v>
      </c>
      <c r="G14" s="381"/>
      <c r="H14" s="381"/>
    </row>
    <row r="15" spans="2:14" ht="15.75" customHeight="1" outlineLevel="1">
      <c r="B15" s="158"/>
      <c r="C15" s="182" t="s">
        <v>25</v>
      </c>
      <c r="D15" s="182"/>
      <c r="E15" s="159"/>
      <c r="F15" s="381" t="s">
        <v>615</v>
      </c>
      <c r="G15" s="381"/>
      <c r="H15" s="381"/>
    </row>
    <row r="16" spans="2:14" ht="15.75" customHeight="1" outlineLevel="1">
      <c r="B16" s="158"/>
      <c r="C16" s="182" t="s">
        <v>26</v>
      </c>
      <c r="D16" s="182"/>
      <c r="E16" s="159"/>
      <c r="F16" s="405">
        <v>50</v>
      </c>
      <c r="G16" s="405"/>
      <c r="H16" s="405"/>
    </row>
    <row r="17" spans="2:12" ht="15.75" customHeight="1" outlineLevel="1">
      <c r="B17" s="158"/>
      <c r="C17" s="182" t="s">
        <v>27</v>
      </c>
      <c r="D17" s="182"/>
      <c r="E17" s="159"/>
      <c r="F17" s="405">
        <v>381</v>
      </c>
      <c r="G17" s="405"/>
      <c r="H17" s="405"/>
    </row>
    <row r="18" spans="2:12" ht="15.75" customHeight="1" outlineLevel="1">
      <c r="B18" s="158"/>
      <c r="C18" s="182" t="s">
        <v>28</v>
      </c>
      <c r="D18" s="182"/>
      <c r="E18" s="159"/>
      <c r="F18" s="405" t="s">
        <v>48</v>
      </c>
      <c r="G18" s="405"/>
      <c r="H18" s="405"/>
    </row>
    <row r="19" spans="2:12" ht="15.75" customHeight="1" outlineLevel="1">
      <c r="B19" s="158"/>
      <c r="C19" s="182" t="s">
        <v>30</v>
      </c>
      <c r="D19" s="182"/>
      <c r="E19" s="159"/>
      <c r="F19" s="405" t="s">
        <v>31</v>
      </c>
      <c r="G19" s="405"/>
      <c r="H19" s="405"/>
    </row>
    <row r="20" spans="2:12" ht="15.75" customHeight="1" outlineLevel="1">
      <c r="B20" s="158"/>
      <c r="C20" s="182" t="s">
        <v>37</v>
      </c>
      <c r="D20" s="182"/>
      <c r="E20" s="159"/>
      <c r="F20" s="405" t="s">
        <v>49</v>
      </c>
      <c r="G20" s="405"/>
      <c r="H20" s="405"/>
    </row>
    <row r="21" spans="2:12" ht="15.75" customHeight="1" outlineLevel="1">
      <c r="B21" s="158"/>
      <c r="C21" s="182" t="s">
        <v>33</v>
      </c>
      <c r="D21" s="182"/>
      <c r="E21" s="159"/>
      <c r="F21" s="405" t="s">
        <v>50</v>
      </c>
      <c r="G21" s="405"/>
      <c r="H21" s="405"/>
    </row>
    <row r="22" spans="2:12" ht="15.75" customHeight="1" outlineLevel="1">
      <c r="B22" s="158"/>
      <c r="C22" s="178" t="s">
        <v>35</v>
      </c>
      <c r="D22" s="178"/>
      <c r="E22" s="159"/>
      <c r="F22" s="381">
        <v>91</v>
      </c>
      <c r="G22" s="381"/>
      <c r="H22" s="381"/>
    </row>
    <row r="23" spans="2:12" ht="15.75" customHeight="1">
      <c r="B23" s="49"/>
      <c r="C23" s="50"/>
      <c r="D23" s="50"/>
      <c r="E23" s="46"/>
      <c r="F23" s="118"/>
      <c r="G23" s="50"/>
      <c r="H23" s="51"/>
    </row>
    <row r="24" spans="2:12" ht="15.75" customHeight="1" outlineLevel="1">
      <c r="B24" s="197" t="s">
        <v>39</v>
      </c>
      <c r="C24" s="198" t="s">
        <v>44</v>
      </c>
      <c r="D24" s="234"/>
      <c r="E24" s="199" t="s">
        <v>1</v>
      </c>
      <c r="F24" s="234" t="s">
        <v>1</v>
      </c>
      <c r="G24" s="234" t="s">
        <v>40</v>
      </c>
      <c r="H24" s="200" t="s">
        <v>41</v>
      </c>
    </row>
    <row r="25" spans="2:12" ht="15.75" customHeight="1" outlineLevel="1">
      <c r="B25" s="208">
        <v>1020</v>
      </c>
      <c r="C25" s="182" t="s">
        <v>13</v>
      </c>
      <c r="D25" s="182"/>
      <c r="E25" s="220">
        <v>2060</v>
      </c>
      <c r="F25" s="174">
        <f>E25*'Прайс-лист'!I3*(1-'Прайс-лист'!$E$3)</f>
        <v>47792</v>
      </c>
      <c r="G25" s="208"/>
      <c r="H25" s="175">
        <f>F25</f>
        <v>47792</v>
      </c>
    </row>
    <row r="26" spans="2:12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2" ht="233.25" customHeight="1" outlineLevel="2">
      <c r="B27" s="177"/>
      <c r="C27" s="387" t="s">
        <v>635</v>
      </c>
      <c r="D27" s="387"/>
      <c r="E27" s="387"/>
      <c r="F27" s="387"/>
      <c r="G27" s="387"/>
      <c r="H27" s="387"/>
    </row>
    <row r="28" spans="2:12" ht="15.75" customHeight="1" outlineLevel="1">
      <c r="B28" s="149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08">
        <v>2471</v>
      </c>
      <c r="C29" s="249" t="s">
        <v>3</v>
      </c>
      <c r="D29" s="179" t="s">
        <v>277</v>
      </c>
      <c r="E29" s="220">
        <v>79</v>
      </c>
      <c r="F29" s="174">
        <f>E29*'Прайс-лист'!I3*(1-'Прайс-лист'!$E$3)</f>
        <v>1832.8000000000002</v>
      </c>
      <c r="G29" s="233">
        <v>0</v>
      </c>
      <c r="H29" s="175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08"/>
      <c r="C30" s="243" t="s">
        <v>454</v>
      </c>
      <c r="D30" s="232" t="s">
        <v>277</v>
      </c>
      <c r="E30" s="220">
        <v>23</v>
      </c>
      <c r="F30" s="174">
        <f>E30*'Прайс-лист'!I3*(1-'Прайс-лист'!$E$3)</f>
        <v>533.6</v>
      </c>
      <c r="G30" s="233">
        <v>0</v>
      </c>
      <c r="H30" s="175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08"/>
      <c r="C31" s="243" t="s">
        <v>465</v>
      </c>
      <c r="D31" s="192" t="s">
        <v>277</v>
      </c>
      <c r="E31" s="220">
        <v>1042</v>
      </c>
      <c r="F31" s="174">
        <f>E31*'Прайс-лист'!I3*(1-'Прайс-лист'!$E$3)</f>
        <v>24174.400000000001</v>
      </c>
      <c r="G31" s="233">
        <v>0</v>
      </c>
      <c r="H31" s="175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9"/>
      <c r="C32" s="190" t="s">
        <v>4</v>
      </c>
      <c r="D32" s="190"/>
      <c r="E32" s="190"/>
      <c r="F32" s="10"/>
      <c r="G32" s="10"/>
      <c r="H32" s="10"/>
      <c r="J32" s="106" t="s">
        <v>367</v>
      </c>
      <c r="K32" s="111" t="s">
        <v>451</v>
      </c>
      <c r="L32" s="105"/>
    </row>
    <row r="33" spans="1:12" ht="15.75" customHeight="1" outlineLevel="1">
      <c r="A33" s="153"/>
      <c r="B33" s="191">
        <v>4144</v>
      </c>
      <c r="C33" s="386" t="s">
        <v>409</v>
      </c>
      <c r="D33" s="386"/>
      <c r="E33" s="220">
        <v>23</v>
      </c>
      <c r="F33" s="174">
        <f>E33*'Прайс-лист'!I3*(1-'Прайс-лист'!$E$3)</f>
        <v>533.6</v>
      </c>
      <c r="G33" s="233">
        <v>0</v>
      </c>
      <c r="H33" s="175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3"/>
      <c r="B34" s="191">
        <v>2401</v>
      </c>
      <c r="C34" s="386" t="s">
        <v>46</v>
      </c>
      <c r="D34" s="386"/>
      <c r="E34" s="217">
        <v>141</v>
      </c>
      <c r="F34" s="174">
        <f>E34*'Прайс-лист'!I3*(1-'Прайс-лист'!$E$3)</f>
        <v>3271.2000000000003</v>
      </c>
      <c r="G34" s="233">
        <v>0</v>
      </c>
      <c r="H34" s="175">
        <f t="shared" ref="H34:H44" si="0">F34*G34</f>
        <v>0</v>
      </c>
      <c r="J34" s="108" t="s">
        <v>333</v>
      </c>
      <c r="K34" s="130"/>
      <c r="L34" s="111"/>
    </row>
    <row r="35" spans="1:12" ht="15.75" customHeight="1" outlineLevel="1">
      <c r="A35" s="153"/>
      <c r="B35" s="191">
        <v>2347</v>
      </c>
      <c r="C35" s="386" t="s">
        <v>11</v>
      </c>
      <c r="D35" s="386"/>
      <c r="E35" s="220">
        <v>86</v>
      </c>
      <c r="F35" s="174">
        <f>E35*'Прайс-лист'!I3*(1-'Прайс-лист'!$E$3)</f>
        <v>1995.2</v>
      </c>
      <c r="G35" s="233">
        <v>0</v>
      </c>
      <c r="H35" s="175">
        <f t="shared" si="0"/>
        <v>0</v>
      </c>
      <c r="J35" s="108"/>
      <c r="K35" s="108"/>
      <c r="L35" s="108"/>
    </row>
    <row r="36" spans="1:12" ht="15.75" customHeight="1" outlineLevel="1">
      <c r="A36" s="153"/>
      <c r="B36" s="191">
        <v>2342</v>
      </c>
      <c r="C36" s="386" t="s">
        <v>5</v>
      </c>
      <c r="D36" s="386"/>
      <c r="E36" s="220">
        <v>62</v>
      </c>
      <c r="F36" s="174">
        <f>E36*'Прайс-лист'!I3*(1-'Прайс-лист'!$E$3)</f>
        <v>1438.4</v>
      </c>
      <c r="G36" s="233">
        <v>0</v>
      </c>
      <c r="H36" s="175">
        <f t="shared" si="0"/>
        <v>0</v>
      </c>
    </row>
    <row r="37" spans="1:12" ht="15.75" customHeight="1" outlineLevel="1">
      <c r="A37" s="153"/>
      <c r="B37" s="191">
        <v>2343</v>
      </c>
      <c r="C37" s="386" t="s">
        <v>12</v>
      </c>
      <c r="D37" s="386"/>
      <c r="E37" s="220">
        <v>62</v>
      </c>
      <c r="F37" s="174">
        <f>E37*'Прайс-лист'!I3*(1-'Прайс-лист'!$E$3)</f>
        <v>1438.4</v>
      </c>
      <c r="G37" s="233">
        <v>0</v>
      </c>
      <c r="H37" s="175">
        <f t="shared" si="0"/>
        <v>0</v>
      </c>
    </row>
    <row r="38" spans="1:12" ht="15.75" customHeight="1" outlineLevel="1">
      <c r="A38" s="153"/>
      <c r="B38" s="191">
        <v>2420</v>
      </c>
      <c r="C38" s="386" t="s">
        <v>47</v>
      </c>
      <c r="D38" s="386"/>
      <c r="E38" s="220">
        <v>420</v>
      </c>
      <c r="F38" s="174">
        <f>E38*'Прайс-лист'!I3*(1-'Прайс-лист'!$E$3)</f>
        <v>9744</v>
      </c>
      <c r="G38" s="233">
        <v>0</v>
      </c>
      <c r="H38" s="175">
        <f>F38*G38</f>
        <v>0</v>
      </c>
    </row>
    <row r="39" spans="1:12" ht="15.75" customHeight="1" outlineLevel="1">
      <c r="A39" s="153"/>
      <c r="B39" s="191">
        <v>2905</v>
      </c>
      <c r="C39" s="386" t="s">
        <v>6</v>
      </c>
      <c r="D39" s="386"/>
      <c r="E39" s="220">
        <v>95</v>
      </c>
      <c r="F39" s="174">
        <f>E39*'Прайс-лист'!I3*(1-'Прайс-лист'!$E$3)</f>
        <v>2204</v>
      </c>
      <c r="G39" s="233">
        <v>0</v>
      </c>
      <c r="H39" s="175">
        <f t="shared" si="0"/>
        <v>0</v>
      </c>
    </row>
    <row r="40" spans="1:12" ht="15.75" customHeight="1" outlineLevel="1">
      <c r="A40" s="153"/>
      <c r="B40" s="191">
        <v>2906</v>
      </c>
      <c r="C40" s="386" t="s">
        <v>7</v>
      </c>
      <c r="D40" s="386"/>
      <c r="E40" s="220">
        <v>120</v>
      </c>
      <c r="F40" s="174">
        <f>E40*'Прайс-лист'!I3*(1-'Прайс-лист'!$E$3)</f>
        <v>2784</v>
      </c>
      <c r="G40" s="233">
        <v>0</v>
      </c>
      <c r="H40" s="175">
        <f t="shared" si="0"/>
        <v>0</v>
      </c>
    </row>
    <row r="41" spans="1:12" ht="15.75" customHeight="1" outlineLevel="1">
      <c r="A41" s="153"/>
      <c r="B41" s="191">
        <v>2803</v>
      </c>
      <c r="C41" s="386" t="s">
        <v>8</v>
      </c>
      <c r="D41" s="386"/>
      <c r="E41" s="220">
        <v>165</v>
      </c>
      <c r="F41" s="174">
        <f>E41*'Прайс-лист'!I3*(1-'Прайс-лист'!$E$3)</f>
        <v>3828</v>
      </c>
      <c r="G41" s="233">
        <v>0</v>
      </c>
      <c r="H41" s="175">
        <f t="shared" si="0"/>
        <v>0</v>
      </c>
    </row>
    <row r="42" spans="1:12" ht="15.75" customHeight="1" outlineLevel="1">
      <c r="A42" s="153"/>
      <c r="B42" s="191">
        <v>280301</v>
      </c>
      <c r="C42" s="385" t="s">
        <v>280</v>
      </c>
      <c r="D42" s="385"/>
      <c r="E42" s="220">
        <v>165</v>
      </c>
      <c r="F42" s="174">
        <f>E42*'Прайс-лист'!I3*(1-'Прайс-лист'!$E$3)</f>
        <v>3828</v>
      </c>
      <c r="G42" s="233">
        <v>0</v>
      </c>
      <c r="H42" s="175">
        <f t="shared" si="0"/>
        <v>0</v>
      </c>
    </row>
    <row r="43" spans="1:12" ht="15.75" customHeight="1" outlineLevel="1">
      <c r="A43" s="153"/>
      <c r="B43" s="191">
        <v>2390</v>
      </c>
      <c r="C43" s="386" t="s">
        <v>524</v>
      </c>
      <c r="D43" s="386"/>
      <c r="E43" s="220">
        <v>401</v>
      </c>
      <c r="F43" s="174">
        <f>E43*'Прайс-лист'!I3*(1-'Прайс-лист'!$E$3)</f>
        <v>9303.2000000000007</v>
      </c>
      <c r="G43" s="233">
        <v>0</v>
      </c>
      <c r="H43" s="175">
        <f t="shared" si="0"/>
        <v>0</v>
      </c>
    </row>
    <row r="44" spans="1:12" ht="15.75" customHeight="1" outlineLevel="1">
      <c r="A44" s="153"/>
      <c r="B44" s="191">
        <v>2395</v>
      </c>
      <c r="C44" s="386" t="s">
        <v>527</v>
      </c>
      <c r="D44" s="386"/>
      <c r="E44" s="220">
        <v>564</v>
      </c>
      <c r="F44" s="174">
        <f>E44*'Прайс-лист'!I3*(1-'Прайс-лист'!$E$3)</f>
        <v>13084.800000000001</v>
      </c>
      <c r="G44" s="233">
        <v>0</v>
      </c>
      <c r="H44" s="175">
        <f t="shared" si="0"/>
        <v>0</v>
      </c>
    </row>
    <row r="45" spans="1:12" s="324" customFormat="1" ht="18" outlineLevel="1">
      <c r="B45" s="325"/>
      <c r="C45" s="326"/>
      <c r="D45" s="326"/>
      <c r="E45" s="327"/>
      <c r="F45" s="328" t="s">
        <v>9</v>
      </c>
      <c r="G45" s="406">
        <f>SUM(H25:H44)</f>
        <v>47792</v>
      </c>
      <c r="H45" s="406"/>
    </row>
  </sheetData>
  <mergeCells count="37">
    <mergeCell ref="G45:H45"/>
    <mergeCell ref="F17:H17"/>
    <mergeCell ref="F18:H18"/>
    <mergeCell ref="F19:H19"/>
    <mergeCell ref="M2:N2"/>
    <mergeCell ref="B2:H2"/>
    <mergeCell ref="B3:H3"/>
    <mergeCell ref="C13:D13"/>
    <mergeCell ref="F13:H13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33:D33"/>
    <mergeCell ref="C34:D34"/>
    <mergeCell ref="C35:D35"/>
    <mergeCell ref="C36:D36"/>
    <mergeCell ref="C37:D37"/>
    <mergeCell ref="C43:D43"/>
    <mergeCell ref="C44:D44"/>
    <mergeCell ref="C38:D38"/>
    <mergeCell ref="C39:D39"/>
    <mergeCell ref="C40:D40"/>
    <mergeCell ref="C41:D41"/>
    <mergeCell ref="C42:D42"/>
  </mergeCells>
  <dataValidations count="3"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S121"/>
  <sheetViews>
    <sheetView showGridLines="0" zoomScaleNormal="100" workbookViewId="0">
      <pane ySplit="2" topLeftCell="A22" activePane="bottomLeft" state="frozen"/>
      <selection pane="bottomLeft" activeCell="C31" sqref="C31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bestFit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4" width="15.7109375" style="149" hidden="1" customWidth="1" outlineLevel="1"/>
    <col min="15" max="16" width="15.7109375" style="152" hidden="1" customWidth="1" outlineLevel="1"/>
    <col min="17" max="17" width="9.140625" style="149" collapsed="1"/>
    <col min="18" max="18" width="9.140625" style="149"/>
    <col min="19" max="19" width="9.140625" style="149" customWidth="1"/>
    <col min="20" max="16384" width="9.140625" style="149"/>
  </cols>
  <sheetData>
    <row r="2" spans="2:18" ht="15.75" customHeight="1">
      <c r="B2" s="382" t="s">
        <v>1987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380" t="s">
        <v>16</v>
      </c>
      <c r="D4" s="380"/>
      <c r="E4" s="159"/>
      <c r="F4" s="381">
        <v>612</v>
      </c>
      <c r="G4" s="381"/>
      <c r="H4" s="381"/>
    </row>
    <row r="5" spans="2:18" ht="15.75" customHeight="1" outlineLevel="1">
      <c r="B5" s="158"/>
      <c r="C5" s="380" t="s">
        <v>17</v>
      </c>
      <c r="D5" s="380"/>
      <c r="E5" s="159"/>
      <c r="F5" s="381">
        <v>440</v>
      </c>
      <c r="G5" s="381"/>
      <c r="H5" s="381"/>
    </row>
    <row r="6" spans="2:18" ht="15.75" customHeight="1" outlineLevel="1">
      <c r="B6" s="158"/>
      <c r="C6" s="380" t="s">
        <v>18</v>
      </c>
      <c r="D6" s="380"/>
      <c r="E6" s="159"/>
      <c r="F6" s="381">
        <v>250</v>
      </c>
      <c r="G6" s="381"/>
      <c r="H6" s="381"/>
    </row>
    <row r="7" spans="2:18" ht="15.75" customHeight="1" outlineLevel="1">
      <c r="B7" s="158"/>
      <c r="C7" s="380" t="s">
        <v>19</v>
      </c>
      <c r="D7" s="380"/>
      <c r="E7" s="159"/>
      <c r="F7" s="381">
        <v>154</v>
      </c>
      <c r="G7" s="381"/>
      <c r="H7" s="381"/>
    </row>
    <row r="8" spans="2:18" ht="15.75" customHeight="1" outlineLevel="1">
      <c r="B8" s="158"/>
      <c r="C8" s="380" t="s">
        <v>20</v>
      </c>
      <c r="D8" s="380"/>
      <c r="E8" s="159"/>
      <c r="F8" s="381">
        <v>50</v>
      </c>
      <c r="G8" s="381"/>
      <c r="H8" s="381"/>
    </row>
    <row r="9" spans="2:18" ht="15.75" customHeight="1" outlineLevel="1">
      <c r="B9" s="158"/>
      <c r="C9" s="380" t="s">
        <v>36</v>
      </c>
      <c r="D9" s="380"/>
      <c r="E9" s="159"/>
      <c r="F9" s="381">
        <v>596</v>
      </c>
      <c r="G9" s="381"/>
      <c r="H9" s="381"/>
    </row>
    <row r="10" spans="2:18" ht="15.75" customHeight="1" outlineLevel="1">
      <c r="B10" s="158"/>
      <c r="C10" s="380" t="s">
        <v>21</v>
      </c>
      <c r="D10" s="380"/>
      <c r="E10" s="159"/>
      <c r="F10" s="381">
        <v>1110</v>
      </c>
      <c r="G10" s="381"/>
      <c r="H10" s="381"/>
    </row>
    <row r="11" spans="2:18" ht="15.75" customHeight="1" outlineLevel="1">
      <c r="B11" s="158"/>
      <c r="C11" s="380" t="s">
        <v>22</v>
      </c>
      <c r="D11" s="380"/>
      <c r="E11" s="159"/>
      <c r="F11" s="381">
        <v>12</v>
      </c>
      <c r="G11" s="381"/>
      <c r="H11" s="381"/>
    </row>
    <row r="12" spans="2:18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159"/>
      <c r="F13" s="381">
        <v>115</v>
      </c>
      <c r="G13" s="381"/>
      <c r="H13" s="381"/>
    </row>
    <row r="14" spans="2:18" ht="15.75" customHeight="1" outlineLevel="1">
      <c r="B14" s="158"/>
      <c r="C14" s="380" t="s">
        <v>24</v>
      </c>
      <c r="D14" s="380"/>
      <c r="E14" s="159"/>
      <c r="F14" s="381">
        <v>130</v>
      </c>
      <c r="G14" s="381"/>
      <c r="H14" s="381"/>
    </row>
    <row r="15" spans="2:18" ht="15.75" customHeight="1" outlineLevel="1">
      <c r="B15" s="158"/>
      <c r="C15" s="380" t="s">
        <v>25</v>
      </c>
      <c r="D15" s="380"/>
      <c r="E15" s="159"/>
      <c r="F15" s="381">
        <v>150</v>
      </c>
      <c r="G15" s="381"/>
      <c r="H15" s="381"/>
    </row>
    <row r="16" spans="2:18" ht="15.75" customHeight="1" outlineLevel="1">
      <c r="B16" s="158"/>
      <c r="C16" s="380" t="s">
        <v>26</v>
      </c>
      <c r="D16" s="380"/>
      <c r="E16" s="159"/>
      <c r="F16" s="381">
        <v>250</v>
      </c>
      <c r="G16" s="381"/>
      <c r="H16" s="381"/>
    </row>
    <row r="17" spans="2:19" ht="15.75" customHeight="1" outlineLevel="1">
      <c r="B17" s="158"/>
      <c r="C17" s="380" t="s">
        <v>27</v>
      </c>
      <c r="D17" s="380"/>
      <c r="E17" s="159"/>
      <c r="F17" s="381">
        <v>635</v>
      </c>
      <c r="G17" s="381"/>
      <c r="H17" s="381"/>
    </row>
    <row r="18" spans="2:19" ht="15.75" hidden="1" customHeight="1" outlineLevel="1">
      <c r="B18" s="158"/>
      <c r="C18" s="342"/>
      <c r="D18" s="342"/>
      <c r="E18" s="159"/>
      <c r="F18" s="381" t="s">
        <v>1981</v>
      </c>
      <c r="G18" s="381"/>
      <c r="H18" s="381"/>
    </row>
    <row r="19" spans="2:19" ht="15.75" customHeight="1" outlineLevel="1">
      <c r="B19" s="158"/>
      <c r="C19" s="380" t="s">
        <v>28</v>
      </c>
      <c r="D19" s="380"/>
      <c r="E19" s="159"/>
      <c r="F19" s="381" t="s">
        <v>1982</v>
      </c>
      <c r="G19" s="381"/>
      <c r="H19" s="381"/>
    </row>
    <row r="20" spans="2:19" ht="15.75" customHeight="1" outlineLevel="1">
      <c r="B20" s="158"/>
      <c r="C20" s="380" t="s">
        <v>30</v>
      </c>
      <c r="D20" s="380"/>
      <c r="E20" s="159"/>
      <c r="F20" s="381" t="s">
        <v>31</v>
      </c>
      <c r="G20" s="381"/>
      <c r="H20" s="381"/>
    </row>
    <row r="21" spans="2:19" ht="15.75" customHeight="1" outlineLevel="1">
      <c r="B21" s="158"/>
      <c r="C21" s="380" t="s">
        <v>37</v>
      </c>
      <c r="D21" s="380"/>
      <c r="E21" s="159"/>
      <c r="F21" s="381" t="s">
        <v>1983</v>
      </c>
      <c r="G21" s="381"/>
      <c r="H21" s="381"/>
    </row>
    <row r="22" spans="2:19" ht="15.75" customHeight="1" outlineLevel="1">
      <c r="B22" s="158"/>
      <c r="C22" s="385" t="s">
        <v>156</v>
      </c>
      <c r="D22" s="385"/>
      <c r="E22" s="159"/>
      <c r="F22" s="381" t="s">
        <v>1984</v>
      </c>
      <c r="G22" s="381"/>
      <c r="H22" s="381"/>
    </row>
    <row r="23" spans="2:19" ht="15.75" customHeight="1" outlineLevel="1">
      <c r="B23" s="158"/>
      <c r="C23" s="385" t="s">
        <v>157</v>
      </c>
      <c r="D23" s="385"/>
      <c r="E23" s="159"/>
      <c r="F23" s="381" t="s">
        <v>1985</v>
      </c>
      <c r="G23" s="381"/>
      <c r="H23" s="381"/>
    </row>
    <row r="24" spans="2:19" ht="15.75" customHeight="1" outlineLevel="1">
      <c r="B24" s="158"/>
      <c r="C24" s="385" t="s">
        <v>159</v>
      </c>
      <c r="D24" s="385"/>
      <c r="E24" s="159"/>
      <c r="F24" s="381" t="s">
        <v>1986</v>
      </c>
      <c r="G24" s="381"/>
      <c r="H24" s="381"/>
    </row>
    <row r="25" spans="2:19" ht="15.75" customHeight="1" outlineLevel="1">
      <c r="B25" s="158"/>
      <c r="C25" s="385" t="s">
        <v>35</v>
      </c>
      <c r="D25" s="385"/>
      <c r="E25" s="159"/>
      <c r="F25" s="381">
        <v>706</v>
      </c>
      <c r="G25" s="381"/>
      <c r="H25" s="381"/>
    </row>
    <row r="26" spans="2:19" ht="15.75" customHeight="1">
      <c r="B26" s="49"/>
      <c r="C26" s="52"/>
      <c r="D26" s="52"/>
      <c r="E26" s="87"/>
      <c r="F26" s="52"/>
      <c r="G26" s="52"/>
      <c r="H26" s="51"/>
    </row>
    <row r="27" spans="2:19" ht="15.75" customHeight="1" outlineLevel="1">
      <c r="B27" s="197" t="s">
        <v>39</v>
      </c>
      <c r="C27" s="198" t="s">
        <v>44</v>
      </c>
      <c r="D27" s="198"/>
      <c r="E27" s="199" t="s">
        <v>1</v>
      </c>
      <c r="F27" s="198" t="s">
        <v>1</v>
      </c>
      <c r="G27" s="198" t="s">
        <v>40</v>
      </c>
      <c r="H27" s="200" t="s">
        <v>41</v>
      </c>
    </row>
    <row r="28" spans="2:19" ht="15.75" customHeight="1" outlineLevel="1">
      <c r="B28" s="345">
        <v>1904</v>
      </c>
      <c r="C28" s="342" t="s">
        <v>1991</v>
      </c>
      <c r="D28" s="342"/>
      <c r="E28" s="173">
        <v>18950</v>
      </c>
      <c r="F28" s="174">
        <f>E28*'Прайс-лист'!I3*(1-'Прайс-лист'!$E$3)</f>
        <v>439640</v>
      </c>
      <c r="G28" s="345"/>
      <c r="H28" s="175">
        <f>F28</f>
        <v>439640</v>
      </c>
    </row>
    <row r="29" spans="2:19" ht="15.75" customHeight="1" outlineLevel="2">
      <c r="B29" s="185"/>
      <c r="C29" s="12" t="s">
        <v>337</v>
      </c>
      <c r="D29" s="12"/>
      <c r="E29" s="12"/>
      <c r="F29" s="12"/>
      <c r="G29" s="12"/>
      <c r="H29" s="12"/>
    </row>
    <row r="30" spans="2:19" ht="321.75" customHeight="1" outlineLevel="2">
      <c r="B30" s="177"/>
      <c r="C30" s="387" t="s">
        <v>2022</v>
      </c>
      <c r="D30" s="387"/>
      <c r="E30" s="387"/>
      <c r="F30" s="387"/>
      <c r="G30" s="387"/>
      <c r="H30" s="387"/>
      <c r="S30" s="349"/>
    </row>
    <row r="31" spans="2:19" ht="15.75" customHeight="1" outlineLevel="1">
      <c r="C31" s="12" t="s">
        <v>365</v>
      </c>
      <c r="D31" s="12"/>
      <c r="E31" s="12"/>
      <c r="F31" s="12"/>
      <c r="G31" s="12"/>
      <c r="H31" s="12"/>
    </row>
    <row r="32" spans="2:19" ht="15.75" customHeight="1" outlineLevel="1">
      <c r="B32" s="344">
        <v>2488</v>
      </c>
      <c r="C32" s="346" t="s">
        <v>3</v>
      </c>
      <c r="D32" s="181" t="s">
        <v>277</v>
      </c>
      <c r="E32" s="180">
        <v>875</v>
      </c>
      <c r="F32" s="174">
        <f>E32*'Прайс-лист'!I3*(1-'Прайс-лист'!$E$3)</f>
        <v>20300</v>
      </c>
      <c r="G32" s="176">
        <v>0</v>
      </c>
      <c r="H32" s="175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  <c r="P32" s="104" t="s">
        <v>277</v>
      </c>
    </row>
    <row r="33" spans="2:16" ht="15.75" customHeight="1" outlineLevel="1">
      <c r="B33" s="191">
        <v>2001</v>
      </c>
      <c r="C33" s="343" t="s">
        <v>448</v>
      </c>
      <c r="D33" s="343"/>
      <c r="E33" s="180">
        <v>23</v>
      </c>
      <c r="F33" s="174">
        <f>E33*'Прайс-лист'!I3*(1-'Прайс-лист'!$E$3)</f>
        <v>533.6</v>
      </c>
      <c r="G33" s="176">
        <v>0</v>
      </c>
      <c r="H33" s="175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6" t="s">
        <v>401</v>
      </c>
      <c r="O33" s="106" t="s">
        <v>334</v>
      </c>
      <c r="P33" s="108" t="s">
        <v>383</v>
      </c>
    </row>
    <row r="34" spans="2:16" ht="15.75" customHeight="1" outlineLevel="1">
      <c r="B34" s="344"/>
      <c r="C34" s="343" t="s">
        <v>463</v>
      </c>
      <c r="D34" s="192" t="s">
        <v>277</v>
      </c>
      <c r="E34" s="180">
        <v>3930</v>
      </c>
      <c r="F34" s="174">
        <f>E34*'Прайс-лист'!I3*(1-'Прайс-лист'!$E$3)</f>
        <v>91176</v>
      </c>
      <c r="G34" s="176">
        <v>0</v>
      </c>
      <c r="H34" s="175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6" t="s">
        <v>402</v>
      </c>
      <c r="O34" s="106" t="s">
        <v>335</v>
      </c>
      <c r="P34" s="104" t="s">
        <v>382</v>
      </c>
    </row>
    <row r="35" spans="2:16" ht="15.75" customHeight="1" outlineLevel="1">
      <c r="B35" s="344">
        <v>211901</v>
      </c>
      <c r="C35" s="343" t="s">
        <v>463</v>
      </c>
      <c r="D35" s="192" t="s">
        <v>277</v>
      </c>
      <c r="E35" s="180">
        <v>4695</v>
      </c>
      <c r="F35" s="174">
        <f>E35*'Прайс-лист'!I3*(1-'Прайс-лист'!$E$3)</f>
        <v>108924</v>
      </c>
      <c r="G35" s="176">
        <v>0</v>
      </c>
      <c r="H35" s="175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7" t="s">
        <v>594</v>
      </c>
      <c r="O35" s="106" t="s">
        <v>336</v>
      </c>
      <c r="P35" s="106"/>
    </row>
    <row r="36" spans="2:16" ht="15.75" customHeight="1" outlineLevel="1">
      <c r="B36" s="344">
        <v>2004</v>
      </c>
      <c r="C36" s="343" t="s">
        <v>279</v>
      </c>
      <c r="D36" s="192" t="s">
        <v>277</v>
      </c>
      <c r="E36" s="180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332</v>
      </c>
      <c r="L36" s="106"/>
      <c r="M36" s="106"/>
      <c r="N36" s="277" t="s">
        <v>595</v>
      </c>
      <c r="O36" s="108" t="s">
        <v>435</v>
      </c>
      <c r="P36" s="108"/>
    </row>
    <row r="37" spans="2:16" ht="15.75" customHeight="1" outlineLevel="1">
      <c r="B37" s="344">
        <v>3099</v>
      </c>
      <c r="C37" s="341" t="s">
        <v>408</v>
      </c>
      <c r="D37" s="192" t="s">
        <v>277</v>
      </c>
      <c r="E37" s="180">
        <v>299</v>
      </c>
      <c r="F37" s="174">
        <f>E37*'Прайс-лист'!I3*(1-'Прайс-лист'!$E$3)</f>
        <v>6936.8</v>
      </c>
      <c r="G37" s="176">
        <v>0</v>
      </c>
      <c r="H37" s="175">
        <f t="shared" si="0"/>
        <v>0</v>
      </c>
      <c r="J37" s="108" t="s">
        <v>333</v>
      </c>
      <c r="M37" s="107"/>
      <c r="N37" s="276" t="s">
        <v>403</v>
      </c>
      <c r="O37" s="107"/>
      <c r="P37" s="107"/>
    </row>
    <row r="38" spans="2:16" ht="15.75" customHeight="1" outlineLevel="1">
      <c r="B38" s="344">
        <v>3516</v>
      </c>
      <c r="C38" s="346" t="s">
        <v>329</v>
      </c>
      <c r="D38" s="181" t="s">
        <v>277</v>
      </c>
      <c r="E38" s="180">
        <v>1510</v>
      </c>
      <c r="F38" s="174">
        <f>E38*'Прайс-лист'!I3*(1-'Прайс-лист'!$E$3)</f>
        <v>35032</v>
      </c>
      <c r="G38" s="176">
        <v>0</v>
      </c>
      <c r="H38" s="175">
        <f>F38*G38</f>
        <v>0</v>
      </c>
      <c r="M38" s="152"/>
      <c r="N38" s="276" t="s">
        <v>404</v>
      </c>
    </row>
    <row r="39" spans="2:16" ht="15.75" customHeight="1" outlineLevel="1">
      <c r="B39" s="339" t="s">
        <v>378</v>
      </c>
      <c r="C39" s="340" t="s">
        <v>381</v>
      </c>
      <c r="D39" s="181" t="s">
        <v>277</v>
      </c>
      <c r="E39" s="180">
        <v>115</v>
      </c>
      <c r="F39" s="174">
        <f>E39*'Прайс-лист'!I3*(1-'Прайс-лист'!$E$3)</f>
        <v>2668</v>
      </c>
      <c r="G39" s="176">
        <v>0</v>
      </c>
      <c r="H39" s="175">
        <f t="shared" ref="H39:H40" si="1">F39*G39</f>
        <v>0</v>
      </c>
      <c r="M39" s="152"/>
      <c r="N39" s="276" t="s">
        <v>405</v>
      </c>
    </row>
    <row r="40" spans="2:16" ht="15.75" customHeight="1" outlineLevel="1">
      <c r="B40" s="339">
        <v>2282</v>
      </c>
      <c r="C40" s="341" t="s">
        <v>355</v>
      </c>
      <c r="D40" s="341"/>
      <c r="E40" s="180">
        <v>320</v>
      </c>
      <c r="F40" s="174">
        <f>E40*'Прайс-лист'!I3*(1-'Прайс-лист'!$E$3)</f>
        <v>7424</v>
      </c>
      <c r="G40" s="176">
        <v>0</v>
      </c>
      <c r="H40" s="175">
        <f t="shared" si="1"/>
        <v>0</v>
      </c>
      <c r="M40" s="152"/>
      <c r="N40" s="277" t="s">
        <v>596</v>
      </c>
    </row>
    <row r="41" spans="2:16" ht="15.75" customHeight="1" outlineLevel="1">
      <c r="B41" s="344">
        <v>2545</v>
      </c>
      <c r="C41" s="346" t="s">
        <v>2006</v>
      </c>
      <c r="D41" s="181"/>
      <c r="E41" s="180">
        <v>290</v>
      </c>
      <c r="F41" s="174">
        <f>E41*'Прайс-лист'!I3*(1-'Прайс-лист'!$E$3)</f>
        <v>6728</v>
      </c>
      <c r="G41" s="176">
        <v>0</v>
      </c>
      <c r="H41" s="175">
        <f>F41*G41</f>
        <v>0</v>
      </c>
      <c r="M41" s="152"/>
      <c r="N41" s="276" t="s">
        <v>407</v>
      </c>
    </row>
    <row r="42" spans="2:16" ht="15.75" customHeight="1" outlineLevel="1">
      <c r="B42" s="153"/>
      <c r="C42" s="214" t="s">
        <v>4</v>
      </c>
      <c r="D42" s="214"/>
      <c r="E42" s="190"/>
      <c r="F42" s="190"/>
      <c r="G42" s="190"/>
      <c r="H42" s="190"/>
      <c r="M42" s="152"/>
      <c r="N42" s="277"/>
    </row>
    <row r="43" spans="2:16" ht="15.75" customHeight="1" outlineLevel="1">
      <c r="B43" s="339">
        <v>414601</v>
      </c>
      <c r="C43" s="386" t="s">
        <v>377</v>
      </c>
      <c r="D43" s="386"/>
      <c r="E43" s="183">
        <v>71</v>
      </c>
      <c r="F43" s="174">
        <f>E43*'Прайс-лист'!I3*(1-'Прайс-лист'!$E$3)</f>
        <v>1647.2</v>
      </c>
      <c r="G43" s="176">
        <v>0</v>
      </c>
      <c r="H43" s="175">
        <f t="shared" ref="H43:H45" si="2">F43*G43</f>
        <v>0</v>
      </c>
      <c r="N43" s="279" t="s">
        <v>347</v>
      </c>
    </row>
    <row r="44" spans="2:16" ht="15.75" customHeight="1" outlineLevel="1">
      <c r="B44" s="339">
        <v>2537</v>
      </c>
      <c r="C44" s="386" t="s">
        <v>515</v>
      </c>
      <c r="D44" s="386"/>
      <c r="E44" s="183">
        <v>515</v>
      </c>
      <c r="F44" s="174">
        <f>E44*'Прайс-лист'!I3*(1-'Прайс-лист'!$E$3)</f>
        <v>11948</v>
      </c>
      <c r="G44" s="176">
        <v>0</v>
      </c>
      <c r="H44" s="175">
        <f t="shared" si="2"/>
        <v>0</v>
      </c>
      <c r="M44" s="65"/>
      <c r="N44" s="278"/>
    </row>
    <row r="45" spans="2:16" ht="15.75" customHeight="1" outlineLevel="1">
      <c r="B45" s="339">
        <v>2543</v>
      </c>
      <c r="C45" s="386" t="s">
        <v>1993</v>
      </c>
      <c r="D45" s="386"/>
      <c r="E45" s="183">
        <v>940</v>
      </c>
      <c r="F45" s="174">
        <f>E45*'Прайс-лист'!I3*(1-'Прайс-лист'!$E$3)</f>
        <v>21808</v>
      </c>
      <c r="G45" s="176">
        <v>0</v>
      </c>
      <c r="H45" s="175">
        <f t="shared" si="2"/>
        <v>0</v>
      </c>
    </row>
    <row r="46" spans="2:16" ht="15.75" customHeight="1" outlineLevel="1">
      <c r="B46" s="339">
        <v>2706</v>
      </c>
      <c r="C46" s="386" t="s">
        <v>441</v>
      </c>
      <c r="D46" s="386"/>
      <c r="E46" s="183">
        <v>686</v>
      </c>
      <c r="F46" s="174">
        <f>E46*'Прайс-лист'!I3*(1-'Прайс-лист'!$E$3)</f>
        <v>15915.2</v>
      </c>
      <c r="G46" s="176">
        <v>0</v>
      </c>
      <c r="H46" s="175">
        <f>F46*G46</f>
        <v>0</v>
      </c>
    </row>
    <row r="47" spans="2:16" ht="15.75" customHeight="1" outlineLevel="1">
      <c r="B47" s="339">
        <v>2705</v>
      </c>
      <c r="C47" s="386" t="s">
        <v>109</v>
      </c>
      <c r="D47" s="386"/>
      <c r="E47" s="183">
        <v>735</v>
      </c>
      <c r="F47" s="174">
        <f>E47*'Прайс-лист'!I3*(1-'Прайс-лист'!$E$3)</f>
        <v>17052</v>
      </c>
      <c r="G47" s="176">
        <v>0</v>
      </c>
      <c r="H47" s="175">
        <f>F47*G47</f>
        <v>0</v>
      </c>
    </row>
    <row r="48" spans="2:16" ht="15.75" customHeight="1" outlineLevel="1">
      <c r="B48" s="339">
        <v>2601</v>
      </c>
      <c r="C48" s="386" t="s">
        <v>2008</v>
      </c>
      <c r="D48" s="386"/>
      <c r="E48" s="183">
        <v>101</v>
      </c>
      <c r="F48" s="174">
        <f>E48*'Прайс-лист'!I3*(1-'Прайс-лист'!$E$3)</f>
        <v>2343.2000000000003</v>
      </c>
      <c r="G48" s="176">
        <v>0</v>
      </c>
      <c r="H48" s="175">
        <f>F48*G48</f>
        <v>0</v>
      </c>
    </row>
    <row r="49" spans="2:8" ht="15.75" customHeight="1" outlineLevel="1">
      <c r="B49" s="339">
        <v>225601</v>
      </c>
      <c r="C49" s="386" t="s">
        <v>605</v>
      </c>
      <c r="D49" s="386"/>
      <c r="E49" s="183">
        <v>511</v>
      </c>
      <c r="F49" s="174">
        <f>E49*'Прайс-лист'!I3*(1-'Прайс-лист'!$E$3)</f>
        <v>11855.2</v>
      </c>
      <c r="G49" s="176">
        <v>0</v>
      </c>
      <c r="H49" s="175">
        <f>F49*G49</f>
        <v>0</v>
      </c>
    </row>
    <row r="50" spans="2:8" ht="15.75" customHeight="1" outlineLevel="1">
      <c r="B50" s="339">
        <v>2271</v>
      </c>
      <c r="C50" s="386" t="s">
        <v>604</v>
      </c>
      <c r="D50" s="386"/>
      <c r="E50" s="183">
        <v>2153</v>
      </c>
      <c r="F50" s="174">
        <f>E50*'Прайс-лист'!I3*(1-'Прайс-лист'!$E$3)</f>
        <v>49949.600000000006</v>
      </c>
      <c r="G50" s="176">
        <v>0</v>
      </c>
      <c r="H50" s="175">
        <f t="shared" ref="H50:H67" si="3">F50*G50</f>
        <v>0</v>
      </c>
    </row>
    <row r="51" spans="2:8" ht="15.75" customHeight="1" outlineLevel="1">
      <c r="B51" s="339">
        <v>2436</v>
      </c>
      <c r="C51" s="385" t="s">
        <v>520</v>
      </c>
      <c r="D51" s="385"/>
      <c r="E51" s="180">
        <v>665</v>
      </c>
      <c r="F51" s="174">
        <f>E51*'Прайс-лист'!I3*(1-'Прайс-лист'!$E$3)</f>
        <v>15428</v>
      </c>
      <c r="G51" s="176">
        <v>0</v>
      </c>
      <c r="H51" s="175">
        <f t="shared" si="3"/>
        <v>0</v>
      </c>
    </row>
    <row r="52" spans="2:8" ht="14.25" outlineLevel="1">
      <c r="B52" s="339" t="s">
        <v>2001</v>
      </c>
      <c r="C52" s="343" t="s">
        <v>2000</v>
      </c>
      <c r="D52" s="343"/>
      <c r="E52" s="180">
        <v>156</v>
      </c>
      <c r="F52" s="174">
        <f>E52*'Прайс-лист'!I3*(1-'Прайс-лист'!$E$3)</f>
        <v>3619.2000000000003</v>
      </c>
      <c r="G52" s="176">
        <v>0</v>
      </c>
      <c r="H52" s="175">
        <f t="shared" si="3"/>
        <v>0</v>
      </c>
    </row>
    <row r="53" spans="2:8" ht="14.25" outlineLevel="1">
      <c r="B53" s="344" t="s">
        <v>2003</v>
      </c>
      <c r="C53" s="343" t="s">
        <v>2002</v>
      </c>
      <c r="D53" s="343"/>
      <c r="E53" s="180">
        <v>43</v>
      </c>
      <c r="F53" s="174">
        <f>E53*'Прайс-лист'!I3*(1-'Прайс-лист'!$E$3)</f>
        <v>997.6</v>
      </c>
      <c r="G53" s="354">
        <f>IF(G37*G52,1,0)</f>
        <v>0</v>
      </c>
      <c r="H53" s="175">
        <f t="shared" si="3"/>
        <v>0</v>
      </c>
    </row>
    <row r="54" spans="2:8" ht="14.25" outlineLevel="1">
      <c r="B54" s="339">
        <v>2656</v>
      </c>
      <c r="C54" s="386" t="s">
        <v>110</v>
      </c>
      <c r="D54" s="386"/>
      <c r="E54" s="183">
        <v>514</v>
      </c>
      <c r="F54" s="174">
        <f>E54*'Прайс-лист'!I3*(1-'Прайс-лист'!$E$3)</f>
        <v>11924.800000000001</v>
      </c>
      <c r="G54" s="176">
        <v>0</v>
      </c>
      <c r="H54" s="175">
        <f t="shared" si="3"/>
        <v>0</v>
      </c>
    </row>
    <row r="55" spans="2:8" ht="15.75" customHeight="1" outlineLevel="1">
      <c r="B55" s="339">
        <v>309904</v>
      </c>
      <c r="C55" s="386" t="s">
        <v>293</v>
      </c>
      <c r="D55" s="386"/>
      <c r="E55" s="183">
        <v>68</v>
      </c>
      <c r="F55" s="174">
        <f>E55*'Прайс-лист'!I3*(1-'Прайс-лист'!$E$3)</f>
        <v>1577.6000000000001</v>
      </c>
      <c r="G55" s="344">
        <f>IF(G37*G54,1,0)</f>
        <v>0</v>
      </c>
      <c r="H55" s="175">
        <f t="shared" si="3"/>
        <v>0</v>
      </c>
    </row>
    <row r="56" spans="2:8" ht="15.75" customHeight="1" outlineLevel="1">
      <c r="B56" s="347">
        <v>265301</v>
      </c>
      <c r="C56" s="386" t="s">
        <v>2012</v>
      </c>
      <c r="D56" s="386"/>
      <c r="E56" s="183">
        <v>270</v>
      </c>
      <c r="F56" s="174">
        <f>E56*'Прайс-лист'!I3*(1-'Прайс-лист'!$E$3)</f>
        <v>6264</v>
      </c>
      <c r="G56" s="176">
        <v>0</v>
      </c>
      <c r="H56" s="175">
        <f t="shared" ref="H56:H57" si="4">F56*G56</f>
        <v>0</v>
      </c>
    </row>
    <row r="57" spans="2:8" ht="15.75" customHeight="1" outlineLevel="1">
      <c r="B57" s="347">
        <v>309905</v>
      </c>
      <c r="C57" s="386" t="s">
        <v>2013</v>
      </c>
      <c r="D57" s="386"/>
      <c r="E57" s="183">
        <v>76</v>
      </c>
      <c r="F57" s="174">
        <f>E57*'Прайс-лист'!I3*(1-'Прайс-лист'!$E$3)</f>
        <v>1763.2</v>
      </c>
      <c r="G57" s="348">
        <f>IF(G37*G56,1,0)</f>
        <v>0</v>
      </c>
      <c r="H57" s="175">
        <f t="shared" si="4"/>
        <v>0</v>
      </c>
    </row>
    <row r="58" spans="2:8" ht="15.75" customHeight="1" outlineLevel="1">
      <c r="B58" s="339">
        <v>2546</v>
      </c>
      <c r="C58" s="386" t="s">
        <v>2007</v>
      </c>
      <c r="D58" s="386"/>
      <c r="E58" s="183">
        <v>480</v>
      </c>
      <c r="F58" s="174">
        <f>E58*'Прайс-лист'!I3*(1-'Прайс-лист'!$E$3)</f>
        <v>11136</v>
      </c>
      <c r="G58" s="176">
        <v>0</v>
      </c>
      <c r="H58" s="175">
        <f t="shared" si="3"/>
        <v>0</v>
      </c>
    </row>
    <row r="59" spans="2:8" ht="15.75" customHeight="1" outlineLevel="1">
      <c r="B59" s="344">
        <v>2736</v>
      </c>
      <c r="C59" s="385" t="s">
        <v>328</v>
      </c>
      <c r="D59" s="385"/>
      <c r="E59" s="183">
        <v>857</v>
      </c>
      <c r="F59" s="174">
        <f>E59*'Прайс-лист'!I3*(1-'Прайс-лист'!$E$3)</f>
        <v>19882.400000000001</v>
      </c>
      <c r="G59" s="176">
        <v>0</v>
      </c>
      <c r="H59" s="175">
        <f t="shared" si="3"/>
        <v>0</v>
      </c>
    </row>
    <row r="60" spans="2:8" ht="15.75" customHeight="1" outlineLevel="1">
      <c r="B60" s="339"/>
      <c r="C60" s="386" t="s">
        <v>1999</v>
      </c>
      <c r="D60" s="386"/>
      <c r="E60" s="183">
        <v>0</v>
      </c>
      <c r="F60" s="174">
        <f>E60*'Прайс-лист'!I3*(1-'Прайс-лист'!$E$3)</f>
        <v>0</v>
      </c>
      <c r="G60" s="176">
        <v>0</v>
      </c>
      <c r="H60" s="175">
        <f t="shared" si="3"/>
        <v>0</v>
      </c>
    </row>
    <row r="61" spans="2:8" ht="15.75" customHeight="1" outlineLevel="1">
      <c r="B61" s="339">
        <v>2969</v>
      </c>
      <c r="C61" s="386" t="s">
        <v>6</v>
      </c>
      <c r="D61" s="386"/>
      <c r="E61" s="183">
        <v>230</v>
      </c>
      <c r="F61" s="174">
        <f>E61*'Прайс-лист'!I3*(1-'Прайс-лист'!$E$3)</f>
        <v>5336</v>
      </c>
      <c r="G61" s="176">
        <v>0</v>
      </c>
      <c r="H61" s="175">
        <f t="shared" si="3"/>
        <v>0</v>
      </c>
    </row>
    <row r="62" spans="2:8" ht="15.75" customHeight="1" outlineLevel="1">
      <c r="B62" s="339">
        <v>2970</v>
      </c>
      <c r="C62" s="386" t="s">
        <v>67</v>
      </c>
      <c r="D62" s="386"/>
      <c r="E62" s="183">
        <v>258</v>
      </c>
      <c r="F62" s="174">
        <f>E62*'Прайс-лист'!I3*(1-'Прайс-лист'!$E$3)</f>
        <v>5985.6</v>
      </c>
      <c r="G62" s="176">
        <v>0</v>
      </c>
      <c r="H62" s="175">
        <f t="shared" si="3"/>
        <v>0</v>
      </c>
    </row>
    <row r="63" spans="2:8" ht="15.75" customHeight="1" outlineLevel="1">
      <c r="B63" s="339">
        <v>2800</v>
      </c>
      <c r="C63" s="386" t="s">
        <v>8</v>
      </c>
      <c r="D63" s="386"/>
      <c r="E63" s="183">
        <v>690</v>
      </c>
      <c r="F63" s="174">
        <f>E63*'Прайс-лист'!I3*(1-'Прайс-лист'!$E$3)</f>
        <v>16008</v>
      </c>
      <c r="G63" s="176">
        <v>0</v>
      </c>
      <c r="H63" s="175">
        <f t="shared" si="3"/>
        <v>0</v>
      </c>
    </row>
    <row r="64" spans="2:8" ht="15.75" customHeight="1" outlineLevel="1">
      <c r="B64" s="339">
        <v>299501</v>
      </c>
      <c r="C64" s="386" t="s">
        <v>2011</v>
      </c>
      <c r="D64" s="386"/>
      <c r="E64" s="183">
        <v>410</v>
      </c>
      <c r="F64" s="174">
        <f>E64*'Прайс-лист'!I3*(1-'Прайс-лист'!$E$3)</f>
        <v>9512</v>
      </c>
      <c r="G64" s="176">
        <v>0</v>
      </c>
      <c r="H64" s="175">
        <f t="shared" si="3"/>
        <v>0</v>
      </c>
    </row>
    <row r="65" spans="2:16" ht="15.75" customHeight="1" outlineLevel="1">
      <c r="B65" s="339">
        <v>2995</v>
      </c>
      <c r="C65" s="386" t="s">
        <v>1995</v>
      </c>
      <c r="D65" s="386"/>
      <c r="E65" s="183">
        <v>210</v>
      </c>
      <c r="F65" s="174">
        <f>E65*'Прайс-лист'!I3*(1-'Прайс-лист'!$E$3)</f>
        <v>4872</v>
      </c>
      <c r="G65" s="176">
        <v>0</v>
      </c>
      <c r="H65" s="175">
        <f t="shared" si="3"/>
        <v>0</v>
      </c>
      <c r="O65" s="149"/>
      <c r="P65" s="149"/>
    </row>
    <row r="66" spans="2:16" ht="15.75" customHeight="1" outlineLevel="1">
      <c r="B66" s="339">
        <v>2996</v>
      </c>
      <c r="C66" s="386" t="s">
        <v>2010</v>
      </c>
      <c r="D66" s="386"/>
      <c r="E66" s="183">
        <v>144</v>
      </c>
      <c r="F66" s="174">
        <f>E66*'Прайс-лист'!I3*(1-'Прайс-лист'!$E$3)</f>
        <v>3340.8</v>
      </c>
      <c r="G66" s="176">
        <v>0</v>
      </c>
      <c r="H66" s="175">
        <f t="shared" si="3"/>
        <v>0</v>
      </c>
      <c r="O66" s="149"/>
      <c r="P66" s="149"/>
    </row>
    <row r="67" spans="2:16" ht="15.75" customHeight="1" outlineLevel="1">
      <c r="B67" s="339">
        <v>2547</v>
      </c>
      <c r="C67" s="386" t="s">
        <v>1998</v>
      </c>
      <c r="D67" s="386"/>
      <c r="E67" s="183">
        <v>1200</v>
      </c>
      <c r="F67" s="174">
        <f>E67*'Прайс-лист'!I3*(1-'Прайс-лист'!$E$3)</f>
        <v>27840</v>
      </c>
      <c r="G67" s="176">
        <v>0</v>
      </c>
      <c r="H67" s="175">
        <f t="shared" si="3"/>
        <v>0</v>
      </c>
      <c r="O67" s="149"/>
      <c r="P67" s="149"/>
    </row>
    <row r="68" spans="2:16" ht="15.75" customHeight="1" outlineLevel="1">
      <c r="B68" s="3"/>
      <c r="C68" s="295"/>
      <c r="D68" s="295"/>
      <c r="E68" s="85"/>
      <c r="F68" s="316" t="s">
        <v>9</v>
      </c>
      <c r="G68" s="388">
        <f>SUM(H28:H67)</f>
        <v>439640</v>
      </c>
      <c r="H68" s="388"/>
      <c r="O68" s="149"/>
      <c r="P68" s="149"/>
    </row>
    <row r="69" spans="2:16" ht="14.25" outlineLevel="1">
      <c r="O69" s="149"/>
      <c r="P69" s="149"/>
    </row>
    <row r="84" spans="4:16" ht="15.75" customHeight="1">
      <c r="H84" s="149"/>
    </row>
    <row r="85" spans="4:16" ht="15.75" customHeight="1">
      <c r="H85" s="149"/>
      <c r="O85" s="149"/>
      <c r="P85" s="149"/>
    </row>
    <row r="86" spans="4:16" ht="15.75" customHeight="1">
      <c r="H86" s="149"/>
      <c r="O86" s="149"/>
      <c r="P86" s="149"/>
    </row>
    <row r="87" spans="4:16" ht="15.75" customHeight="1">
      <c r="H87" s="149"/>
      <c r="O87" s="149"/>
      <c r="P87" s="149"/>
    </row>
    <row r="88" spans="4:16" ht="15.75" customHeight="1">
      <c r="H88" s="149"/>
      <c r="O88" s="149"/>
      <c r="P88" s="149"/>
    </row>
    <row r="89" spans="4:16" ht="15.75" customHeight="1">
      <c r="H89" s="149"/>
      <c r="O89" s="149"/>
      <c r="P89" s="149"/>
    </row>
    <row r="90" spans="4:16" ht="15.75" customHeight="1">
      <c r="H90" s="149"/>
      <c r="O90" s="149"/>
      <c r="P90" s="149"/>
    </row>
    <row r="91" spans="4:16" ht="15.75" customHeight="1">
      <c r="H91" s="149"/>
      <c r="O91" s="149"/>
      <c r="P91" s="149"/>
    </row>
    <row r="92" spans="4:16" ht="15.75" customHeight="1">
      <c r="D92" s="79"/>
      <c r="F92" s="261"/>
      <c r="H92" s="149"/>
      <c r="O92" s="149"/>
      <c r="P92" s="149"/>
    </row>
    <row r="93" spans="4:16" ht="14.25">
      <c r="D93" s="79"/>
      <c r="F93" s="261"/>
      <c r="H93" s="149"/>
      <c r="O93" s="149"/>
      <c r="P93" s="149"/>
    </row>
    <row r="94" spans="4:16" ht="14.25">
      <c r="D94" s="79"/>
      <c r="F94" s="261"/>
      <c r="H94" s="149"/>
      <c r="O94" s="149"/>
      <c r="P94" s="149"/>
    </row>
    <row r="95" spans="4:16" ht="14.25">
      <c r="D95" s="79"/>
      <c r="F95" s="261"/>
      <c r="H95" s="149"/>
      <c r="O95" s="149"/>
      <c r="P95" s="149"/>
    </row>
    <row r="96" spans="4:16" ht="14.25">
      <c r="D96" s="79"/>
      <c r="F96" s="261"/>
      <c r="H96" s="149"/>
      <c r="O96" s="149"/>
      <c r="P96" s="149"/>
    </row>
    <row r="97" spans="4:16" ht="14.25">
      <c r="D97" s="79"/>
      <c r="F97" s="261"/>
      <c r="O97" s="149"/>
      <c r="P97" s="149"/>
    </row>
    <row r="98" spans="4:16" ht="14.25">
      <c r="D98" s="79"/>
      <c r="F98" s="261"/>
      <c r="H98" s="149"/>
    </row>
    <row r="99" spans="4:16" ht="14.25">
      <c r="H99" s="149"/>
      <c r="O99" s="149"/>
      <c r="P99" s="149"/>
    </row>
    <row r="100" spans="4:16" ht="14.25">
      <c r="H100" s="149"/>
      <c r="O100" s="149"/>
      <c r="P100" s="149"/>
    </row>
    <row r="101" spans="4:16" ht="14.25">
      <c r="D101" s="261"/>
      <c r="H101" s="149"/>
      <c r="O101" s="149"/>
      <c r="P101" s="149"/>
    </row>
    <row r="102" spans="4:16" ht="14.25">
      <c r="D102" s="261"/>
      <c r="H102" s="149"/>
      <c r="O102" s="149"/>
      <c r="P102" s="149"/>
    </row>
    <row r="103" spans="4:16" ht="14.25">
      <c r="D103" s="261"/>
      <c r="H103" s="149"/>
      <c r="O103" s="149"/>
      <c r="P103" s="149"/>
    </row>
    <row r="104" spans="4:16" ht="14.25">
      <c r="D104" s="261"/>
      <c r="H104" s="149"/>
      <c r="O104" s="149"/>
      <c r="P104" s="149"/>
    </row>
    <row r="105" spans="4:16" ht="14.25">
      <c r="D105" s="261"/>
      <c r="H105" s="149"/>
      <c r="O105" s="149"/>
      <c r="P105" s="149"/>
    </row>
    <row r="106" spans="4:16" ht="14.25">
      <c r="D106" s="261"/>
      <c r="H106" s="149"/>
      <c r="O106" s="149"/>
      <c r="P106" s="149"/>
    </row>
    <row r="107" spans="4:16" ht="14.25">
      <c r="D107" s="261"/>
      <c r="H107" s="149"/>
      <c r="O107" s="149"/>
      <c r="P107" s="149"/>
    </row>
    <row r="108" spans="4:16" ht="14.25">
      <c r="D108" s="150"/>
      <c r="H108" s="149"/>
      <c r="O108" s="149"/>
      <c r="P108" s="149"/>
    </row>
    <row r="109" spans="4:16" ht="14.25">
      <c r="H109" s="149"/>
      <c r="O109" s="149"/>
      <c r="P109" s="149"/>
    </row>
    <row r="110" spans="4:16" ht="14.25">
      <c r="D110" s="79"/>
      <c r="H110" s="149"/>
      <c r="O110" s="149"/>
      <c r="P110" s="149"/>
    </row>
    <row r="111" spans="4:16" ht="14.25">
      <c r="D111" s="261"/>
      <c r="F111" s="149"/>
      <c r="H111" s="149"/>
      <c r="O111" s="149"/>
      <c r="P111" s="149"/>
    </row>
    <row r="112" spans="4:16" ht="14.25">
      <c r="D112" s="79"/>
      <c r="F112" s="261"/>
      <c r="H112" s="149"/>
      <c r="O112" s="149"/>
      <c r="P112" s="149"/>
    </row>
    <row r="113" spans="4:16" ht="14.25">
      <c r="D113" s="79"/>
      <c r="F113" s="261"/>
      <c r="H113" s="149"/>
      <c r="O113" s="149"/>
      <c r="P113" s="149"/>
    </row>
    <row r="114" spans="4:16" ht="14.25">
      <c r="D114" s="79"/>
      <c r="F114" s="261"/>
      <c r="H114" s="149"/>
      <c r="O114" s="149"/>
      <c r="P114" s="149"/>
    </row>
    <row r="115" spans="4:16" ht="14.25">
      <c r="D115" s="79"/>
      <c r="F115" s="261"/>
      <c r="H115" s="149"/>
      <c r="O115" s="149"/>
      <c r="P115" s="149"/>
    </row>
    <row r="116" spans="4:16" ht="14.25">
      <c r="D116" s="79"/>
      <c r="F116" s="261"/>
      <c r="H116" s="149"/>
      <c r="O116" s="149"/>
      <c r="P116" s="149"/>
    </row>
    <row r="117" spans="4:16" ht="14.25">
      <c r="H117" s="149"/>
      <c r="O117" s="149"/>
      <c r="P117" s="149"/>
    </row>
    <row r="118" spans="4:16" ht="14.25">
      <c r="H118" s="149"/>
      <c r="O118" s="149"/>
      <c r="P118" s="149"/>
    </row>
    <row r="119" spans="4:16" ht="14.25">
      <c r="H119" s="149"/>
      <c r="O119" s="149"/>
      <c r="P119" s="149"/>
    </row>
    <row r="120" spans="4:16" ht="14.25">
      <c r="H120" s="149"/>
      <c r="O120" s="149"/>
      <c r="P120" s="149"/>
    </row>
    <row r="121" spans="4:16" ht="14.25">
      <c r="O121" s="149"/>
      <c r="P121" s="149"/>
    </row>
  </sheetData>
  <mergeCells count="71">
    <mergeCell ref="C66:D66"/>
    <mergeCell ref="C67:D67"/>
    <mergeCell ref="G68:H68"/>
    <mergeCell ref="C60:D60"/>
    <mergeCell ref="C61:D61"/>
    <mergeCell ref="C62:D62"/>
    <mergeCell ref="C63:D63"/>
    <mergeCell ref="C64:D64"/>
    <mergeCell ref="C65:D65"/>
    <mergeCell ref="C59:D59"/>
    <mergeCell ref="C46:D46"/>
    <mergeCell ref="C47:D47"/>
    <mergeCell ref="C48:D48"/>
    <mergeCell ref="C49:D49"/>
    <mergeCell ref="C50:D50"/>
    <mergeCell ref="C51:D51"/>
    <mergeCell ref="C54:D54"/>
    <mergeCell ref="C55:D55"/>
    <mergeCell ref="C56:D56"/>
    <mergeCell ref="C57:D57"/>
    <mergeCell ref="C58:D58"/>
    <mergeCell ref="C45:D45"/>
    <mergeCell ref="C22:D22"/>
    <mergeCell ref="F22:H22"/>
    <mergeCell ref="C23:D23"/>
    <mergeCell ref="F23:H23"/>
    <mergeCell ref="C24:D24"/>
    <mergeCell ref="F24:H24"/>
    <mergeCell ref="C25:D25"/>
    <mergeCell ref="F25:H25"/>
    <mergeCell ref="C30:H30"/>
    <mergeCell ref="C43:D43"/>
    <mergeCell ref="C44:D44"/>
    <mergeCell ref="C21:D21"/>
    <mergeCell ref="F21:H21"/>
    <mergeCell ref="C15:D15"/>
    <mergeCell ref="F15:H15"/>
    <mergeCell ref="C16:D16"/>
    <mergeCell ref="F16:H16"/>
    <mergeCell ref="C17:D17"/>
    <mergeCell ref="F17:H17"/>
    <mergeCell ref="F18:H18"/>
    <mergeCell ref="C19:D19"/>
    <mergeCell ref="F19:H19"/>
    <mergeCell ref="C20:D20"/>
    <mergeCell ref="F20:H20"/>
    <mergeCell ref="C12:D12"/>
    <mergeCell ref="F12:H12"/>
    <mergeCell ref="C13:D13"/>
    <mergeCell ref="F13:H13"/>
    <mergeCell ref="C14:D14"/>
    <mergeCell ref="F14:H14"/>
    <mergeCell ref="C9:D9"/>
    <mergeCell ref="F9:H9"/>
    <mergeCell ref="C10:D10"/>
    <mergeCell ref="F10:H10"/>
    <mergeCell ref="C11:D11"/>
    <mergeCell ref="F11:H11"/>
    <mergeCell ref="C6:D6"/>
    <mergeCell ref="F6:H6"/>
    <mergeCell ref="C7:D7"/>
    <mergeCell ref="F7:H7"/>
    <mergeCell ref="C8:D8"/>
    <mergeCell ref="F8:H8"/>
    <mergeCell ref="C5:D5"/>
    <mergeCell ref="F5:H5"/>
    <mergeCell ref="B2:H2"/>
    <mergeCell ref="Q2:R2"/>
    <mergeCell ref="B3:H3"/>
    <mergeCell ref="C4:D4"/>
    <mergeCell ref="F4:H4"/>
  </mergeCells>
  <dataValidations count="7">
    <dataValidation type="list" allowBlank="1" showInputMessage="1" showErrorMessage="1" sqref="D39">
      <formula1>$P$32:$P$34</formula1>
    </dataValidation>
    <dataValidation type="list" allowBlank="1" showInputMessage="1" showErrorMessage="1" sqref="D41 D38">
      <formula1>$O$32:$O$36</formula1>
    </dataValidation>
    <dataValidation type="list" allowBlank="1" showInputMessage="1" showErrorMessage="1" sqref="D37">
      <formula1>$N$32:$N$43</formula1>
    </dataValidation>
    <dataValidation type="list" allowBlank="1" showInputMessage="1" showErrorMessage="1" sqref="D34">
      <formula1>$K$32:$K$35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2">
      <formula1>$J$32:$J$37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3"/>
  </sheetPr>
  <dimension ref="A2:N62"/>
  <sheetViews>
    <sheetView showGridLines="0" zoomScaleNormal="100" workbookViewId="0">
      <pane ySplit="2" topLeftCell="A21" activePane="bottomLeft" state="frozen"/>
      <selection pane="bottomLeft" activeCell="O38" sqref="O38"/>
    </sheetView>
  </sheetViews>
  <sheetFormatPr defaultRowHeight="15.75" customHeight="1" outlineLevelRow="2" outlineLevelCol="1"/>
  <cols>
    <col min="1" max="1" width="3.7109375" style="258" customWidth="1"/>
    <col min="2" max="2" width="12.7109375" style="258" customWidth="1"/>
    <col min="3" max="3" width="80.7109375" style="258" customWidth="1"/>
    <col min="4" max="4" width="25.7109375" style="258" customWidth="1"/>
    <col min="5" max="5" width="10" style="11" hidden="1" customWidth="1"/>
    <col min="6" max="6" width="15.7109375" style="11" customWidth="1"/>
    <col min="7" max="7" width="10.7109375" style="258" customWidth="1"/>
    <col min="8" max="8" width="15.7109375" style="11" customWidth="1"/>
    <col min="9" max="9" width="9.140625" style="258"/>
    <col min="10" max="12" width="15.7109375" style="258" hidden="1" customWidth="1" outlineLevel="1"/>
    <col min="13" max="13" width="9.140625" style="258" collapsed="1"/>
    <col min="14" max="16384" width="9.140625" style="258"/>
  </cols>
  <sheetData>
    <row r="2" spans="2:14" ht="15.75" customHeight="1">
      <c r="B2" s="407" t="s">
        <v>10</v>
      </c>
      <c r="C2" s="407"/>
      <c r="D2" s="407"/>
      <c r="E2" s="407"/>
      <c r="F2" s="407"/>
      <c r="G2" s="407"/>
      <c r="H2" s="407"/>
      <c r="M2" s="383" t="s">
        <v>411</v>
      </c>
      <c r="N2" s="383"/>
    </row>
    <row r="3" spans="2:14" ht="15.75" customHeight="1" outlineLevel="1">
      <c r="B3" s="408" t="s">
        <v>15</v>
      </c>
      <c r="C3" s="408"/>
      <c r="D3" s="408"/>
      <c r="E3" s="408"/>
      <c r="F3" s="408"/>
      <c r="G3" s="408"/>
      <c r="H3" s="408"/>
    </row>
    <row r="4" spans="2:14" ht="15.75" customHeight="1" outlineLevel="1">
      <c r="B4" s="235"/>
      <c r="C4" s="389" t="s">
        <v>16</v>
      </c>
      <c r="D4" s="389"/>
      <c r="E4" s="159"/>
      <c r="F4" s="405">
        <v>275</v>
      </c>
      <c r="G4" s="405"/>
      <c r="H4" s="405"/>
    </row>
    <row r="5" spans="2:14" ht="15.75" customHeight="1" outlineLevel="1">
      <c r="B5" s="235"/>
      <c r="C5" s="389" t="s">
        <v>17</v>
      </c>
      <c r="D5" s="389"/>
      <c r="E5" s="159"/>
      <c r="F5" s="405">
        <v>182</v>
      </c>
      <c r="G5" s="405"/>
      <c r="H5" s="405"/>
    </row>
    <row r="6" spans="2:14" ht="15.75" customHeight="1" outlineLevel="1">
      <c r="B6" s="235"/>
      <c r="C6" s="389" t="s">
        <v>18</v>
      </c>
      <c r="D6" s="389"/>
      <c r="E6" s="159"/>
      <c r="F6" s="405">
        <v>155</v>
      </c>
      <c r="G6" s="405"/>
      <c r="H6" s="405"/>
    </row>
    <row r="7" spans="2:14" ht="15.75" customHeight="1" outlineLevel="1">
      <c r="B7" s="235"/>
      <c r="C7" s="389" t="s">
        <v>19</v>
      </c>
      <c r="D7" s="389"/>
      <c r="E7" s="159"/>
      <c r="F7" s="405">
        <v>70</v>
      </c>
      <c r="G7" s="405"/>
      <c r="H7" s="405"/>
    </row>
    <row r="8" spans="2:14" ht="15.75" customHeight="1" outlineLevel="1">
      <c r="B8" s="235"/>
      <c r="C8" s="389" t="s">
        <v>20</v>
      </c>
      <c r="D8" s="389"/>
      <c r="E8" s="159"/>
      <c r="F8" s="405">
        <v>40</v>
      </c>
      <c r="G8" s="405"/>
      <c r="H8" s="405"/>
    </row>
    <row r="9" spans="2:14" ht="15.75" customHeight="1" outlineLevel="1">
      <c r="B9" s="235"/>
      <c r="C9" s="389" t="s">
        <v>36</v>
      </c>
      <c r="D9" s="389"/>
      <c r="E9" s="159"/>
      <c r="F9" s="405">
        <v>53</v>
      </c>
      <c r="G9" s="405"/>
      <c r="H9" s="405"/>
    </row>
    <row r="10" spans="2:14" ht="15.75" customHeight="1" outlineLevel="1">
      <c r="B10" s="235"/>
      <c r="C10" s="389" t="s">
        <v>21</v>
      </c>
      <c r="D10" s="389"/>
      <c r="E10" s="159"/>
      <c r="F10" s="405">
        <v>440</v>
      </c>
      <c r="G10" s="405"/>
      <c r="H10" s="405"/>
    </row>
    <row r="11" spans="2:14" ht="15.75" customHeight="1" outlineLevel="1">
      <c r="B11" s="235"/>
      <c r="C11" s="389" t="s">
        <v>22</v>
      </c>
      <c r="D11" s="389"/>
      <c r="E11" s="159"/>
      <c r="F11" s="405">
        <v>3</v>
      </c>
      <c r="G11" s="405"/>
      <c r="H11" s="405"/>
    </row>
    <row r="12" spans="2:14" ht="15.75" customHeight="1" outlineLevel="1">
      <c r="B12" s="235"/>
      <c r="C12" s="389" t="s">
        <v>23</v>
      </c>
      <c r="D12" s="389"/>
      <c r="E12" s="159"/>
      <c r="F12" s="405">
        <v>3</v>
      </c>
      <c r="G12" s="405"/>
      <c r="H12" s="405"/>
    </row>
    <row r="13" spans="2:14" ht="15.75" customHeight="1" outlineLevel="1">
      <c r="B13" s="158"/>
      <c r="C13" s="380" t="s">
        <v>172</v>
      </c>
      <c r="D13" s="380"/>
      <c r="E13" s="160"/>
      <c r="F13" s="395">
        <v>2</v>
      </c>
      <c r="G13" s="395"/>
      <c r="H13" s="395"/>
    </row>
    <row r="14" spans="2:14" ht="15.75" customHeight="1" outlineLevel="1">
      <c r="B14" s="235"/>
      <c r="C14" s="389" t="s">
        <v>24</v>
      </c>
      <c r="D14" s="389"/>
      <c r="E14" s="159"/>
      <c r="F14" s="405">
        <v>6</v>
      </c>
      <c r="G14" s="405"/>
      <c r="H14" s="405"/>
    </row>
    <row r="15" spans="2:14" ht="15.75" customHeight="1" outlineLevel="1">
      <c r="B15" s="235"/>
      <c r="C15" s="389" t="s">
        <v>25</v>
      </c>
      <c r="D15" s="389"/>
      <c r="E15" s="159"/>
      <c r="F15" s="405">
        <v>10</v>
      </c>
      <c r="G15" s="405"/>
      <c r="H15" s="405"/>
    </row>
    <row r="16" spans="2:14" ht="15.75" customHeight="1" outlineLevel="1">
      <c r="B16" s="235"/>
      <c r="C16" s="389" t="s">
        <v>26</v>
      </c>
      <c r="D16" s="389"/>
      <c r="E16" s="159"/>
      <c r="F16" s="405">
        <v>45</v>
      </c>
      <c r="G16" s="405"/>
      <c r="H16" s="405"/>
    </row>
    <row r="17" spans="2:12" ht="15.75" customHeight="1" outlineLevel="1">
      <c r="B17" s="235"/>
      <c r="C17" s="389" t="s">
        <v>27</v>
      </c>
      <c r="D17" s="389"/>
      <c r="E17" s="159"/>
      <c r="F17" s="405">
        <v>381</v>
      </c>
      <c r="G17" s="405"/>
      <c r="H17" s="405"/>
    </row>
    <row r="18" spans="2:12" ht="15.75" customHeight="1" outlineLevel="1">
      <c r="B18" s="235"/>
      <c r="C18" s="389" t="s">
        <v>28</v>
      </c>
      <c r="D18" s="389"/>
      <c r="E18" s="159"/>
      <c r="F18" s="405" t="s">
        <v>29</v>
      </c>
      <c r="G18" s="405"/>
      <c r="H18" s="405"/>
    </row>
    <row r="19" spans="2:12" ht="15.75" customHeight="1" outlineLevel="1">
      <c r="B19" s="235"/>
      <c r="C19" s="389" t="s">
        <v>30</v>
      </c>
      <c r="D19" s="389"/>
      <c r="E19" s="159"/>
      <c r="F19" s="405" t="s">
        <v>31</v>
      </c>
      <c r="G19" s="405"/>
      <c r="H19" s="405"/>
    </row>
    <row r="20" spans="2:12" ht="15.75" customHeight="1" outlineLevel="1">
      <c r="B20" s="235"/>
      <c r="C20" s="389" t="s">
        <v>37</v>
      </c>
      <c r="D20" s="389"/>
      <c r="E20" s="159"/>
      <c r="F20" s="405" t="s">
        <v>32</v>
      </c>
      <c r="G20" s="405"/>
      <c r="H20" s="405"/>
    </row>
    <row r="21" spans="2:12" ht="15.75" customHeight="1" outlineLevel="1">
      <c r="B21" s="235"/>
      <c r="C21" s="389" t="s">
        <v>33</v>
      </c>
      <c r="D21" s="389"/>
      <c r="E21" s="159"/>
      <c r="F21" s="405" t="s">
        <v>38</v>
      </c>
      <c r="G21" s="405"/>
      <c r="H21" s="405"/>
    </row>
    <row r="22" spans="2:12" ht="15.75" customHeight="1" outlineLevel="1">
      <c r="B22" s="235"/>
      <c r="C22" s="390" t="s">
        <v>35</v>
      </c>
      <c r="D22" s="390"/>
      <c r="E22" s="159"/>
      <c r="F22" s="381">
        <v>87</v>
      </c>
      <c r="G22" s="381"/>
      <c r="H22" s="381"/>
    </row>
    <row r="23" spans="2:12" ht="15.75" customHeight="1">
      <c r="B23" s="44"/>
      <c r="C23" s="45"/>
      <c r="D23" s="45"/>
      <c r="E23" s="46"/>
      <c r="F23" s="47"/>
      <c r="G23" s="47"/>
      <c r="H23" s="46"/>
    </row>
    <row r="24" spans="2:12" s="272" customFormat="1" ht="15.75" customHeight="1" outlineLevel="1">
      <c r="B24" s="239" t="s">
        <v>39</v>
      </c>
      <c r="C24" s="198" t="s">
        <v>44</v>
      </c>
      <c r="D24" s="234"/>
      <c r="E24" s="199" t="s">
        <v>1</v>
      </c>
      <c r="F24" s="234" t="s">
        <v>1</v>
      </c>
      <c r="G24" s="234" t="s">
        <v>40</v>
      </c>
      <c r="H24" s="199" t="s">
        <v>41</v>
      </c>
    </row>
    <row r="25" spans="2:12" ht="15.75" customHeight="1" outlineLevel="1">
      <c r="B25" s="246">
        <v>1010</v>
      </c>
      <c r="C25" s="247" t="s">
        <v>13</v>
      </c>
      <c r="D25" s="247"/>
      <c r="E25" s="238">
        <v>1814</v>
      </c>
      <c r="F25" s="175">
        <f>E25*'Прайс-лист'!I3*(1-'Прайс-лист'!$E$3)</f>
        <v>42084.800000000003</v>
      </c>
      <c r="G25" s="246"/>
      <c r="H25" s="174">
        <f>F25</f>
        <v>42084.800000000003</v>
      </c>
    </row>
    <row r="26" spans="2:12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2" ht="222" customHeight="1" outlineLevel="2">
      <c r="B27" s="177"/>
      <c r="C27" s="402" t="s">
        <v>636</v>
      </c>
      <c r="D27" s="402"/>
      <c r="E27" s="402"/>
      <c r="F27" s="402"/>
      <c r="G27" s="402"/>
      <c r="H27" s="402"/>
    </row>
    <row r="28" spans="2:12" ht="15.75" customHeight="1" outlineLevel="1">
      <c r="B28" s="149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46">
        <v>2470</v>
      </c>
      <c r="C29" s="249" t="s">
        <v>3</v>
      </c>
      <c r="D29" s="179" t="s">
        <v>277</v>
      </c>
      <c r="E29" s="236">
        <v>62</v>
      </c>
      <c r="F29" s="175">
        <f>E29*'Прайс-лист'!I3*(1-'Прайс-лист'!$E$3)</f>
        <v>1438.4</v>
      </c>
      <c r="G29" s="237">
        <v>0</v>
      </c>
      <c r="H29" s="174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46"/>
      <c r="C30" s="243" t="s">
        <v>454</v>
      </c>
      <c r="D30" s="232" t="s">
        <v>277</v>
      </c>
      <c r="E30" s="236">
        <v>23</v>
      </c>
      <c r="F30" s="175">
        <f>E30*'Прайс-лист'!I3*(1-'Прайс-лист'!$E$3)</f>
        <v>533.6</v>
      </c>
      <c r="G30" s="237">
        <v>0</v>
      </c>
      <c r="H30" s="174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46"/>
      <c r="C31" s="243" t="s">
        <v>466</v>
      </c>
      <c r="D31" s="192" t="s">
        <v>277</v>
      </c>
      <c r="E31" s="236">
        <v>896</v>
      </c>
      <c r="F31" s="175">
        <f>E31*'Прайс-лист'!I3*(1-'Прайс-лист'!$E$3)</f>
        <v>20787.2</v>
      </c>
      <c r="G31" s="237">
        <v>0</v>
      </c>
      <c r="H31" s="174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9"/>
      <c r="C32" s="190" t="s">
        <v>4</v>
      </c>
      <c r="D32" s="190"/>
      <c r="E32" s="190"/>
      <c r="F32" s="190"/>
      <c r="G32" s="190"/>
      <c r="H32" s="190"/>
      <c r="J32" s="106" t="s">
        <v>367</v>
      </c>
      <c r="K32" s="111" t="s">
        <v>451</v>
      </c>
      <c r="L32" s="105"/>
    </row>
    <row r="33" spans="1:12" ht="15.75" customHeight="1" outlineLevel="1">
      <c r="A33" s="153"/>
      <c r="B33" s="241">
        <v>4144</v>
      </c>
      <c r="C33" s="392" t="s">
        <v>409</v>
      </c>
      <c r="D33" s="392"/>
      <c r="E33" s="236">
        <v>23</v>
      </c>
      <c r="F33" s="175">
        <f>E33*'Прайс-лист'!I3*(1-'Прайс-лист'!$E$3)</f>
        <v>533.6</v>
      </c>
      <c r="G33" s="237">
        <v>0</v>
      </c>
      <c r="H33" s="174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3"/>
      <c r="B34" s="241">
        <v>2340</v>
      </c>
      <c r="C34" s="389" t="s">
        <v>5</v>
      </c>
      <c r="D34" s="389"/>
      <c r="E34" s="236">
        <v>52</v>
      </c>
      <c r="F34" s="175">
        <f>E34*'Прайс-лист'!I3*(1-'Прайс-лист'!$E$3)</f>
        <v>1206.4000000000001</v>
      </c>
      <c r="G34" s="237">
        <v>0</v>
      </c>
      <c r="H34" s="174">
        <f t="shared" ref="H34:H40" si="0">F34*G34</f>
        <v>0</v>
      </c>
      <c r="J34" s="108" t="s">
        <v>333</v>
      </c>
      <c r="K34" s="130"/>
      <c r="L34" s="111"/>
    </row>
    <row r="35" spans="1:12" ht="15.75" customHeight="1" outlineLevel="1">
      <c r="A35" s="153"/>
      <c r="B35" s="241">
        <v>2341</v>
      </c>
      <c r="C35" s="389" t="s">
        <v>12</v>
      </c>
      <c r="D35" s="389"/>
      <c r="E35" s="236">
        <v>57</v>
      </c>
      <c r="F35" s="175">
        <f>E35*'Прайс-лист'!I3*(1-'Прайс-лист'!$E$3)</f>
        <v>1322.4</v>
      </c>
      <c r="G35" s="237">
        <v>0</v>
      </c>
      <c r="H35" s="174">
        <f t="shared" si="0"/>
        <v>0</v>
      </c>
      <c r="J35" s="108"/>
      <c r="K35" s="108"/>
      <c r="L35" s="108"/>
    </row>
    <row r="36" spans="1:12" ht="15.75" customHeight="1" outlineLevel="1">
      <c r="A36" s="153"/>
      <c r="B36" s="244">
        <v>2424</v>
      </c>
      <c r="C36" s="380" t="s">
        <v>47</v>
      </c>
      <c r="D36" s="380"/>
      <c r="E36" s="236">
        <v>399</v>
      </c>
      <c r="F36" s="175">
        <f>E36*'Прайс-лист'!I3*(1-'Прайс-лист'!$E$3)</f>
        <v>9256.8000000000011</v>
      </c>
      <c r="G36" s="237">
        <v>0</v>
      </c>
      <c r="H36" s="174">
        <f>F36*G36</f>
        <v>0</v>
      </c>
      <c r="J36" s="108"/>
      <c r="K36" s="108"/>
      <c r="L36" s="108"/>
    </row>
    <row r="37" spans="1:12" ht="15.75" customHeight="1" outlineLevel="1">
      <c r="A37" s="153"/>
      <c r="B37" s="241">
        <v>2903</v>
      </c>
      <c r="C37" s="389" t="s">
        <v>6</v>
      </c>
      <c r="D37" s="389"/>
      <c r="E37" s="236">
        <v>84</v>
      </c>
      <c r="F37" s="175">
        <f>E37*'Прайс-лист'!I3*(1-'Прайс-лист'!$E$3)</f>
        <v>1948.8000000000002</v>
      </c>
      <c r="G37" s="237">
        <v>0</v>
      </c>
      <c r="H37" s="174">
        <f t="shared" si="0"/>
        <v>0</v>
      </c>
      <c r="J37" s="269"/>
      <c r="K37" s="269"/>
      <c r="L37" s="269"/>
    </row>
    <row r="38" spans="1:12" ht="15.75" customHeight="1" outlineLevel="1">
      <c r="A38" s="153"/>
      <c r="B38" s="241">
        <v>2904</v>
      </c>
      <c r="C38" s="389" t="s">
        <v>7</v>
      </c>
      <c r="D38" s="389"/>
      <c r="E38" s="236">
        <v>110</v>
      </c>
      <c r="F38" s="175">
        <f>E38*'Прайс-лист'!I3*(1-'Прайс-лист'!$E$3)</f>
        <v>2552</v>
      </c>
      <c r="G38" s="237">
        <v>0</v>
      </c>
      <c r="H38" s="174">
        <f t="shared" si="0"/>
        <v>0</v>
      </c>
      <c r="J38" s="269"/>
      <c r="K38" s="269"/>
      <c r="L38" s="269"/>
    </row>
    <row r="39" spans="1:12" ht="15.75" customHeight="1" outlineLevel="1">
      <c r="A39" s="153"/>
      <c r="B39" s="241">
        <v>2802</v>
      </c>
      <c r="C39" s="389" t="s">
        <v>8</v>
      </c>
      <c r="D39" s="389"/>
      <c r="E39" s="236">
        <v>150</v>
      </c>
      <c r="F39" s="175">
        <f>E39*'Прайс-лист'!I3*(1-'Прайс-лист'!$E$3)</f>
        <v>3480</v>
      </c>
      <c r="G39" s="237">
        <v>0</v>
      </c>
      <c r="H39" s="174">
        <f t="shared" si="0"/>
        <v>0</v>
      </c>
    </row>
    <row r="40" spans="1:12" ht="15.75" customHeight="1" outlineLevel="1">
      <c r="A40" s="153"/>
      <c r="B40" s="241">
        <v>280201</v>
      </c>
      <c r="C40" s="380" t="s">
        <v>280</v>
      </c>
      <c r="D40" s="380"/>
      <c r="E40" s="236">
        <v>150</v>
      </c>
      <c r="F40" s="175">
        <f>E40*'Прайс-лист'!I3*(1-'Прайс-лист'!$E$3)</f>
        <v>3480</v>
      </c>
      <c r="G40" s="237">
        <v>0</v>
      </c>
      <c r="H40" s="174">
        <f t="shared" si="0"/>
        <v>0</v>
      </c>
    </row>
    <row r="41" spans="1:12" s="329" customFormat="1" ht="18" outlineLevel="1">
      <c r="C41" s="330"/>
      <c r="D41" s="330"/>
      <c r="E41" s="331"/>
      <c r="F41" s="318" t="s">
        <v>9</v>
      </c>
      <c r="G41" s="406">
        <f>SUM(H25:H40)</f>
        <v>42084.800000000003</v>
      </c>
      <c r="H41" s="406"/>
    </row>
    <row r="42" spans="1:12" ht="15.75" customHeight="1" outlineLevel="1"/>
    <row r="44" spans="1:12" ht="15.75" customHeight="1">
      <c r="E44" s="258"/>
      <c r="F44" s="258"/>
      <c r="H44" s="258"/>
    </row>
    <row r="45" spans="1:12" ht="15.75" customHeight="1">
      <c r="E45" s="258"/>
      <c r="F45" s="258"/>
      <c r="H45" s="258"/>
    </row>
    <row r="46" spans="1:12" ht="15.75" customHeight="1">
      <c r="E46" s="258"/>
      <c r="F46" s="258"/>
      <c r="H46" s="258"/>
    </row>
    <row r="47" spans="1:12" ht="15.75" customHeight="1">
      <c r="E47" s="258"/>
      <c r="F47" s="258"/>
      <c r="H47" s="258"/>
    </row>
    <row r="48" spans="1:12" ht="15.75" customHeight="1">
      <c r="E48" s="258"/>
      <c r="F48" s="258"/>
      <c r="H48" s="258"/>
    </row>
    <row r="49" spans="5:8" ht="15.75" customHeight="1">
      <c r="E49" s="258"/>
      <c r="F49" s="258"/>
      <c r="H49" s="258"/>
    </row>
    <row r="50" spans="5:8" ht="15.75" customHeight="1">
      <c r="E50" s="258"/>
      <c r="F50" s="258"/>
      <c r="H50" s="258"/>
    </row>
    <row r="51" spans="5:8" ht="15.75" customHeight="1">
      <c r="E51" s="258"/>
      <c r="F51" s="258"/>
      <c r="H51" s="258"/>
    </row>
    <row r="52" spans="5:8" ht="15.75" customHeight="1">
      <c r="E52" s="258"/>
      <c r="F52" s="258"/>
      <c r="H52" s="258"/>
    </row>
    <row r="53" spans="5:8" ht="15.75" customHeight="1">
      <c r="E53" s="258"/>
      <c r="F53" s="258"/>
      <c r="H53" s="258"/>
    </row>
    <row r="54" spans="5:8" ht="15.75" customHeight="1">
      <c r="E54" s="258"/>
      <c r="F54" s="258"/>
      <c r="H54" s="258"/>
    </row>
    <row r="55" spans="5:8" ht="15.75" customHeight="1">
      <c r="E55" s="258"/>
      <c r="F55" s="258"/>
      <c r="H55" s="258"/>
    </row>
    <row r="56" spans="5:8" ht="15.75" customHeight="1">
      <c r="E56" s="258"/>
      <c r="F56" s="258"/>
      <c r="H56" s="258"/>
    </row>
    <row r="57" spans="5:8" ht="15.75" customHeight="1">
      <c r="E57" s="258"/>
      <c r="F57" s="258"/>
      <c r="H57" s="258"/>
    </row>
    <row r="58" spans="5:8" ht="15.75" customHeight="1">
      <c r="E58" s="258"/>
      <c r="F58" s="258"/>
      <c r="H58" s="258"/>
    </row>
    <row r="59" spans="5:8" ht="15.75" customHeight="1">
      <c r="E59" s="258"/>
      <c r="F59" s="258"/>
      <c r="H59" s="258"/>
    </row>
    <row r="60" spans="5:8" ht="15.75" customHeight="1">
      <c r="E60" s="258"/>
      <c r="F60" s="258"/>
      <c r="H60" s="258"/>
    </row>
    <row r="61" spans="5:8" ht="15.75" customHeight="1">
      <c r="E61" s="258"/>
      <c r="F61" s="258"/>
      <c r="H61" s="258"/>
    </row>
    <row r="62" spans="5:8" ht="15.75" customHeight="1">
      <c r="E62" s="258"/>
      <c r="F62" s="258"/>
      <c r="H62" s="258"/>
    </row>
  </sheetData>
  <mergeCells count="51">
    <mergeCell ref="G41:H41"/>
    <mergeCell ref="M2:N2"/>
    <mergeCell ref="C20:D20"/>
    <mergeCell ref="C21:D21"/>
    <mergeCell ref="C22:D22"/>
    <mergeCell ref="C15:D15"/>
    <mergeCell ref="C16:D16"/>
    <mergeCell ref="C17:D17"/>
    <mergeCell ref="C18:D18"/>
    <mergeCell ref="C19:D19"/>
    <mergeCell ref="C9:D9"/>
    <mergeCell ref="C10:D10"/>
    <mergeCell ref="C11:D11"/>
    <mergeCell ref="C12:D12"/>
    <mergeCell ref="C14:D14"/>
    <mergeCell ref="C4:D4"/>
    <mergeCell ref="F19:H19"/>
    <mergeCell ref="B2:H2"/>
    <mergeCell ref="B3:H3"/>
    <mergeCell ref="F20:H20"/>
    <mergeCell ref="F21:H21"/>
    <mergeCell ref="C5:D5"/>
    <mergeCell ref="C6:D6"/>
    <mergeCell ref="C7:D7"/>
    <mergeCell ref="C8:D8"/>
    <mergeCell ref="C13:D13"/>
    <mergeCell ref="F13:H13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C38:D38"/>
    <mergeCell ref="C39:D39"/>
    <mergeCell ref="C40:D40"/>
    <mergeCell ref="C33:D33"/>
    <mergeCell ref="C34:D34"/>
    <mergeCell ref="C35:D35"/>
    <mergeCell ref="C36:D36"/>
    <mergeCell ref="C37:D37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3"/>
  </sheetPr>
  <dimension ref="A2:N56"/>
  <sheetViews>
    <sheetView showGridLines="0" zoomScaleNormal="100" workbookViewId="0">
      <pane ySplit="2" topLeftCell="A19" activePane="bottomLeft" state="frozen"/>
      <selection pane="bottomLeft" activeCell="C27" sqref="C27:H27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80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391" t="s">
        <v>2</v>
      </c>
      <c r="C2" s="391"/>
      <c r="D2" s="391"/>
      <c r="E2" s="391"/>
      <c r="F2" s="391"/>
      <c r="G2" s="391"/>
      <c r="H2" s="391"/>
      <c r="M2" s="383" t="s">
        <v>411</v>
      </c>
      <c r="N2" s="383"/>
    </row>
    <row r="3" spans="2:14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4" ht="15.75" customHeight="1" outlineLevel="1">
      <c r="B4" s="158"/>
      <c r="C4" s="409" t="s">
        <v>16</v>
      </c>
      <c r="D4" s="409"/>
      <c r="E4" s="160"/>
      <c r="F4" s="401">
        <v>250</v>
      </c>
      <c r="G4" s="401"/>
      <c r="H4" s="401"/>
    </row>
    <row r="5" spans="2:14" ht="15.75" customHeight="1" outlineLevel="1">
      <c r="B5" s="158"/>
      <c r="C5" s="409" t="s">
        <v>17</v>
      </c>
      <c r="D5" s="409"/>
      <c r="E5" s="160"/>
      <c r="F5" s="401">
        <v>166</v>
      </c>
      <c r="G5" s="401"/>
      <c r="H5" s="401"/>
    </row>
    <row r="6" spans="2:14" ht="15.75" customHeight="1" outlineLevel="1">
      <c r="B6" s="158"/>
      <c r="C6" s="409" t="s">
        <v>18</v>
      </c>
      <c r="D6" s="409"/>
      <c r="E6" s="160"/>
      <c r="F6" s="401">
        <v>146</v>
      </c>
      <c r="G6" s="401"/>
      <c r="H6" s="401"/>
    </row>
    <row r="7" spans="2:14" ht="15.75" customHeight="1" outlineLevel="1">
      <c r="B7" s="158"/>
      <c r="C7" s="409" t="s">
        <v>19</v>
      </c>
      <c r="D7" s="409"/>
      <c r="E7" s="160"/>
      <c r="F7" s="401">
        <v>62</v>
      </c>
      <c r="G7" s="401"/>
      <c r="H7" s="401"/>
    </row>
    <row r="8" spans="2:14" ht="15.75" customHeight="1" outlineLevel="1">
      <c r="B8" s="158"/>
      <c r="C8" s="409" t="s">
        <v>20</v>
      </c>
      <c r="D8" s="409"/>
      <c r="E8" s="160"/>
      <c r="F8" s="401">
        <v>38</v>
      </c>
      <c r="G8" s="401"/>
      <c r="H8" s="401"/>
    </row>
    <row r="9" spans="2:14" ht="15.75" customHeight="1" outlineLevel="1">
      <c r="B9" s="158"/>
      <c r="C9" s="409" t="s">
        <v>36</v>
      </c>
      <c r="D9" s="409"/>
      <c r="E9" s="160"/>
      <c r="F9" s="401">
        <v>46</v>
      </c>
      <c r="G9" s="401"/>
      <c r="H9" s="401"/>
    </row>
    <row r="10" spans="2:14" ht="15.75" customHeight="1" outlineLevel="1">
      <c r="B10" s="158"/>
      <c r="C10" s="409" t="s">
        <v>21</v>
      </c>
      <c r="D10" s="409"/>
      <c r="E10" s="160"/>
      <c r="F10" s="401">
        <v>330</v>
      </c>
      <c r="G10" s="401"/>
      <c r="H10" s="401"/>
    </row>
    <row r="11" spans="2:14" ht="15.75" customHeight="1" outlineLevel="1">
      <c r="B11" s="158"/>
      <c r="C11" s="409" t="s">
        <v>22</v>
      </c>
      <c r="D11" s="409"/>
      <c r="E11" s="160"/>
      <c r="F11" s="401">
        <v>2</v>
      </c>
      <c r="G11" s="401"/>
      <c r="H11" s="401"/>
    </row>
    <row r="12" spans="2:14" ht="15.75" customHeight="1" outlineLevel="1">
      <c r="B12" s="158"/>
      <c r="C12" s="409" t="s">
        <v>23</v>
      </c>
      <c r="D12" s="409"/>
      <c r="E12" s="160"/>
      <c r="F12" s="401">
        <v>3</v>
      </c>
      <c r="G12" s="401"/>
      <c r="H12" s="401"/>
    </row>
    <row r="13" spans="2:14" ht="15.75" customHeight="1" outlineLevel="1">
      <c r="B13" s="158"/>
      <c r="C13" s="380" t="s">
        <v>172</v>
      </c>
      <c r="D13" s="380"/>
      <c r="E13" s="160"/>
      <c r="F13" s="395">
        <v>2</v>
      </c>
      <c r="G13" s="395"/>
      <c r="H13" s="395"/>
    </row>
    <row r="14" spans="2:14" ht="15.75" customHeight="1" outlineLevel="1">
      <c r="B14" s="158"/>
      <c r="C14" s="409" t="s">
        <v>24</v>
      </c>
      <c r="D14" s="409"/>
      <c r="E14" s="160"/>
      <c r="F14" s="401">
        <v>5</v>
      </c>
      <c r="G14" s="401"/>
      <c r="H14" s="401"/>
    </row>
    <row r="15" spans="2:14" ht="15.75" customHeight="1" outlineLevel="1">
      <c r="B15" s="158"/>
      <c r="C15" s="409" t="s">
        <v>25</v>
      </c>
      <c r="D15" s="409"/>
      <c r="E15" s="160"/>
      <c r="F15" s="401">
        <v>6</v>
      </c>
      <c r="G15" s="401"/>
      <c r="H15" s="401"/>
    </row>
    <row r="16" spans="2:14" ht="15.75" customHeight="1" outlineLevel="1">
      <c r="B16" s="158"/>
      <c r="C16" s="409" t="s">
        <v>26</v>
      </c>
      <c r="D16" s="409"/>
      <c r="E16" s="160"/>
      <c r="F16" s="401">
        <v>35</v>
      </c>
      <c r="G16" s="401"/>
      <c r="H16" s="401"/>
    </row>
    <row r="17" spans="2:12" ht="15.75" customHeight="1" outlineLevel="1">
      <c r="B17" s="158"/>
      <c r="C17" s="409" t="s">
        <v>27</v>
      </c>
      <c r="D17" s="409"/>
      <c r="E17" s="160"/>
      <c r="F17" s="401">
        <v>381</v>
      </c>
      <c r="G17" s="401"/>
      <c r="H17" s="401"/>
    </row>
    <row r="18" spans="2:12" ht="15.75" customHeight="1" outlineLevel="1">
      <c r="B18" s="158"/>
      <c r="C18" s="409" t="s">
        <v>28</v>
      </c>
      <c r="D18" s="409"/>
      <c r="E18" s="160"/>
      <c r="F18" s="401" t="s">
        <v>29</v>
      </c>
      <c r="G18" s="401"/>
      <c r="H18" s="401"/>
    </row>
    <row r="19" spans="2:12" ht="15.75" customHeight="1" outlineLevel="1">
      <c r="B19" s="158"/>
      <c r="C19" s="409" t="s">
        <v>30</v>
      </c>
      <c r="D19" s="409"/>
      <c r="E19" s="160"/>
      <c r="F19" s="401" t="s">
        <v>31</v>
      </c>
      <c r="G19" s="401"/>
      <c r="H19" s="401"/>
    </row>
    <row r="20" spans="2:12" ht="15.75" customHeight="1" outlineLevel="1">
      <c r="B20" s="158"/>
      <c r="C20" s="409" t="s">
        <v>37</v>
      </c>
      <c r="D20" s="409"/>
      <c r="E20" s="160"/>
      <c r="F20" s="401" t="s">
        <v>32</v>
      </c>
      <c r="G20" s="401"/>
      <c r="H20" s="401"/>
    </row>
    <row r="21" spans="2:12" ht="15.75" customHeight="1" outlineLevel="1">
      <c r="B21" s="158"/>
      <c r="C21" s="409" t="s">
        <v>33</v>
      </c>
      <c r="D21" s="409"/>
      <c r="E21" s="160"/>
      <c r="F21" s="401" t="s">
        <v>34</v>
      </c>
      <c r="G21" s="401"/>
      <c r="H21" s="401"/>
    </row>
    <row r="22" spans="2:12" ht="15.75" customHeight="1" outlineLevel="1">
      <c r="B22" s="158"/>
      <c r="C22" s="404" t="s">
        <v>35</v>
      </c>
      <c r="D22" s="404"/>
      <c r="E22" s="160"/>
      <c r="F22" s="395">
        <v>72</v>
      </c>
      <c r="G22" s="395"/>
      <c r="H22" s="395"/>
    </row>
    <row r="23" spans="2:12" ht="15.75" customHeight="1">
      <c r="B23" s="49"/>
      <c r="C23" s="61"/>
      <c r="D23" s="61"/>
      <c r="E23" s="62"/>
      <c r="F23" s="63"/>
      <c r="G23" s="63"/>
      <c r="H23" s="62"/>
    </row>
    <row r="24" spans="2:12" ht="15.75" customHeight="1" outlineLevel="1">
      <c r="B24" s="41" t="s">
        <v>39</v>
      </c>
      <c r="C24" s="42" t="s">
        <v>44</v>
      </c>
      <c r="D24" s="42"/>
      <c r="E24" s="43" t="s">
        <v>1</v>
      </c>
      <c r="F24" s="42" t="s">
        <v>1</v>
      </c>
      <c r="G24" s="42" t="s">
        <v>40</v>
      </c>
      <c r="H24" s="43" t="s">
        <v>41</v>
      </c>
    </row>
    <row r="25" spans="2:12" ht="15.75" customHeight="1" outlineLevel="1">
      <c r="B25" s="251">
        <v>1000</v>
      </c>
      <c r="C25" s="242" t="s">
        <v>13</v>
      </c>
      <c r="D25" s="242"/>
      <c r="E25" s="240">
        <v>1558</v>
      </c>
      <c r="F25" s="240">
        <f>E25*'Прайс-лист'!I3*(1-'Прайс-лист'!$E$3)</f>
        <v>36145.599999999999</v>
      </c>
      <c r="G25" s="251"/>
      <c r="H25" s="175">
        <f>F25</f>
        <v>36145.599999999999</v>
      </c>
    </row>
    <row r="26" spans="2:12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2" ht="219.75" customHeight="1" outlineLevel="2">
      <c r="B27" s="177"/>
      <c r="C27" s="387" t="s">
        <v>637</v>
      </c>
      <c r="D27" s="387"/>
      <c r="E27" s="387"/>
      <c r="F27" s="387"/>
      <c r="G27" s="387"/>
      <c r="H27" s="387"/>
    </row>
    <row r="28" spans="2:12" ht="15.75" customHeight="1" outlineLevel="1">
      <c r="B28" s="149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1">
        <v>2470</v>
      </c>
      <c r="C29" s="249" t="s">
        <v>3</v>
      </c>
      <c r="D29" s="179" t="s">
        <v>277</v>
      </c>
      <c r="E29" s="175">
        <v>62</v>
      </c>
      <c r="F29" s="175">
        <f>E29*'Прайс-лист'!I3*(1-'Прайс-лист'!$E$3)</f>
        <v>1438.4</v>
      </c>
      <c r="G29" s="176">
        <v>0</v>
      </c>
      <c r="H29" s="240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51"/>
      <c r="C30" s="243" t="s">
        <v>454</v>
      </c>
      <c r="D30" s="232" t="s">
        <v>277</v>
      </c>
      <c r="E30" s="175">
        <v>23</v>
      </c>
      <c r="F30" s="175">
        <f>E30*'Прайс-лист'!I3*(1-'Прайс-лист'!$E$3)</f>
        <v>533.6</v>
      </c>
      <c r="G30" s="176">
        <v>0</v>
      </c>
      <c r="H30" s="240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51"/>
      <c r="C31" s="243" t="s">
        <v>466</v>
      </c>
      <c r="D31" s="192" t="s">
        <v>277</v>
      </c>
      <c r="E31" s="175">
        <v>809</v>
      </c>
      <c r="F31" s="175">
        <f>E31*'Прайс-лист'!I3*(1-'Прайс-лист'!$E$3)</f>
        <v>18768.8</v>
      </c>
      <c r="G31" s="176">
        <v>0</v>
      </c>
      <c r="H31" s="240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9"/>
      <c r="C32" s="190" t="s">
        <v>4</v>
      </c>
      <c r="D32" s="190"/>
      <c r="E32" s="190"/>
      <c r="F32" s="190"/>
      <c r="G32" s="190"/>
      <c r="H32" s="190"/>
      <c r="J32" s="106" t="s">
        <v>367</v>
      </c>
      <c r="K32" s="111" t="s">
        <v>451</v>
      </c>
      <c r="L32" s="105"/>
    </row>
    <row r="33" spans="1:12" ht="15.75" customHeight="1" outlineLevel="1">
      <c r="A33" s="153"/>
      <c r="B33" s="244">
        <v>4144</v>
      </c>
      <c r="C33" s="386" t="s">
        <v>409</v>
      </c>
      <c r="D33" s="386"/>
      <c r="E33" s="175">
        <v>23</v>
      </c>
      <c r="F33" s="175">
        <f>E33*'Прайс-лист'!I3*(1-'Прайс-лист'!$E$3)</f>
        <v>533.6</v>
      </c>
      <c r="G33" s="176">
        <v>0</v>
      </c>
      <c r="H33" s="240">
        <f t="shared" ref="H33:H38" si="0"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3"/>
      <c r="B34" s="244">
        <v>2340</v>
      </c>
      <c r="C34" s="385" t="s">
        <v>5</v>
      </c>
      <c r="D34" s="385"/>
      <c r="E34" s="175">
        <v>52</v>
      </c>
      <c r="F34" s="175">
        <f>E34*'Прайс-лист'!I3*(1-'Прайс-лист'!$E$3)</f>
        <v>1206.4000000000001</v>
      </c>
      <c r="G34" s="176">
        <v>0</v>
      </c>
      <c r="H34" s="240">
        <f t="shared" si="0"/>
        <v>0</v>
      </c>
      <c r="J34" s="108" t="s">
        <v>333</v>
      </c>
      <c r="K34" s="130"/>
      <c r="L34" s="111"/>
    </row>
    <row r="35" spans="1:12" ht="15.75" customHeight="1" outlineLevel="1">
      <c r="A35" s="153"/>
      <c r="B35" s="244">
        <v>2386</v>
      </c>
      <c r="C35" s="385" t="s">
        <v>292</v>
      </c>
      <c r="D35" s="385"/>
      <c r="E35" s="175">
        <v>60</v>
      </c>
      <c r="F35" s="175">
        <f>E35*'Прайс-лист'!I3*(1-'Прайс-лист'!$E$3)</f>
        <v>1392</v>
      </c>
      <c r="G35" s="176">
        <v>0</v>
      </c>
      <c r="H35" s="240">
        <f t="shared" si="0"/>
        <v>0</v>
      </c>
      <c r="J35" s="108"/>
      <c r="K35" s="108"/>
      <c r="L35" s="108"/>
    </row>
    <row r="36" spans="1:12" ht="15.75" customHeight="1" outlineLevel="1">
      <c r="A36" s="153"/>
      <c r="B36" s="244">
        <v>2901</v>
      </c>
      <c r="C36" s="385" t="s">
        <v>6</v>
      </c>
      <c r="D36" s="385"/>
      <c r="E36" s="175">
        <v>77</v>
      </c>
      <c r="F36" s="175">
        <f>E36*'Прайс-лист'!I3*(1-'Прайс-лист'!$E$3)</f>
        <v>1786.4</v>
      </c>
      <c r="G36" s="176">
        <v>0</v>
      </c>
      <c r="H36" s="240">
        <f t="shared" si="0"/>
        <v>0</v>
      </c>
      <c r="J36" s="269"/>
      <c r="K36" s="269"/>
      <c r="L36" s="269"/>
    </row>
    <row r="37" spans="1:12" ht="15.75" customHeight="1" outlineLevel="1">
      <c r="A37" s="153"/>
      <c r="B37" s="244">
        <v>2902</v>
      </c>
      <c r="C37" s="385" t="s">
        <v>7</v>
      </c>
      <c r="D37" s="385"/>
      <c r="E37" s="175">
        <v>94</v>
      </c>
      <c r="F37" s="175">
        <f>E37*'Прайс-лист'!I3*(1-'Прайс-лист'!$E$3)</f>
        <v>2180.8000000000002</v>
      </c>
      <c r="G37" s="176">
        <v>0</v>
      </c>
      <c r="H37" s="240">
        <f t="shared" si="0"/>
        <v>0</v>
      </c>
      <c r="J37" s="269"/>
      <c r="K37" s="269"/>
      <c r="L37" s="269"/>
    </row>
    <row r="38" spans="1:12" ht="15.75" customHeight="1" outlineLevel="1">
      <c r="A38" s="153"/>
      <c r="B38" s="244">
        <v>2801</v>
      </c>
      <c r="C38" s="385" t="s">
        <v>8</v>
      </c>
      <c r="D38" s="385"/>
      <c r="E38" s="175">
        <v>130</v>
      </c>
      <c r="F38" s="175">
        <f>E38*'Прайс-лист'!I3*(1-'Прайс-лист'!$E$3)</f>
        <v>3016</v>
      </c>
      <c r="G38" s="176">
        <v>0</v>
      </c>
      <c r="H38" s="240">
        <f t="shared" si="0"/>
        <v>0</v>
      </c>
    </row>
    <row r="39" spans="1:12" s="332" customFormat="1" ht="18" outlineLevel="1">
      <c r="B39" s="333"/>
      <c r="E39" s="334"/>
      <c r="F39" s="318" t="s">
        <v>9</v>
      </c>
      <c r="G39" s="406">
        <f>SUM(H20:H38)</f>
        <v>36145.599999999999</v>
      </c>
      <c r="H39" s="406"/>
    </row>
    <row r="40" spans="1:12" ht="15.75" customHeight="1">
      <c r="B40" s="2"/>
      <c r="E40" s="91"/>
      <c r="F40" s="91"/>
      <c r="G40" s="2"/>
      <c r="H40" s="91"/>
    </row>
    <row r="41" spans="1:12" ht="15.75" customHeight="1">
      <c r="B41" s="2"/>
      <c r="E41" s="91"/>
      <c r="F41" s="91"/>
      <c r="G41" s="2"/>
      <c r="H41" s="91"/>
    </row>
    <row r="42" spans="1:12" ht="15.75" customHeight="1">
      <c r="B42" s="2"/>
      <c r="E42" s="91"/>
      <c r="F42" s="91"/>
      <c r="G42" s="2"/>
      <c r="H42" s="91"/>
    </row>
    <row r="43" spans="1:12" ht="15.75" customHeight="1">
      <c r="B43" s="2"/>
      <c r="E43" s="91"/>
      <c r="F43" s="91"/>
      <c r="G43" s="2"/>
      <c r="H43" s="91"/>
    </row>
    <row r="44" spans="1:12" ht="15.75" customHeight="1">
      <c r="B44" s="2"/>
      <c r="E44" s="91"/>
      <c r="F44" s="91"/>
      <c r="G44" s="2"/>
      <c r="H44" s="91"/>
    </row>
    <row r="45" spans="1:12" ht="15.75" customHeight="1">
      <c r="B45" s="2"/>
      <c r="E45" s="91"/>
      <c r="F45" s="91"/>
      <c r="G45" s="2"/>
      <c r="H45" s="91"/>
    </row>
    <row r="46" spans="1:12" ht="15.75" customHeight="1">
      <c r="B46" s="2"/>
      <c r="E46" s="2"/>
      <c r="F46" s="2"/>
      <c r="G46" s="2"/>
      <c r="H46" s="2"/>
    </row>
    <row r="47" spans="1:12" ht="15.75" customHeight="1">
      <c r="B47" s="92"/>
      <c r="E47" s="2"/>
      <c r="F47" s="91"/>
      <c r="G47" s="2"/>
      <c r="H47" s="91"/>
    </row>
    <row r="48" spans="1:12" ht="15.75" customHeight="1">
      <c r="B48" s="92"/>
      <c r="E48" s="2"/>
      <c r="F48" s="91"/>
      <c r="G48" s="2"/>
      <c r="H48" s="91"/>
    </row>
    <row r="49" spans="2:8" ht="15.75" customHeight="1">
      <c r="B49" s="92"/>
      <c r="E49" s="2"/>
      <c r="F49" s="91"/>
      <c r="G49" s="2"/>
      <c r="H49" s="91"/>
    </row>
    <row r="50" spans="2:8" ht="15.75" customHeight="1">
      <c r="B50" s="92"/>
      <c r="E50" s="2"/>
      <c r="F50" s="91"/>
      <c r="G50" s="2"/>
      <c r="H50" s="91"/>
    </row>
    <row r="51" spans="2:8" ht="15.75" customHeight="1">
      <c r="B51" s="92"/>
      <c r="E51" s="2"/>
      <c r="F51" s="91"/>
      <c r="G51" s="2"/>
      <c r="H51" s="91"/>
    </row>
    <row r="52" spans="2:8" ht="15.75" customHeight="1">
      <c r="B52" s="92"/>
      <c r="E52" s="2"/>
      <c r="F52" s="91"/>
      <c r="G52" s="2"/>
      <c r="H52" s="91"/>
    </row>
    <row r="53" spans="2:8" ht="15.75" customHeight="1">
      <c r="B53" s="92"/>
      <c r="E53" s="2"/>
      <c r="F53" s="91"/>
      <c r="G53" s="2"/>
      <c r="H53" s="91"/>
    </row>
    <row r="54" spans="2:8" ht="15.75" customHeight="1">
      <c r="B54" s="92"/>
      <c r="E54" s="2"/>
      <c r="F54" s="91"/>
      <c r="G54" s="2"/>
      <c r="H54" s="91"/>
    </row>
    <row r="55" spans="2:8" ht="15.75" customHeight="1">
      <c r="B55" s="2"/>
      <c r="E55" s="2"/>
      <c r="F55" s="2"/>
      <c r="G55" s="2"/>
      <c r="H55" s="2"/>
    </row>
    <row r="56" spans="2:8" ht="15.75" customHeight="1">
      <c r="B56" s="2"/>
      <c r="E56" s="2"/>
      <c r="F56" s="2"/>
      <c r="G56" s="2"/>
      <c r="H56" s="91"/>
    </row>
  </sheetData>
  <mergeCells count="49">
    <mergeCell ref="G39:H39"/>
    <mergeCell ref="C11:D11"/>
    <mergeCell ref="C12:D12"/>
    <mergeCell ref="C14:D14"/>
    <mergeCell ref="M2:N2"/>
    <mergeCell ref="C7:D7"/>
    <mergeCell ref="C8:D8"/>
    <mergeCell ref="C9:D9"/>
    <mergeCell ref="C10:D10"/>
    <mergeCell ref="B2:H2"/>
    <mergeCell ref="B3:H3"/>
    <mergeCell ref="C4:D4"/>
    <mergeCell ref="C5:D5"/>
    <mergeCell ref="C6:D6"/>
    <mergeCell ref="C13:D13"/>
    <mergeCell ref="F13:H13"/>
    <mergeCell ref="C16:D16"/>
    <mergeCell ref="C15:D15"/>
    <mergeCell ref="C19:D19"/>
    <mergeCell ref="C18:D18"/>
    <mergeCell ref="C17:D17"/>
    <mergeCell ref="C20:D20"/>
    <mergeCell ref="C22:D22"/>
    <mergeCell ref="C21:D21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38:D38"/>
    <mergeCell ref="C33:D33"/>
    <mergeCell ref="C34:D34"/>
    <mergeCell ref="C35:D35"/>
    <mergeCell ref="C36:D36"/>
    <mergeCell ref="C37:D37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C28" sqref="C28:H28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1" width="19.5703125" style="149" hidden="1" customWidth="1" outlineLevel="1"/>
    <col min="12" max="12" width="9.140625" style="149" collapsed="1"/>
    <col min="13" max="16384" width="9.140625" style="149"/>
  </cols>
  <sheetData>
    <row r="2" spans="2:13" ht="15.75" customHeight="1">
      <c r="B2" s="382" t="s">
        <v>250</v>
      </c>
      <c r="C2" s="382"/>
      <c r="D2" s="382"/>
      <c r="E2" s="382"/>
      <c r="F2" s="382"/>
      <c r="G2" s="382"/>
      <c r="H2" s="382"/>
      <c r="L2" s="383" t="s">
        <v>411</v>
      </c>
      <c r="M2" s="383"/>
    </row>
    <row r="3" spans="2:13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3" ht="15.75" customHeight="1" outlineLevel="1">
      <c r="B4" s="158"/>
      <c r="C4" s="380" t="s">
        <v>16</v>
      </c>
      <c r="D4" s="380"/>
      <c r="E4" s="159"/>
      <c r="F4" s="410">
        <v>460</v>
      </c>
      <c r="G4" s="410"/>
      <c r="H4" s="410"/>
    </row>
    <row r="5" spans="2:13" ht="15.75" customHeight="1" outlineLevel="1">
      <c r="B5" s="158"/>
      <c r="C5" s="380" t="s">
        <v>17</v>
      </c>
      <c r="D5" s="380"/>
      <c r="E5" s="159"/>
      <c r="F5" s="410">
        <v>340</v>
      </c>
      <c r="G5" s="410"/>
      <c r="H5" s="410"/>
    </row>
    <row r="6" spans="2:13" ht="15.75" customHeight="1" outlineLevel="1">
      <c r="B6" s="158"/>
      <c r="C6" s="380" t="s">
        <v>18</v>
      </c>
      <c r="D6" s="380"/>
      <c r="E6" s="159"/>
      <c r="F6" s="410">
        <v>205</v>
      </c>
      <c r="G6" s="410"/>
      <c r="H6" s="410"/>
    </row>
    <row r="7" spans="2:13" ht="15.75" customHeight="1" outlineLevel="1">
      <c r="B7" s="158"/>
      <c r="C7" s="380" t="s">
        <v>19</v>
      </c>
      <c r="D7" s="380"/>
      <c r="E7" s="159"/>
      <c r="F7" s="410">
        <v>105</v>
      </c>
      <c r="G7" s="410"/>
      <c r="H7" s="410"/>
    </row>
    <row r="8" spans="2:13" ht="15.75" customHeight="1" outlineLevel="1">
      <c r="B8" s="158"/>
      <c r="C8" s="380" t="s">
        <v>20</v>
      </c>
      <c r="D8" s="380"/>
      <c r="E8" s="159"/>
      <c r="F8" s="410">
        <v>48</v>
      </c>
      <c r="G8" s="410"/>
      <c r="H8" s="410"/>
    </row>
    <row r="9" spans="2:13" ht="15.75" customHeight="1" outlineLevel="1">
      <c r="B9" s="158"/>
      <c r="C9" s="380" t="s">
        <v>36</v>
      </c>
      <c r="D9" s="380"/>
      <c r="E9" s="159"/>
      <c r="F9" s="410">
        <v>102</v>
      </c>
      <c r="G9" s="410"/>
      <c r="H9" s="410"/>
    </row>
    <row r="10" spans="2:13" ht="15.75" customHeight="1" outlineLevel="1">
      <c r="B10" s="158"/>
      <c r="C10" s="380" t="s">
        <v>21</v>
      </c>
      <c r="D10" s="380"/>
      <c r="E10" s="159"/>
      <c r="F10" s="410">
        <v>1000</v>
      </c>
      <c r="G10" s="410"/>
      <c r="H10" s="410"/>
    </row>
    <row r="11" spans="2:13" ht="15.75" customHeight="1" outlineLevel="1">
      <c r="B11" s="158"/>
      <c r="C11" s="380" t="s">
        <v>22</v>
      </c>
      <c r="D11" s="380"/>
      <c r="E11" s="159"/>
      <c r="F11" s="410">
        <v>10</v>
      </c>
      <c r="G11" s="410"/>
      <c r="H11" s="410"/>
    </row>
    <row r="12" spans="2:13" ht="15.75" customHeight="1" outlineLevel="1">
      <c r="B12" s="158"/>
      <c r="C12" s="380" t="s">
        <v>23</v>
      </c>
      <c r="D12" s="380"/>
      <c r="E12" s="159"/>
      <c r="F12" s="410" t="s">
        <v>252</v>
      </c>
      <c r="G12" s="410"/>
      <c r="H12" s="410"/>
    </row>
    <row r="13" spans="2:13" ht="15.75" customHeight="1" outlineLevel="1">
      <c r="B13" s="158"/>
      <c r="C13" s="380" t="s">
        <v>172</v>
      </c>
      <c r="D13" s="380"/>
      <c r="E13" s="160"/>
      <c r="F13" s="395">
        <v>25</v>
      </c>
      <c r="G13" s="395"/>
      <c r="H13" s="395"/>
    </row>
    <row r="14" spans="2:13" ht="15.75" customHeight="1" outlineLevel="1">
      <c r="B14" s="158"/>
      <c r="C14" s="380" t="s">
        <v>24</v>
      </c>
      <c r="D14" s="380"/>
      <c r="E14" s="159"/>
      <c r="F14" s="410">
        <v>40</v>
      </c>
      <c r="G14" s="410"/>
      <c r="H14" s="410"/>
    </row>
    <row r="15" spans="2:13" ht="15.75" customHeight="1" outlineLevel="1">
      <c r="B15" s="158"/>
      <c r="C15" s="380" t="s">
        <v>25</v>
      </c>
      <c r="D15" s="380"/>
      <c r="E15" s="159"/>
      <c r="F15" s="410">
        <v>50</v>
      </c>
      <c r="G15" s="410"/>
      <c r="H15" s="410"/>
    </row>
    <row r="16" spans="2:13" ht="15.75" customHeight="1" outlineLevel="1">
      <c r="B16" s="158"/>
      <c r="C16" s="380" t="s">
        <v>26</v>
      </c>
      <c r="D16" s="380"/>
      <c r="E16" s="159"/>
      <c r="F16" s="410">
        <v>115</v>
      </c>
      <c r="G16" s="410"/>
      <c r="H16" s="410"/>
    </row>
    <row r="17" spans="2:11" ht="15.75" customHeight="1" outlineLevel="1">
      <c r="B17" s="158"/>
      <c r="C17" s="380" t="s">
        <v>27</v>
      </c>
      <c r="D17" s="380"/>
      <c r="E17" s="159"/>
      <c r="F17" s="410">
        <v>508</v>
      </c>
      <c r="G17" s="410"/>
      <c r="H17" s="410"/>
    </row>
    <row r="18" spans="2:11" ht="15.75" customHeight="1" outlineLevel="1">
      <c r="B18" s="158"/>
      <c r="C18" s="380" t="s">
        <v>28</v>
      </c>
      <c r="D18" s="380"/>
      <c r="E18" s="159"/>
      <c r="F18" s="410" t="s">
        <v>253</v>
      </c>
      <c r="G18" s="410"/>
      <c r="H18" s="410"/>
    </row>
    <row r="19" spans="2:11" ht="15.75" customHeight="1" outlineLevel="1">
      <c r="B19" s="158"/>
      <c r="C19" s="380" t="s">
        <v>30</v>
      </c>
      <c r="D19" s="380"/>
      <c r="E19" s="159"/>
      <c r="F19" s="396" t="s">
        <v>434</v>
      </c>
      <c r="G19" s="396"/>
      <c r="H19" s="396"/>
    </row>
    <row r="20" spans="2:11" ht="15.75" customHeight="1" outlineLevel="1">
      <c r="B20" s="158"/>
      <c r="C20" s="380" t="s">
        <v>37</v>
      </c>
      <c r="D20" s="380"/>
      <c r="E20" s="159"/>
      <c r="F20" s="410" t="s">
        <v>49</v>
      </c>
      <c r="G20" s="410"/>
      <c r="H20" s="410"/>
    </row>
    <row r="21" spans="2:11" ht="15.75" customHeight="1" outlineLevel="1">
      <c r="B21" s="158"/>
      <c r="C21" s="385" t="s">
        <v>156</v>
      </c>
      <c r="D21" s="385"/>
      <c r="E21" s="159"/>
      <c r="F21" s="410" t="s">
        <v>256</v>
      </c>
      <c r="G21" s="410"/>
      <c r="H21" s="410"/>
    </row>
    <row r="22" spans="2:11" ht="15.75" customHeight="1" outlineLevel="1">
      <c r="B22" s="158"/>
      <c r="C22" s="385" t="s">
        <v>157</v>
      </c>
      <c r="D22" s="385"/>
      <c r="E22" s="159"/>
      <c r="F22" s="410" t="s">
        <v>257</v>
      </c>
      <c r="G22" s="410"/>
      <c r="H22" s="410"/>
    </row>
    <row r="23" spans="2:11" ht="15.75" customHeight="1" outlineLevel="1">
      <c r="B23" s="158"/>
      <c r="C23" s="385" t="s">
        <v>35</v>
      </c>
      <c r="D23" s="385"/>
      <c r="E23" s="159"/>
      <c r="F23" s="410">
        <v>134</v>
      </c>
      <c r="G23" s="410"/>
      <c r="H23" s="410"/>
    </row>
    <row r="24" spans="2:11" ht="15.75" customHeight="1">
      <c r="B24" s="49"/>
      <c r="C24" s="52"/>
      <c r="D24" s="52"/>
      <c r="E24" s="46"/>
      <c r="F24" s="52"/>
      <c r="G24" s="52"/>
      <c r="H24" s="51"/>
    </row>
    <row r="25" spans="2:11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1" ht="15.75" customHeight="1" outlineLevel="1">
      <c r="B26" s="251">
        <v>1220</v>
      </c>
      <c r="C26" s="242" t="s">
        <v>229</v>
      </c>
      <c r="D26" s="242"/>
      <c r="E26" s="173">
        <v>2834</v>
      </c>
      <c r="F26" s="174">
        <f>E26*'Прайс-лист'!I3*(1-'Прайс-лист'!$E$3)</f>
        <v>65748.800000000003</v>
      </c>
      <c r="G26" s="251"/>
      <c r="H26" s="175">
        <f>F26</f>
        <v>65748.800000000003</v>
      </c>
    </row>
    <row r="27" spans="2:11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1" ht="276" customHeight="1" outlineLevel="2">
      <c r="B28" s="177"/>
      <c r="C28" s="387" t="s">
        <v>639</v>
      </c>
      <c r="D28" s="387"/>
      <c r="E28" s="387"/>
      <c r="F28" s="387"/>
      <c r="G28" s="387"/>
      <c r="H28" s="387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8"/>
      <c r="C30" s="243" t="s">
        <v>454</v>
      </c>
      <c r="D30" s="232" t="s">
        <v>277</v>
      </c>
      <c r="E30" s="220">
        <v>23</v>
      </c>
      <c r="F30" s="174">
        <f>E30*'Прайс-лист'!I3*(1-'Прайс-лист'!$E$3)</f>
        <v>533.6</v>
      </c>
      <c r="G30" s="176">
        <v>0</v>
      </c>
      <c r="H30" s="175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1">
        <v>2125</v>
      </c>
      <c r="C31" s="243" t="s">
        <v>458</v>
      </c>
      <c r="D31" s="192" t="s">
        <v>277</v>
      </c>
      <c r="E31" s="220">
        <v>151</v>
      </c>
      <c r="F31" s="174">
        <f>E31*'Прайс-лист'!I3*(1-'Прайс-лист'!$E$3)</f>
        <v>3503.2000000000003</v>
      </c>
      <c r="G31" s="176">
        <v>0</v>
      </c>
      <c r="H31" s="175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90" t="s">
        <v>4</v>
      </c>
      <c r="D32" s="190"/>
      <c r="E32" s="190"/>
      <c r="F32" s="190"/>
      <c r="G32" s="190"/>
      <c r="H32" s="190"/>
      <c r="J32" s="104" t="s">
        <v>450</v>
      </c>
      <c r="K32" s="106" t="s">
        <v>331</v>
      </c>
    </row>
    <row r="33" spans="1:11" ht="15.75" customHeight="1" outlineLevel="1">
      <c r="A33" s="153"/>
      <c r="B33" s="246">
        <v>4144</v>
      </c>
      <c r="C33" s="392" t="s">
        <v>409</v>
      </c>
      <c r="D33" s="392"/>
      <c r="E33" s="220">
        <v>23</v>
      </c>
      <c r="F33" s="174">
        <f>E33*'Прайс-лист'!I3*(1-'Прайс-лист'!$E$3)</f>
        <v>533.6</v>
      </c>
      <c r="G33" s="176">
        <v>0</v>
      </c>
      <c r="H33" s="175">
        <f t="shared" ref="H33:H44" si="0">F33*G33</f>
        <v>0</v>
      </c>
      <c r="J33" s="111" t="s">
        <v>451</v>
      </c>
      <c r="K33" s="105"/>
    </row>
    <row r="34" spans="1:11" ht="15.75" customHeight="1" outlineLevel="1">
      <c r="A34" s="153"/>
      <c r="B34" s="246">
        <v>2348</v>
      </c>
      <c r="C34" s="392" t="s">
        <v>243</v>
      </c>
      <c r="D34" s="392"/>
      <c r="E34" s="220">
        <v>97</v>
      </c>
      <c r="F34" s="174">
        <f>E34*'Прайс-лист'!I3*(1-'Прайс-лист'!$E$3)</f>
        <v>2250.4</v>
      </c>
      <c r="G34" s="176">
        <v>0</v>
      </c>
      <c r="H34" s="175">
        <f t="shared" si="0"/>
        <v>0</v>
      </c>
      <c r="J34" s="105" t="s">
        <v>456</v>
      </c>
      <c r="K34" s="111"/>
    </row>
    <row r="35" spans="1:11" ht="15.75" customHeight="1" outlineLevel="1">
      <c r="A35" s="153"/>
      <c r="B35" s="246">
        <v>2344</v>
      </c>
      <c r="C35" s="392" t="s">
        <v>5</v>
      </c>
      <c r="D35" s="392"/>
      <c r="E35" s="220">
        <v>66</v>
      </c>
      <c r="F35" s="174">
        <f>E35*'Прайс-лист'!I3*(1-'Прайс-лист'!$E$3)</f>
        <v>1531.2</v>
      </c>
      <c r="G35" s="176">
        <v>0</v>
      </c>
      <c r="H35" s="175">
        <f t="shared" si="0"/>
        <v>0</v>
      </c>
      <c r="J35" s="130" t="s">
        <v>346</v>
      </c>
      <c r="K35" s="111"/>
    </row>
    <row r="36" spans="1:11" ht="15.75" customHeight="1" outlineLevel="1">
      <c r="A36" s="153"/>
      <c r="B36" s="246">
        <v>2345</v>
      </c>
      <c r="C36" s="392" t="s">
        <v>467</v>
      </c>
      <c r="D36" s="392"/>
      <c r="E36" s="220">
        <v>66</v>
      </c>
      <c r="F36" s="174">
        <f>E36*'Прайс-лист'!I3*(1-'Прайс-лист'!$E$3)</f>
        <v>1531.2</v>
      </c>
      <c r="G36" s="176">
        <v>0</v>
      </c>
      <c r="H36" s="175">
        <f t="shared" si="0"/>
        <v>0</v>
      </c>
      <c r="J36" s="130" t="s">
        <v>455</v>
      </c>
      <c r="K36" s="108"/>
    </row>
    <row r="37" spans="1:11" ht="15.75" customHeight="1" outlineLevel="1">
      <c r="A37" s="153"/>
      <c r="B37" s="246">
        <v>2552</v>
      </c>
      <c r="C37" s="392" t="s">
        <v>242</v>
      </c>
      <c r="D37" s="392"/>
      <c r="E37" s="220">
        <v>350</v>
      </c>
      <c r="F37" s="174">
        <f>E37*'Прайс-лист'!I3*(1-'Прайс-лист'!$E$3)</f>
        <v>8120</v>
      </c>
      <c r="G37" s="176">
        <v>0</v>
      </c>
      <c r="H37" s="175">
        <f t="shared" si="0"/>
        <v>0</v>
      </c>
    </row>
    <row r="38" spans="1:11" ht="15.75" customHeight="1" outlineLevel="1">
      <c r="A38" s="153"/>
      <c r="B38" s="246">
        <v>2210</v>
      </c>
      <c r="C38" s="392" t="s">
        <v>244</v>
      </c>
      <c r="D38" s="392"/>
      <c r="E38" s="220">
        <v>305</v>
      </c>
      <c r="F38" s="174">
        <f>E38*'Прайс-лист'!I3*(1-'Прайс-лист'!$E$3)</f>
        <v>7076</v>
      </c>
      <c r="G38" s="176">
        <v>0</v>
      </c>
      <c r="H38" s="175">
        <f t="shared" si="0"/>
        <v>0</v>
      </c>
    </row>
    <row r="39" spans="1:11" ht="15.75" customHeight="1" outlineLevel="1">
      <c r="A39" s="153"/>
      <c r="B39" s="246">
        <v>2252</v>
      </c>
      <c r="C39" s="392" t="s">
        <v>245</v>
      </c>
      <c r="D39" s="392"/>
      <c r="E39" s="220">
        <v>267</v>
      </c>
      <c r="F39" s="174">
        <f>E39*'Прайс-лист'!I3*(1-'Прайс-лист'!$E$3)</f>
        <v>6194.4000000000005</v>
      </c>
      <c r="G39" s="176">
        <v>0</v>
      </c>
      <c r="H39" s="175">
        <f t="shared" si="0"/>
        <v>0</v>
      </c>
    </row>
    <row r="40" spans="1:11" ht="15.75" customHeight="1" outlineLevel="1">
      <c r="A40" s="153"/>
      <c r="B40" s="246">
        <v>2280</v>
      </c>
      <c r="C40" s="392" t="s">
        <v>246</v>
      </c>
      <c r="D40" s="392"/>
      <c r="E40" s="220">
        <v>115</v>
      </c>
      <c r="F40" s="174">
        <f>E40*'Прайс-лист'!I3*(1-'Прайс-лист'!$E$3)</f>
        <v>2668</v>
      </c>
      <c r="G40" s="176">
        <v>0</v>
      </c>
      <c r="H40" s="175">
        <f t="shared" si="0"/>
        <v>0</v>
      </c>
    </row>
    <row r="41" spans="1:11" ht="15.75" customHeight="1" outlineLevel="1">
      <c r="A41" s="153"/>
      <c r="B41" s="246">
        <v>2281</v>
      </c>
      <c r="C41" s="392" t="s">
        <v>273</v>
      </c>
      <c r="D41" s="392"/>
      <c r="E41" s="220">
        <v>115</v>
      </c>
      <c r="F41" s="174">
        <f>E41*'Прайс-лист'!I3*(1-'Прайс-лист'!$E$3)</f>
        <v>2668</v>
      </c>
      <c r="G41" s="176">
        <v>0</v>
      </c>
      <c r="H41" s="175">
        <f t="shared" si="0"/>
        <v>0</v>
      </c>
    </row>
    <row r="42" spans="1:11" ht="15.75" customHeight="1" outlineLevel="1">
      <c r="A42" s="153"/>
      <c r="B42" s="246">
        <v>2927</v>
      </c>
      <c r="C42" s="392" t="s">
        <v>592</v>
      </c>
      <c r="D42" s="392"/>
      <c r="E42" s="220">
        <v>160</v>
      </c>
      <c r="F42" s="174">
        <f>E42*'Прайс-лист'!I3*(1-'Прайс-лист'!$E$3)</f>
        <v>3712</v>
      </c>
      <c r="G42" s="176">
        <v>0</v>
      </c>
      <c r="H42" s="175">
        <f t="shared" si="0"/>
        <v>0</v>
      </c>
    </row>
    <row r="43" spans="1:11" ht="15.75" customHeight="1" outlineLevel="1">
      <c r="A43" s="153"/>
      <c r="B43" s="246">
        <v>2928</v>
      </c>
      <c r="C43" s="392" t="s">
        <v>593</v>
      </c>
      <c r="D43" s="392"/>
      <c r="E43" s="220">
        <v>203</v>
      </c>
      <c r="F43" s="174">
        <f>E43*'Прайс-лист'!I3*(1-'Прайс-лист'!$E$3)</f>
        <v>4709.6000000000004</v>
      </c>
      <c r="G43" s="176">
        <v>0</v>
      </c>
      <c r="H43" s="175">
        <f t="shared" si="0"/>
        <v>0</v>
      </c>
    </row>
    <row r="44" spans="1:11" ht="15.75" customHeight="1" outlineLevel="1">
      <c r="A44" s="153"/>
      <c r="B44" s="246">
        <v>2831</v>
      </c>
      <c r="C44" s="392" t="s">
        <v>8</v>
      </c>
      <c r="D44" s="392"/>
      <c r="E44" s="220">
        <v>348</v>
      </c>
      <c r="F44" s="174">
        <f>E44*'Прайс-лист'!I3*(1-'Прайс-лист'!$E$3)</f>
        <v>8073.6</v>
      </c>
      <c r="G44" s="176">
        <v>0</v>
      </c>
      <c r="H44" s="175">
        <f t="shared" si="0"/>
        <v>0</v>
      </c>
    </row>
    <row r="45" spans="1:11" s="314" customFormat="1" ht="18" outlineLevel="1">
      <c r="B45" s="333"/>
      <c r="C45" s="335"/>
      <c r="D45" s="335"/>
      <c r="E45" s="336"/>
      <c r="F45" s="316" t="s">
        <v>9</v>
      </c>
      <c r="G45" s="388">
        <f>SUM(H26:H44)</f>
        <v>65748.800000000003</v>
      </c>
      <c r="H45" s="388"/>
    </row>
    <row r="47" spans="1:11" ht="15.75" customHeight="1">
      <c r="C47" s="256" t="s">
        <v>535</v>
      </c>
    </row>
    <row r="48" spans="1:11" ht="15.75" customHeight="1">
      <c r="C48" s="146"/>
    </row>
  </sheetData>
  <sortState ref="A32:H43">
    <sortCondition ref="A32"/>
  </sortState>
  <mergeCells count="57"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  <mergeCell ref="C23:D23"/>
    <mergeCell ref="F20:H20"/>
    <mergeCell ref="F21:H21"/>
    <mergeCell ref="F22:H22"/>
    <mergeCell ref="F23:H23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F4:H4"/>
    <mergeCell ref="F5:H5"/>
    <mergeCell ref="F6:H6"/>
    <mergeCell ref="G45:H45"/>
    <mergeCell ref="C43:D43"/>
    <mergeCell ref="C44:D44"/>
    <mergeCell ref="C38:D38"/>
    <mergeCell ref="C39:D39"/>
    <mergeCell ref="C40:D40"/>
    <mergeCell ref="C41:D41"/>
    <mergeCell ref="C42:D42"/>
    <mergeCell ref="C37:D37"/>
    <mergeCell ref="C28:H28"/>
    <mergeCell ref="F7:H7"/>
    <mergeCell ref="F8:H8"/>
    <mergeCell ref="C13:D13"/>
    <mergeCell ref="F13:H13"/>
    <mergeCell ref="C33:D33"/>
    <mergeCell ref="C34:D34"/>
    <mergeCell ref="C35:D35"/>
    <mergeCell ref="C36:D36"/>
    <mergeCell ref="F9:H9"/>
    <mergeCell ref="F10:H10"/>
    <mergeCell ref="F11:H11"/>
    <mergeCell ref="F12:H12"/>
    <mergeCell ref="F14:H14"/>
    <mergeCell ref="F15:H15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 customWidth="1"/>
    <col min="10" max="11" width="19.5703125" style="149" hidden="1" customWidth="1" outlineLevel="1"/>
    <col min="12" max="12" width="9.140625" style="149" collapsed="1"/>
    <col min="13" max="16384" width="9.140625" style="149"/>
  </cols>
  <sheetData>
    <row r="2" spans="2:13" ht="15.75" customHeight="1">
      <c r="B2" s="382" t="s">
        <v>251</v>
      </c>
      <c r="C2" s="382"/>
      <c r="D2" s="382"/>
      <c r="E2" s="382"/>
      <c r="F2" s="382"/>
      <c r="G2" s="382"/>
      <c r="H2" s="382"/>
      <c r="L2" s="383" t="s">
        <v>411</v>
      </c>
      <c r="M2" s="383"/>
    </row>
    <row r="3" spans="2:13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3" ht="15.75" customHeight="1" outlineLevel="1">
      <c r="B4" s="158"/>
      <c r="C4" s="380" t="s">
        <v>16</v>
      </c>
      <c r="D4" s="380"/>
      <c r="E4" s="159"/>
      <c r="F4" s="410">
        <v>420</v>
      </c>
      <c r="G4" s="410"/>
      <c r="H4" s="410"/>
    </row>
    <row r="5" spans="2:13" ht="15.75" customHeight="1" outlineLevel="1">
      <c r="B5" s="158"/>
      <c r="C5" s="380" t="s">
        <v>17</v>
      </c>
      <c r="D5" s="380"/>
      <c r="E5" s="159"/>
      <c r="F5" s="410">
        <v>300</v>
      </c>
      <c r="G5" s="410"/>
      <c r="H5" s="410"/>
    </row>
    <row r="6" spans="2:13" ht="15.75" customHeight="1" outlineLevel="1">
      <c r="B6" s="158"/>
      <c r="C6" s="380" t="s">
        <v>18</v>
      </c>
      <c r="D6" s="380"/>
      <c r="E6" s="159"/>
      <c r="F6" s="410">
        <v>205</v>
      </c>
      <c r="G6" s="410"/>
      <c r="H6" s="410"/>
    </row>
    <row r="7" spans="2:13" ht="15.75" customHeight="1" outlineLevel="1">
      <c r="B7" s="158"/>
      <c r="C7" s="380" t="s">
        <v>19</v>
      </c>
      <c r="D7" s="380"/>
      <c r="E7" s="159"/>
      <c r="F7" s="410">
        <v>105</v>
      </c>
      <c r="G7" s="410"/>
      <c r="H7" s="410"/>
    </row>
    <row r="8" spans="2:13" ht="15.75" customHeight="1" outlineLevel="1">
      <c r="B8" s="158"/>
      <c r="C8" s="380" t="s">
        <v>20</v>
      </c>
      <c r="D8" s="380"/>
      <c r="E8" s="159"/>
      <c r="F8" s="410">
        <v>48</v>
      </c>
      <c r="G8" s="410"/>
      <c r="H8" s="410"/>
    </row>
    <row r="9" spans="2:13" ht="15.75" customHeight="1" outlineLevel="1">
      <c r="B9" s="158"/>
      <c r="C9" s="380" t="s">
        <v>36</v>
      </c>
      <c r="D9" s="380"/>
      <c r="E9" s="159"/>
      <c r="F9" s="410">
        <v>88</v>
      </c>
      <c r="G9" s="410"/>
      <c r="H9" s="410"/>
    </row>
    <row r="10" spans="2:13" ht="15.75" customHeight="1" outlineLevel="1">
      <c r="B10" s="158"/>
      <c r="C10" s="380" t="s">
        <v>21</v>
      </c>
      <c r="D10" s="380"/>
      <c r="E10" s="159"/>
      <c r="F10" s="410">
        <v>900</v>
      </c>
      <c r="G10" s="410"/>
      <c r="H10" s="410"/>
    </row>
    <row r="11" spans="2:13" ht="15.75" customHeight="1" outlineLevel="1">
      <c r="B11" s="158"/>
      <c r="C11" s="380" t="s">
        <v>22</v>
      </c>
      <c r="D11" s="380"/>
      <c r="E11" s="159"/>
      <c r="F11" s="410">
        <v>9</v>
      </c>
      <c r="G11" s="410"/>
      <c r="H11" s="410"/>
    </row>
    <row r="12" spans="2:13" ht="15.75" customHeight="1" outlineLevel="1">
      <c r="B12" s="158"/>
      <c r="C12" s="380" t="s">
        <v>23</v>
      </c>
      <c r="D12" s="380"/>
      <c r="E12" s="159"/>
      <c r="F12" s="410" t="s">
        <v>252</v>
      </c>
      <c r="G12" s="410"/>
      <c r="H12" s="410"/>
    </row>
    <row r="13" spans="2:13" ht="15.75" customHeight="1" outlineLevel="1">
      <c r="B13" s="158"/>
      <c r="C13" s="380" t="s">
        <v>172</v>
      </c>
      <c r="D13" s="380"/>
      <c r="E13" s="160"/>
      <c r="F13" s="395">
        <v>20</v>
      </c>
      <c r="G13" s="395"/>
      <c r="H13" s="395"/>
    </row>
    <row r="14" spans="2:13" ht="15.75" customHeight="1" outlineLevel="1">
      <c r="B14" s="158"/>
      <c r="C14" s="380" t="s">
        <v>24</v>
      </c>
      <c r="D14" s="380"/>
      <c r="E14" s="159"/>
      <c r="F14" s="410">
        <v>25</v>
      </c>
      <c r="G14" s="410"/>
      <c r="H14" s="410"/>
    </row>
    <row r="15" spans="2:13" ht="15.75" customHeight="1" outlineLevel="1">
      <c r="B15" s="158"/>
      <c r="C15" s="380" t="s">
        <v>25</v>
      </c>
      <c r="D15" s="380"/>
      <c r="E15" s="159"/>
      <c r="F15" s="410">
        <v>40</v>
      </c>
      <c r="G15" s="410"/>
      <c r="H15" s="410"/>
    </row>
    <row r="16" spans="2:13" ht="15.75" customHeight="1" outlineLevel="1">
      <c r="B16" s="158"/>
      <c r="C16" s="380" t="s">
        <v>26</v>
      </c>
      <c r="D16" s="380"/>
      <c r="E16" s="159"/>
      <c r="F16" s="410">
        <v>95</v>
      </c>
      <c r="G16" s="410"/>
      <c r="H16" s="410"/>
    </row>
    <row r="17" spans="2:11" ht="15.75" customHeight="1" outlineLevel="1">
      <c r="B17" s="158"/>
      <c r="C17" s="380" t="s">
        <v>27</v>
      </c>
      <c r="D17" s="380"/>
      <c r="E17" s="159"/>
      <c r="F17" s="410">
        <v>508</v>
      </c>
      <c r="G17" s="410"/>
      <c r="H17" s="410"/>
    </row>
    <row r="18" spans="2:11" ht="15.75" customHeight="1" outlineLevel="1">
      <c r="B18" s="158"/>
      <c r="C18" s="380" t="s">
        <v>28</v>
      </c>
      <c r="D18" s="380"/>
      <c r="E18" s="159"/>
      <c r="F18" s="410" t="s">
        <v>253</v>
      </c>
      <c r="G18" s="410"/>
      <c r="H18" s="410"/>
    </row>
    <row r="19" spans="2:11" ht="15.75" customHeight="1" outlineLevel="1">
      <c r="B19" s="158"/>
      <c r="C19" s="380" t="s">
        <v>30</v>
      </c>
      <c r="D19" s="380"/>
      <c r="E19" s="159"/>
      <c r="F19" s="396" t="s">
        <v>248</v>
      </c>
      <c r="G19" s="396"/>
      <c r="H19" s="396"/>
    </row>
    <row r="20" spans="2:11" ht="15.75" customHeight="1" outlineLevel="1">
      <c r="B20" s="158"/>
      <c r="C20" s="380" t="s">
        <v>37</v>
      </c>
      <c r="D20" s="380"/>
      <c r="E20" s="159"/>
      <c r="F20" s="410" t="s">
        <v>49</v>
      </c>
      <c r="G20" s="410"/>
      <c r="H20" s="410"/>
    </row>
    <row r="21" spans="2:11" ht="15.75" customHeight="1" outlineLevel="1">
      <c r="B21" s="158"/>
      <c r="C21" s="385" t="s">
        <v>156</v>
      </c>
      <c r="D21" s="385"/>
      <c r="E21" s="159"/>
      <c r="F21" s="410" t="s">
        <v>254</v>
      </c>
      <c r="G21" s="410"/>
      <c r="H21" s="410"/>
    </row>
    <row r="22" spans="2:11" ht="15.75" customHeight="1" outlineLevel="1">
      <c r="B22" s="158"/>
      <c r="C22" s="385" t="s">
        <v>157</v>
      </c>
      <c r="D22" s="385"/>
      <c r="E22" s="159"/>
      <c r="F22" s="410" t="s">
        <v>255</v>
      </c>
      <c r="G22" s="410"/>
      <c r="H22" s="410"/>
    </row>
    <row r="23" spans="2:11" ht="15.75" customHeight="1" outlineLevel="1">
      <c r="B23" s="158"/>
      <c r="C23" s="385" t="s">
        <v>35</v>
      </c>
      <c r="D23" s="385"/>
      <c r="E23" s="159"/>
      <c r="F23" s="410">
        <v>110</v>
      </c>
      <c r="G23" s="410"/>
      <c r="H23" s="410"/>
    </row>
    <row r="24" spans="2:11" ht="15.75" customHeight="1">
      <c r="B24" s="49"/>
      <c r="C24" s="52"/>
      <c r="D24" s="52"/>
      <c r="E24" s="87"/>
      <c r="F24" s="52"/>
      <c r="G24" s="52"/>
      <c r="H24" s="51"/>
    </row>
    <row r="25" spans="2:11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1" ht="15.75" customHeight="1" outlineLevel="1">
      <c r="B26" s="251">
        <v>1210</v>
      </c>
      <c r="C26" s="242" t="s">
        <v>229</v>
      </c>
      <c r="D26" s="242"/>
      <c r="E26" s="173">
        <v>2588</v>
      </c>
      <c r="F26" s="174">
        <f>E26*'Прайс-лист'!I3*(1-'Прайс-лист'!$E$3)</f>
        <v>60041.600000000006</v>
      </c>
      <c r="G26" s="251"/>
      <c r="H26" s="175">
        <f>F26</f>
        <v>60041.600000000006</v>
      </c>
    </row>
    <row r="27" spans="2:11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1" ht="276.75" customHeight="1" outlineLevel="2">
      <c r="B28" s="177"/>
      <c r="C28" s="387" t="s">
        <v>640</v>
      </c>
      <c r="D28" s="387"/>
      <c r="E28" s="387"/>
      <c r="F28" s="387"/>
      <c r="G28" s="387"/>
      <c r="H28" s="387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8"/>
      <c r="C30" s="243" t="s">
        <v>454</v>
      </c>
      <c r="D30" s="232" t="s">
        <v>277</v>
      </c>
      <c r="E30" s="220">
        <v>23</v>
      </c>
      <c r="F30" s="174">
        <f>E30*'Прайс-лист'!I3*(1-'Прайс-лист'!$E$3)</f>
        <v>533.6</v>
      </c>
      <c r="G30" s="176">
        <v>0</v>
      </c>
      <c r="H30" s="175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1">
        <v>2124</v>
      </c>
      <c r="C31" s="243" t="s">
        <v>458</v>
      </c>
      <c r="D31" s="192" t="s">
        <v>277</v>
      </c>
      <c r="E31" s="220">
        <v>139</v>
      </c>
      <c r="F31" s="174">
        <f>E31*'Прайс-лист'!I3*(1-'Прайс-лист'!$E$3)</f>
        <v>3224.8</v>
      </c>
      <c r="G31" s="176">
        <v>0</v>
      </c>
      <c r="H31" s="175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90" t="s">
        <v>4</v>
      </c>
      <c r="D32" s="190"/>
      <c r="E32" s="190"/>
      <c r="F32" s="190"/>
      <c r="G32" s="190"/>
      <c r="H32" s="190"/>
      <c r="J32" s="104" t="s">
        <v>450</v>
      </c>
      <c r="K32" s="106" t="s">
        <v>331</v>
      </c>
    </row>
    <row r="33" spans="1:11" ht="15.75" customHeight="1" outlineLevel="1">
      <c r="A33" s="153"/>
      <c r="B33" s="246">
        <v>4144</v>
      </c>
      <c r="C33" s="392" t="s">
        <v>409</v>
      </c>
      <c r="D33" s="392"/>
      <c r="E33" s="220">
        <v>23</v>
      </c>
      <c r="F33" s="174">
        <f>E33*'Прайс-лист'!I3*(1-'Прайс-лист'!$E$3)</f>
        <v>533.6</v>
      </c>
      <c r="G33" s="176">
        <v>0</v>
      </c>
      <c r="H33" s="175">
        <f t="shared" ref="H33:H44" si="0">F33*G33</f>
        <v>0</v>
      </c>
      <c r="J33" s="111" t="s">
        <v>451</v>
      </c>
      <c r="K33" s="105"/>
    </row>
    <row r="34" spans="1:11" ht="15.75" customHeight="1" outlineLevel="1">
      <c r="A34" s="153"/>
      <c r="B34" s="246">
        <v>2348</v>
      </c>
      <c r="C34" s="392" t="s">
        <v>243</v>
      </c>
      <c r="D34" s="392"/>
      <c r="E34" s="220">
        <v>97</v>
      </c>
      <c r="F34" s="174">
        <f>E34*'Прайс-лист'!I3*(1-'Прайс-лист'!$E$3)</f>
        <v>2250.4</v>
      </c>
      <c r="G34" s="176">
        <v>0</v>
      </c>
      <c r="H34" s="175">
        <f t="shared" si="0"/>
        <v>0</v>
      </c>
      <c r="J34" s="105" t="s">
        <v>456</v>
      </c>
      <c r="K34" s="111"/>
    </row>
    <row r="35" spans="1:11" ht="15.75" customHeight="1" outlineLevel="1">
      <c r="A35" s="153"/>
      <c r="B35" s="246">
        <v>2344</v>
      </c>
      <c r="C35" s="392" t="s">
        <v>5</v>
      </c>
      <c r="D35" s="392"/>
      <c r="E35" s="220">
        <v>66</v>
      </c>
      <c r="F35" s="174">
        <f>E35*'Прайс-лист'!I3*(1-'Прайс-лист'!$E$3)</f>
        <v>1531.2</v>
      </c>
      <c r="G35" s="176">
        <v>0</v>
      </c>
      <c r="H35" s="175">
        <f t="shared" si="0"/>
        <v>0</v>
      </c>
      <c r="J35" s="130" t="s">
        <v>346</v>
      </c>
      <c r="K35" s="111"/>
    </row>
    <row r="36" spans="1:11" ht="15.75" customHeight="1" outlineLevel="1">
      <c r="A36" s="153"/>
      <c r="B36" s="246">
        <v>2345</v>
      </c>
      <c r="C36" s="392" t="s">
        <v>467</v>
      </c>
      <c r="D36" s="392"/>
      <c r="E36" s="220">
        <v>66</v>
      </c>
      <c r="F36" s="174">
        <f>E36*'Прайс-лист'!I3*(1-'Прайс-лист'!$E$3)</f>
        <v>1531.2</v>
      </c>
      <c r="G36" s="176">
        <v>0</v>
      </c>
      <c r="H36" s="175">
        <f t="shared" si="0"/>
        <v>0</v>
      </c>
      <c r="J36" s="130" t="s">
        <v>455</v>
      </c>
      <c r="K36" s="108"/>
    </row>
    <row r="37" spans="1:11" ht="15.75" customHeight="1" outlineLevel="1">
      <c r="A37" s="153"/>
      <c r="B37" s="246">
        <v>2551</v>
      </c>
      <c r="C37" s="392" t="s">
        <v>242</v>
      </c>
      <c r="D37" s="392"/>
      <c r="E37" s="220">
        <v>295</v>
      </c>
      <c r="F37" s="174">
        <f>E37*'Прайс-лист'!I3*(1-'Прайс-лист'!$E$3)</f>
        <v>6844</v>
      </c>
      <c r="G37" s="176">
        <v>0</v>
      </c>
      <c r="H37" s="175">
        <f t="shared" si="0"/>
        <v>0</v>
      </c>
    </row>
    <row r="38" spans="1:11" ht="15.75" customHeight="1" outlineLevel="1">
      <c r="A38" s="153"/>
      <c r="B38" s="246">
        <v>2210</v>
      </c>
      <c r="C38" s="392" t="s">
        <v>244</v>
      </c>
      <c r="D38" s="392"/>
      <c r="E38" s="220">
        <v>305</v>
      </c>
      <c r="F38" s="174">
        <f>E38*'Прайс-лист'!I3*(1-'Прайс-лист'!$E$3)</f>
        <v>7076</v>
      </c>
      <c r="G38" s="176">
        <v>0</v>
      </c>
      <c r="H38" s="175">
        <f t="shared" si="0"/>
        <v>0</v>
      </c>
    </row>
    <row r="39" spans="1:11" ht="15.75" customHeight="1" outlineLevel="1">
      <c r="A39" s="153"/>
      <c r="B39" s="246">
        <v>2252</v>
      </c>
      <c r="C39" s="392" t="s">
        <v>245</v>
      </c>
      <c r="D39" s="392"/>
      <c r="E39" s="220">
        <v>267</v>
      </c>
      <c r="F39" s="174">
        <f>E39*'Прайс-лист'!I3*(1-'Прайс-лист'!$E$3)</f>
        <v>6194.4000000000005</v>
      </c>
      <c r="G39" s="176">
        <v>0</v>
      </c>
      <c r="H39" s="175">
        <f t="shared" si="0"/>
        <v>0</v>
      </c>
    </row>
    <row r="40" spans="1:11" ht="15.75" customHeight="1" outlineLevel="1">
      <c r="A40" s="153"/>
      <c r="B40" s="246">
        <v>2280</v>
      </c>
      <c r="C40" s="392" t="s">
        <v>246</v>
      </c>
      <c r="D40" s="392"/>
      <c r="E40" s="220">
        <v>115</v>
      </c>
      <c r="F40" s="174">
        <f>E40*'Прайс-лист'!I3*(1-'Прайс-лист'!$E$3)</f>
        <v>2668</v>
      </c>
      <c r="G40" s="176">
        <v>0</v>
      </c>
      <c r="H40" s="175">
        <f t="shared" si="0"/>
        <v>0</v>
      </c>
    </row>
    <row r="41" spans="1:11" ht="15.75" customHeight="1" outlineLevel="1">
      <c r="A41" s="153"/>
      <c r="B41" s="246">
        <v>2281</v>
      </c>
      <c r="C41" s="392" t="s">
        <v>273</v>
      </c>
      <c r="D41" s="392"/>
      <c r="E41" s="220">
        <v>115</v>
      </c>
      <c r="F41" s="174">
        <f>E41*'Прайс-лист'!I3*(1-'Прайс-лист'!$E$3)</f>
        <v>2668</v>
      </c>
      <c r="G41" s="176">
        <v>0</v>
      </c>
      <c r="H41" s="175">
        <f t="shared" si="0"/>
        <v>0</v>
      </c>
    </row>
    <row r="42" spans="1:11" ht="15.75" customHeight="1" outlineLevel="1">
      <c r="A42" s="153"/>
      <c r="B42" s="246">
        <v>2925</v>
      </c>
      <c r="C42" s="392" t="s">
        <v>592</v>
      </c>
      <c r="D42" s="392"/>
      <c r="E42" s="220">
        <v>143</v>
      </c>
      <c r="F42" s="174">
        <f>E42*'Прайс-лист'!I3*(1-'Прайс-лист'!$E$3)</f>
        <v>3317.6000000000004</v>
      </c>
      <c r="G42" s="176">
        <v>0</v>
      </c>
      <c r="H42" s="175">
        <f t="shared" si="0"/>
        <v>0</v>
      </c>
    </row>
    <row r="43" spans="1:11" ht="15.75" customHeight="1" outlineLevel="1">
      <c r="A43" s="153"/>
      <c r="B43" s="246">
        <v>2926</v>
      </c>
      <c r="C43" s="392" t="s">
        <v>593</v>
      </c>
      <c r="D43" s="392"/>
      <c r="E43" s="220">
        <v>178</v>
      </c>
      <c r="F43" s="174">
        <f>E43*'Прайс-лист'!I3*(1-'Прайс-лист'!$E$3)</f>
        <v>4129.6000000000004</v>
      </c>
      <c r="G43" s="176">
        <v>0</v>
      </c>
      <c r="H43" s="175">
        <f t="shared" si="0"/>
        <v>0</v>
      </c>
    </row>
    <row r="44" spans="1:11" ht="15.75" customHeight="1" outlineLevel="1">
      <c r="A44" s="153"/>
      <c r="B44" s="246">
        <v>2830</v>
      </c>
      <c r="C44" s="392" t="s">
        <v>8</v>
      </c>
      <c r="D44" s="392"/>
      <c r="E44" s="220">
        <v>306</v>
      </c>
      <c r="F44" s="174">
        <f>E44*'Прайс-лист'!I3*(1-'Прайс-лист'!$E$3)</f>
        <v>7099.2000000000007</v>
      </c>
      <c r="G44" s="176">
        <v>0</v>
      </c>
      <c r="H44" s="175">
        <f t="shared" si="0"/>
        <v>0</v>
      </c>
    </row>
    <row r="45" spans="1:11" s="314" customFormat="1" ht="18" outlineLevel="1">
      <c r="B45" s="333"/>
      <c r="C45" s="335"/>
      <c r="D45" s="335"/>
      <c r="E45" s="336"/>
      <c r="F45" s="316" t="s">
        <v>9</v>
      </c>
      <c r="G45" s="388">
        <f>SUM(H26:H44)</f>
        <v>60041.600000000006</v>
      </c>
      <c r="H45" s="388"/>
    </row>
    <row r="47" spans="1:11" ht="15.75" customHeight="1">
      <c r="C47" s="256" t="s">
        <v>536</v>
      </c>
    </row>
    <row r="48" spans="1:11" ht="15.75" customHeight="1">
      <c r="C48" s="146"/>
    </row>
  </sheetData>
  <sortState ref="A32:H43">
    <sortCondition ref="A32"/>
  </sortState>
  <mergeCells count="57">
    <mergeCell ref="C16:D16"/>
    <mergeCell ref="L2:M2"/>
    <mergeCell ref="C18:D18"/>
    <mergeCell ref="C19:D19"/>
    <mergeCell ref="C20:D20"/>
    <mergeCell ref="C17:D17"/>
    <mergeCell ref="C7:D7"/>
    <mergeCell ref="C8:D8"/>
    <mergeCell ref="C9:D9"/>
    <mergeCell ref="B2:H2"/>
    <mergeCell ref="B3:H3"/>
    <mergeCell ref="C4:D4"/>
    <mergeCell ref="C5:D5"/>
    <mergeCell ref="C6:D6"/>
    <mergeCell ref="F15:H15"/>
    <mergeCell ref="F16:H16"/>
    <mergeCell ref="C10:D10"/>
    <mergeCell ref="C11:D11"/>
    <mergeCell ref="C12:D12"/>
    <mergeCell ref="C14:D14"/>
    <mergeCell ref="C15:D15"/>
    <mergeCell ref="C13:D13"/>
    <mergeCell ref="F18:H18"/>
    <mergeCell ref="F19:H19"/>
    <mergeCell ref="F9:H9"/>
    <mergeCell ref="F10:H10"/>
    <mergeCell ref="F11:H11"/>
    <mergeCell ref="F12:H12"/>
    <mergeCell ref="F14:H14"/>
    <mergeCell ref="F17:H17"/>
    <mergeCell ref="F13:H13"/>
    <mergeCell ref="F4:H4"/>
    <mergeCell ref="F5:H5"/>
    <mergeCell ref="F6:H6"/>
    <mergeCell ref="F7:H7"/>
    <mergeCell ref="F8:H8"/>
    <mergeCell ref="F20:H20"/>
    <mergeCell ref="F21:H21"/>
    <mergeCell ref="F22:H22"/>
    <mergeCell ref="F23:H23"/>
    <mergeCell ref="C28:H28"/>
    <mergeCell ref="C23:D23"/>
    <mergeCell ref="C22:D22"/>
    <mergeCell ref="C21:D21"/>
    <mergeCell ref="C33:D33"/>
    <mergeCell ref="C34:D34"/>
    <mergeCell ref="C35:D35"/>
    <mergeCell ref="C36:D36"/>
    <mergeCell ref="C37:D37"/>
    <mergeCell ref="G45:H45"/>
    <mergeCell ref="C43:D43"/>
    <mergeCell ref="C44:D44"/>
    <mergeCell ref="C38:D38"/>
    <mergeCell ref="C39:D39"/>
    <mergeCell ref="C40:D40"/>
    <mergeCell ref="C41:D41"/>
    <mergeCell ref="C42:D42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8"/>
  <sheetViews>
    <sheetView showGridLines="0" zoomScaleNormal="100" workbookViewId="0">
      <pane ySplit="2" topLeftCell="A28" activePane="bottomLeft" state="frozen"/>
      <selection pane="bottomLeft" activeCell="N30" sqref="N30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1" width="19.5703125" style="149" hidden="1" customWidth="1" outlineLevel="1"/>
    <col min="12" max="12" width="9.140625" style="149" collapsed="1"/>
    <col min="13" max="16384" width="9.140625" style="149"/>
  </cols>
  <sheetData>
    <row r="2" spans="2:13" ht="15.75" customHeight="1">
      <c r="B2" s="382" t="s">
        <v>241</v>
      </c>
      <c r="C2" s="382"/>
      <c r="D2" s="382"/>
      <c r="E2" s="382"/>
      <c r="F2" s="382"/>
      <c r="G2" s="382"/>
      <c r="H2" s="382"/>
      <c r="L2" s="383" t="s">
        <v>411</v>
      </c>
      <c r="M2" s="383"/>
    </row>
    <row r="3" spans="2:13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3" ht="15.75" customHeight="1" outlineLevel="1">
      <c r="B4" s="158"/>
      <c r="C4" s="380" t="s">
        <v>16</v>
      </c>
      <c r="D4" s="380"/>
      <c r="E4" s="159"/>
      <c r="F4" s="410">
        <v>380</v>
      </c>
      <c r="G4" s="410"/>
      <c r="H4" s="410"/>
    </row>
    <row r="5" spans="2:13" ht="15.75" customHeight="1" outlineLevel="1">
      <c r="B5" s="158"/>
      <c r="C5" s="380" t="s">
        <v>17</v>
      </c>
      <c r="D5" s="380"/>
      <c r="E5" s="159"/>
      <c r="F5" s="410">
        <v>265</v>
      </c>
      <c r="G5" s="410"/>
      <c r="H5" s="410"/>
    </row>
    <row r="6" spans="2:13" ht="15.75" customHeight="1" outlineLevel="1">
      <c r="B6" s="158"/>
      <c r="C6" s="380" t="s">
        <v>18</v>
      </c>
      <c r="D6" s="380"/>
      <c r="E6" s="159"/>
      <c r="F6" s="410">
        <v>190</v>
      </c>
      <c r="G6" s="410"/>
      <c r="H6" s="410"/>
    </row>
    <row r="7" spans="2:13" ht="15.75" customHeight="1" outlineLevel="1">
      <c r="B7" s="158"/>
      <c r="C7" s="380" t="s">
        <v>19</v>
      </c>
      <c r="D7" s="380"/>
      <c r="E7" s="159"/>
      <c r="F7" s="410">
        <v>95</v>
      </c>
      <c r="G7" s="410"/>
      <c r="H7" s="410"/>
    </row>
    <row r="8" spans="2:13" ht="15.75" customHeight="1" outlineLevel="1">
      <c r="B8" s="158"/>
      <c r="C8" s="380" t="s">
        <v>20</v>
      </c>
      <c r="D8" s="380"/>
      <c r="E8" s="159"/>
      <c r="F8" s="410">
        <v>46</v>
      </c>
      <c r="G8" s="410"/>
      <c r="H8" s="410"/>
    </row>
    <row r="9" spans="2:13" ht="15.75" customHeight="1" outlineLevel="1">
      <c r="B9" s="158"/>
      <c r="C9" s="380" t="s">
        <v>36</v>
      </c>
      <c r="D9" s="380"/>
      <c r="E9" s="159"/>
      <c r="F9" s="410">
        <v>78</v>
      </c>
      <c r="G9" s="410"/>
      <c r="H9" s="410"/>
    </row>
    <row r="10" spans="2:13" ht="15.75" customHeight="1" outlineLevel="1">
      <c r="B10" s="158"/>
      <c r="C10" s="380" t="s">
        <v>21</v>
      </c>
      <c r="D10" s="380"/>
      <c r="E10" s="159"/>
      <c r="F10" s="410">
        <v>700</v>
      </c>
      <c r="G10" s="410"/>
      <c r="H10" s="410"/>
    </row>
    <row r="11" spans="2:13" ht="15.75" customHeight="1" outlineLevel="1">
      <c r="B11" s="158"/>
      <c r="C11" s="380" t="s">
        <v>22</v>
      </c>
      <c r="D11" s="380"/>
      <c r="E11" s="159"/>
      <c r="F11" s="410">
        <v>7</v>
      </c>
      <c r="G11" s="410"/>
      <c r="H11" s="410"/>
    </row>
    <row r="12" spans="2:13" ht="15.75" customHeight="1" outlineLevel="1">
      <c r="B12" s="158"/>
      <c r="C12" s="380" t="s">
        <v>23</v>
      </c>
      <c r="D12" s="380"/>
      <c r="E12" s="159"/>
      <c r="F12" s="410" t="s">
        <v>209</v>
      </c>
      <c r="G12" s="410"/>
      <c r="H12" s="410"/>
    </row>
    <row r="13" spans="2:13" ht="15.75" customHeight="1" outlineLevel="1">
      <c r="B13" s="158"/>
      <c r="C13" s="380" t="s">
        <v>172</v>
      </c>
      <c r="D13" s="380"/>
      <c r="E13" s="160"/>
      <c r="F13" s="395">
        <v>20</v>
      </c>
      <c r="G13" s="395"/>
      <c r="H13" s="395"/>
    </row>
    <row r="14" spans="2:13" ht="15.75" customHeight="1" outlineLevel="1">
      <c r="B14" s="158"/>
      <c r="C14" s="380" t="s">
        <v>24</v>
      </c>
      <c r="D14" s="380"/>
      <c r="E14" s="159"/>
      <c r="F14" s="410">
        <v>25</v>
      </c>
      <c r="G14" s="410"/>
      <c r="H14" s="410"/>
    </row>
    <row r="15" spans="2:13" ht="15.75" customHeight="1" outlineLevel="1">
      <c r="B15" s="158"/>
      <c r="C15" s="380" t="s">
        <v>25</v>
      </c>
      <c r="D15" s="380"/>
      <c r="E15" s="159"/>
      <c r="F15" s="410">
        <v>30</v>
      </c>
      <c r="G15" s="410"/>
      <c r="H15" s="410"/>
    </row>
    <row r="16" spans="2:13" ht="15.75" customHeight="1" outlineLevel="1">
      <c r="B16" s="158"/>
      <c r="C16" s="380" t="s">
        <v>26</v>
      </c>
      <c r="D16" s="380"/>
      <c r="E16" s="159"/>
      <c r="F16" s="410">
        <v>80</v>
      </c>
      <c r="G16" s="410"/>
      <c r="H16" s="410"/>
    </row>
    <row r="17" spans="2:11" ht="15.75" customHeight="1" outlineLevel="1">
      <c r="B17" s="158"/>
      <c r="C17" s="380" t="s">
        <v>27</v>
      </c>
      <c r="D17" s="380"/>
      <c r="E17" s="159"/>
      <c r="F17" s="410">
        <v>381</v>
      </c>
      <c r="G17" s="410"/>
      <c r="H17" s="410"/>
    </row>
    <row r="18" spans="2:11" ht="15.75" customHeight="1" outlineLevel="1">
      <c r="B18" s="158"/>
      <c r="C18" s="380" t="s">
        <v>28</v>
      </c>
      <c r="D18" s="380"/>
      <c r="E18" s="159"/>
      <c r="F18" s="410" t="s">
        <v>247</v>
      </c>
      <c r="G18" s="410"/>
      <c r="H18" s="410"/>
    </row>
    <row r="19" spans="2:11" ht="15.75" customHeight="1" outlineLevel="1">
      <c r="B19" s="158"/>
      <c r="C19" s="380" t="s">
        <v>30</v>
      </c>
      <c r="D19" s="380"/>
      <c r="E19" s="159"/>
      <c r="F19" s="396" t="s">
        <v>248</v>
      </c>
      <c r="G19" s="396"/>
      <c r="H19" s="396"/>
    </row>
    <row r="20" spans="2:11" ht="15.75" customHeight="1" outlineLevel="1">
      <c r="B20" s="158"/>
      <c r="C20" s="380" t="s">
        <v>37</v>
      </c>
      <c r="D20" s="380"/>
      <c r="E20" s="159"/>
      <c r="F20" s="410" t="s">
        <v>49</v>
      </c>
      <c r="G20" s="410"/>
      <c r="H20" s="410"/>
    </row>
    <row r="21" spans="2:11" ht="15.75" customHeight="1" outlineLevel="1">
      <c r="B21" s="158"/>
      <c r="C21" s="385" t="s">
        <v>156</v>
      </c>
      <c r="D21" s="385"/>
      <c r="E21" s="159"/>
      <c r="F21" s="410" t="s">
        <v>224</v>
      </c>
      <c r="G21" s="410"/>
      <c r="H21" s="410"/>
    </row>
    <row r="22" spans="2:11" ht="15.75" customHeight="1" outlineLevel="1">
      <c r="B22" s="158"/>
      <c r="C22" s="385" t="s">
        <v>157</v>
      </c>
      <c r="D22" s="385"/>
      <c r="E22" s="159"/>
      <c r="F22" s="410" t="s">
        <v>249</v>
      </c>
      <c r="G22" s="410"/>
      <c r="H22" s="410"/>
    </row>
    <row r="23" spans="2:11" ht="15.75" customHeight="1" outlineLevel="1">
      <c r="B23" s="158"/>
      <c r="C23" s="385" t="s">
        <v>35</v>
      </c>
      <c r="D23" s="385"/>
      <c r="E23" s="159"/>
      <c r="F23" s="410">
        <v>97</v>
      </c>
      <c r="G23" s="410"/>
      <c r="H23" s="410"/>
    </row>
    <row r="24" spans="2:11" ht="15.75" customHeight="1">
      <c r="B24" s="49"/>
      <c r="C24" s="52"/>
      <c r="D24" s="52"/>
      <c r="E24" s="87"/>
      <c r="F24" s="52"/>
      <c r="G24" s="52"/>
      <c r="H24" s="51"/>
    </row>
    <row r="25" spans="2:11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1" ht="15.75" customHeight="1" outlineLevel="1">
      <c r="B26" s="251">
        <v>1200</v>
      </c>
      <c r="C26" s="242" t="s">
        <v>229</v>
      </c>
      <c r="D26" s="242"/>
      <c r="E26" s="173">
        <v>2185</v>
      </c>
      <c r="F26" s="174">
        <f>E26*'Прайс-лист'!I3*(1-'Прайс-лист'!$E$3)</f>
        <v>50692</v>
      </c>
      <c r="G26" s="251"/>
      <c r="H26" s="175">
        <f>F26</f>
        <v>50692</v>
      </c>
    </row>
    <row r="27" spans="2:11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1" ht="278.25" customHeight="1" outlineLevel="2">
      <c r="B28" s="177"/>
      <c r="C28" s="387" t="s">
        <v>641</v>
      </c>
      <c r="D28" s="387"/>
      <c r="E28" s="387"/>
      <c r="F28" s="387"/>
      <c r="G28" s="387"/>
      <c r="H28" s="387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8"/>
      <c r="C30" s="243" t="s">
        <v>454</v>
      </c>
      <c r="D30" s="232" t="s">
        <v>277</v>
      </c>
      <c r="E30" s="220">
        <v>23</v>
      </c>
      <c r="F30" s="174">
        <f>E30*'Прайс-лист'!I3*(1-'Прайс-лист'!$E$3)</f>
        <v>533.6</v>
      </c>
      <c r="G30" s="176">
        <v>0</v>
      </c>
      <c r="H30" s="175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1">
        <v>2123</v>
      </c>
      <c r="C31" s="243" t="s">
        <v>458</v>
      </c>
      <c r="D31" s="192" t="s">
        <v>277</v>
      </c>
      <c r="E31" s="220">
        <v>129</v>
      </c>
      <c r="F31" s="174">
        <f>E31*'Прайс-лист'!I3*(1-'Прайс-лист'!$E$3)</f>
        <v>2992.8</v>
      </c>
      <c r="G31" s="176">
        <v>0</v>
      </c>
      <c r="H31" s="175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90" t="s">
        <v>4</v>
      </c>
      <c r="D32" s="190"/>
      <c r="E32" s="190"/>
      <c r="F32" s="190"/>
      <c r="G32" s="190"/>
      <c r="H32" s="190"/>
      <c r="J32" s="104" t="s">
        <v>450</v>
      </c>
      <c r="K32" s="106" t="s">
        <v>331</v>
      </c>
    </row>
    <row r="33" spans="2:11" ht="15.75" customHeight="1" outlineLevel="1">
      <c r="B33" s="246">
        <v>4144</v>
      </c>
      <c r="C33" s="392" t="s">
        <v>409</v>
      </c>
      <c r="D33" s="392"/>
      <c r="E33" s="206">
        <v>23</v>
      </c>
      <c r="F33" s="174">
        <f>E33*'Прайс-лист'!I3*(1-'Прайс-лист'!$E$3)</f>
        <v>533.6</v>
      </c>
      <c r="G33" s="176">
        <v>0</v>
      </c>
      <c r="H33" s="175">
        <f t="shared" ref="H33:H44" si="0">F33*G33</f>
        <v>0</v>
      </c>
      <c r="J33" s="111" t="s">
        <v>451</v>
      </c>
      <c r="K33" s="105"/>
    </row>
    <row r="34" spans="2:11" ht="15.75" customHeight="1" outlineLevel="1">
      <c r="B34" s="246">
        <v>2348</v>
      </c>
      <c r="C34" s="392" t="s">
        <v>243</v>
      </c>
      <c r="D34" s="392"/>
      <c r="E34" s="206">
        <v>97</v>
      </c>
      <c r="F34" s="174">
        <f>E34*'Прайс-лист'!I3*(1-'Прайс-лист'!$E$3)</f>
        <v>2250.4</v>
      </c>
      <c r="G34" s="176">
        <v>0</v>
      </c>
      <c r="H34" s="175">
        <f t="shared" si="0"/>
        <v>0</v>
      </c>
      <c r="J34" s="105" t="s">
        <v>456</v>
      </c>
      <c r="K34" s="111"/>
    </row>
    <row r="35" spans="2:11" ht="15.75" customHeight="1" outlineLevel="1">
      <c r="B35" s="246">
        <v>2344</v>
      </c>
      <c r="C35" s="392" t="s">
        <v>5</v>
      </c>
      <c r="D35" s="392"/>
      <c r="E35" s="206">
        <v>66</v>
      </c>
      <c r="F35" s="174">
        <f>E35*'Прайс-лист'!I3*(1-'Прайс-лист'!$E$3)</f>
        <v>1531.2</v>
      </c>
      <c r="G35" s="176">
        <v>0</v>
      </c>
      <c r="H35" s="175">
        <f t="shared" si="0"/>
        <v>0</v>
      </c>
      <c r="J35" s="130" t="s">
        <v>346</v>
      </c>
      <c r="K35" s="111"/>
    </row>
    <row r="36" spans="2:11" ht="15.75" customHeight="1" outlineLevel="1">
      <c r="B36" s="246">
        <v>2345</v>
      </c>
      <c r="C36" s="392" t="s">
        <v>467</v>
      </c>
      <c r="D36" s="392"/>
      <c r="E36" s="206">
        <v>66</v>
      </c>
      <c r="F36" s="174">
        <f>E36*'Прайс-лист'!I3*(1-'Прайс-лист'!$E$3)</f>
        <v>1531.2</v>
      </c>
      <c r="G36" s="176">
        <v>0</v>
      </c>
      <c r="H36" s="175">
        <f t="shared" si="0"/>
        <v>0</v>
      </c>
      <c r="J36" s="130" t="s">
        <v>455</v>
      </c>
      <c r="K36" s="108"/>
    </row>
    <row r="37" spans="2:11" ht="15.75" customHeight="1" outlineLevel="1">
      <c r="B37" s="246">
        <v>2550</v>
      </c>
      <c r="C37" s="392" t="s">
        <v>242</v>
      </c>
      <c r="D37" s="392"/>
      <c r="E37" s="206">
        <v>257</v>
      </c>
      <c r="F37" s="174">
        <f>E37*'Прайс-лист'!I3*(1-'Прайс-лист'!$E$3)</f>
        <v>5962.4000000000005</v>
      </c>
      <c r="G37" s="176">
        <v>0</v>
      </c>
      <c r="H37" s="175">
        <f t="shared" si="0"/>
        <v>0</v>
      </c>
    </row>
    <row r="38" spans="2:11" ht="15.75" customHeight="1" outlineLevel="1">
      <c r="B38" s="246">
        <v>2210</v>
      </c>
      <c r="C38" s="392" t="s">
        <v>244</v>
      </c>
      <c r="D38" s="392"/>
      <c r="E38" s="220">
        <v>305</v>
      </c>
      <c r="F38" s="174">
        <f>E38*'Прайс-лист'!I3*(1-'Прайс-лист'!$E$3)</f>
        <v>7076</v>
      </c>
      <c r="G38" s="176">
        <v>0</v>
      </c>
      <c r="H38" s="175">
        <f t="shared" si="0"/>
        <v>0</v>
      </c>
    </row>
    <row r="39" spans="2:11" ht="15.75" customHeight="1" outlineLevel="1">
      <c r="B39" s="246">
        <v>2252</v>
      </c>
      <c r="C39" s="392" t="s">
        <v>245</v>
      </c>
      <c r="D39" s="392"/>
      <c r="E39" s="220">
        <v>267</v>
      </c>
      <c r="F39" s="174">
        <f>E39*'Прайс-лист'!I3*(1-'Прайс-лист'!$E$3)</f>
        <v>6194.4000000000005</v>
      </c>
      <c r="G39" s="176">
        <v>0</v>
      </c>
      <c r="H39" s="175">
        <f t="shared" si="0"/>
        <v>0</v>
      </c>
    </row>
    <row r="40" spans="2:11" ht="15.75" customHeight="1" outlineLevel="1">
      <c r="B40" s="246">
        <v>2280</v>
      </c>
      <c r="C40" s="392" t="s">
        <v>246</v>
      </c>
      <c r="D40" s="392"/>
      <c r="E40" s="220">
        <v>115</v>
      </c>
      <c r="F40" s="174">
        <f>E40*'Прайс-лист'!I3*(1-'Прайс-лист'!$E$3)</f>
        <v>2668</v>
      </c>
      <c r="G40" s="176">
        <v>0</v>
      </c>
      <c r="H40" s="175">
        <f t="shared" si="0"/>
        <v>0</v>
      </c>
    </row>
    <row r="41" spans="2:11" ht="15.75" customHeight="1" outlineLevel="1">
      <c r="B41" s="246">
        <v>2281</v>
      </c>
      <c r="C41" s="392" t="s">
        <v>273</v>
      </c>
      <c r="D41" s="392"/>
      <c r="E41" s="220">
        <v>115</v>
      </c>
      <c r="F41" s="174">
        <f>E41*'Прайс-лист'!I3*(1-'Прайс-лист'!$E$3)</f>
        <v>2668</v>
      </c>
      <c r="G41" s="176">
        <v>0</v>
      </c>
      <c r="H41" s="175">
        <f t="shared" si="0"/>
        <v>0</v>
      </c>
    </row>
    <row r="42" spans="2:11" ht="15.75" customHeight="1" outlineLevel="1">
      <c r="B42" s="246">
        <v>2923</v>
      </c>
      <c r="C42" s="392" t="s">
        <v>592</v>
      </c>
      <c r="D42" s="392"/>
      <c r="E42" s="206">
        <v>127</v>
      </c>
      <c r="F42" s="174">
        <f>E42*'Прайс-лист'!I3*(1-'Прайс-лист'!$E$3)</f>
        <v>2946.4</v>
      </c>
      <c r="G42" s="176">
        <v>0</v>
      </c>
      <c r="H42" s="175">
        <f t="shared" si="0"/>
        <v>0</v>
      </c>
    </row>
    <row r="43" spans="2:11" ht="15.75" customHeight="1" outlineLevel="1">
      <c r="B43" s="246">
        <v>2924</v>
      </c>
      <c r="C43" s="392" t="s">
        <v>593</v>
      </c>
      <c r="D43" s="392"/>
      <c r="E43" s="206">
        <v>151</v>
      </c>
      <c r="F43" s="174">
        <f>E43*'Прайс-лист'!I3*(1-'Прайс-лист'!$E$3)</f>
        <v>3503.2000000000003</v>
      </c>
      <c r="G43" s="176">
        <v>0</v>
      </c>
      <c r="H43" s="175">
        <f t="shared" si="0"/>
        <v>0</v>
      </c>
    </row>
    <row r="44" spans="2:11" ht="15.75" customHeight="1" outlineLevel="1">
      <c r="B44" s="246">
        <v>2829</v>
      </c>
      <c r="C44" s="392" t="s">
        <v>8</v>
      </c>
      <c r="D44" s="392"/>
      <c r="E44" s="206">
        <v>251</v>
      </c>
      <c r="F44" s="174">
        <f>E44*'Прайс-лист'!I3*(1-'Прайс-лист'!$E$3)</f>
        <v>5823.2000000000007</v>
      </c>
      <c r="G44" s="176">
        <v>0</v>
      </c>
      <c r="H44" s="175">
        <f t="shared" si="0"/>
        <v>0</v>
      </c>
    </row>
    <row r="45" spans="2:11" s="314" customFormat="1" ht="18" outlineLevel="1">
      <c r="B45" s="333"/>
      <c r="C45" s="335"/>
      <c r="D45" s="335"/>
      <c r="E45" s="336"/>
      <c r="F45" s="316" t="s">
        <v>9</v>
      </c>
      <c r="G45" s="388">
        <f>SUM(H26:H43)</f>
        <v>50692</v>
      </c>
      <c r="H45" s="388"/>
    </row>
    <row r="46" spans="2:11" ht="15.75" customHeight="1">
      <c r="E46" s="149"/>
      <c r="F46" s="149"/>
      <c r="H46" s="149"/>
    </row>
    <row r="47" spans="2:11" ht="15.75" customHeight="1">
      <c r="C47" s="256" t="s">
        <v>537</v>
      </c>
    </row>
    <row r="48" spans="2:11" ht="15.75" customHeight="1">
      <c r="C48" s="146"/>
    </row>
  </sheetData>
  <sortState ref="A32:H43">
    <sortCondition ref="A32"/>
  </sortState>
  <mergeCells count="57"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  <mergeCell ref="C23:D23"/>
    <mergeCell ref="F20:H20"/>
    <mergeCell ref="F21:H21"/>
    <mergeCell ref="F22:H22"/>
    <mergeCell ref="F23:H23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F4:H4"/>
    <mergeCell ref="F5:H5"/>
    <mergeCell ref="F6:H6"/>
    <mergeCell ref="G45:H45"/>
    <mergeCell ref="C43:D43"/>
    <mergeCell ref="C44:D44"/>
    <mergeCell ref="C38:D38"/>
    <mergeCell ref="C39:D39"/>
    <mergeCell ref="C40:D40"/>
    <mergeCell ref="C41:D41"/>
    <mergeCell ref="C42:D42"/>
    <mergeCell ref="C37:D37"/>
    <mergeCell ref="C28:H28"/>
    <mergeCell ref="F7:H7"/>
    <mergeCell ref="F8:H8"/>
    <mergeCell ref="C13:D13"/>
    <mergeCell ref="F13:H13"/>
    <mergeCell ref="C33:D33"/>
    <mergeCell ref="C34:D34"/>
    <mergeCell ref="C35:D35"/>
    <mergeCell ref="C36:D36"/>
    <mergeCell ref="F9:H9"/>
    <mergeCell ref="F10:H10"/>
    <mergeCell ref="F11:H11"/>
    <mergeCell ref="F12:H12"/>
    <mergeCell ref="F14:H14"/>
    <mergeCell ref="F15:H15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40"/>
  <sheetViews>
    <sheetView showGridLines="0" zoomScaleNormal="100" workbookViewId="0">
      <pane ySplit="2" topLeftCell="A24" activePane="bottomLeft" state="frozen"/>
      <selection pane="bottomLeft" activeCell="G30" sqref="G30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6384" width="9.140625" style="149"/>
  </cols>
  <sheetData>
    <row r="2" spans="2:12" ht="15.75" customHeight="1">
      <c r="B2" s="382" t="s">
        <v>226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360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255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184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90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46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70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700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5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209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15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25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30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80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223</v>
      </c>
      <c r="G18" s="381"/>
      <c r="H18" s="381"/>
    </row>
    <row r="19" spans="2:10" ht="14.25" outlineLevel="1">
      <c r="B19" s="158"/>
      <c r="C19" s="380" t="s">
        <v>30</v>
      </c>
      <c r="D19" s="380"/>
      <c r="E19" s="159"/>
      <c r="F19" s="381" t="s">
        <v>211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0" ht="15.75" customHeight="1" outlineLevel="1">
      <c r="B21" s="158"/>
      <c r="C21" s="385" t="s">
        <v>156</v>
      </c>
      <c r="D21" s="385"/>
      <c r="E21" s="159"/>
      <c r="F21" s="381" t="s">
        <v>224</v>
      </c>
      <c r="G21" s="381"/>
      <c r="H21" s="381"/>
    </row>
    <row r="22" spans="2:10" ht="15.75" customHeight="1" outlineLevel="1">
      <c r="B22" s="158"/>
      <c r="C22" s="385" t="s">
        <v>157</v>
      </c>
      <c r="D22" s="385"/>
      <c r="E22" s="159"/>
      <c r="F22" s="381" t="s">
        <v>225</v>
      </c>
      <c r="G22" s="381"/>
      <c r="H22" s="381"/>
    </row>
    <row r="23" spans="2:10" ht="15.75" customHeight="1" outlineLevel="1">
      <c r="B23" s="158"/>
      <c r="C23" s="385" t="s">
        <v>35</v>
      </c>
      <c r="D23" s="385"/>
      <c r="E23" s="159"/>
      <c r="F23" s="381">
        <v>78</v>
      </c>
      <c r="G23" s="381"/>
      <c r="H23" s="160"/>
    </row>
    <row r="24" spans="2:10" ht="15.75" customHeight="1">
      <c r="B24" s="161"/>
      <c r="C24" s="166"/>
      <c r="D24" s="166"/>
      <c r="E24" s="167"/>
      <c r="F24" s="166"/>
      <c r="G24" s="166"/>
      <c r="H24" s="168"/>
    </row>
    <row r="25" spans="2:10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0" ht="15.75" customHeight="1" outlineLevel="1">
      <c r="B26" s="251">
        <v>1270</v>
      </c>
      <c r="C26" s="242" t="s">
        <v>229</v>
      </c>
      <c r="D26" s="242"/>
      <c r="E26" s="173">
        <v>1783</v>
      </c>
      <c r="F26" s="174">
        <f>E26*'Прайс-лист'!I3*(1-'Прайс-лист'!$E$3)</f>
        <v>41365.600000000006</v>
      </c>
      <c r="G26" s="251"/>
      <c r="H26" s="175">
        <f>F26</f>
        <v>41365.600000000006</v>
      </c>
    </row>
    <row r="27" spans="2:10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77"/>
      <c r="C28" s="387" t="s">
        <v>642</v>
      </c>
      <c r="D28" s="387"/>
      <c r="E28" s="387"/>
      <c r="F28" s="387"/>
      <c r="G28" s="387"/>
      <c r="H28" s="387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1"/>
      <c r="C30" s="243" t="s">
        <v>454</v>
      </c>
      <c r="D30" s="232" t="s">
        <v>277</v>
      </c>
      <c r="E30" s="220">
        <v>23</v>
      </c>
      <c r="F30" s="175">
        <f>E30*'Прайс-лист'!I3*(1-'Прайс-лист'!$E$3)</f>
        <v>533.6</v>
      </c>
      <c r="G30" s="176">
        <v>0</v>
      </c>
      <c r="H30" s="240">
        <f>F30*G30</f>
        <v>0</v>
      </c>
      <c r="J30" s="104" t="s">
        <v>277</v>
      </c>
    </row>
    <row r="31" spans="2:10" ht="15.75" customHeight="1" outlineLevel="1">
      <c r="C31" s="190" t="s">
        <v>4</v>
      </c>
      <c r="D31" s="190"/>
      <c r="E31" s="190"/>
      <c r="F31" s="190"/>
      <c r="G31" s="190"/>
      <c r="H31" s="190"/>
      <c r="J31" s="108" t="s">
        <v>453</v>
      </c>
    </row>
    <row r="32" spans="2:10" ht="15.75" customHeight="1" outlineLevel="1">
      <c r="B32" s="246">
        <v>4144</v>
      </c>
      <c r="C32" s="392" t="s">
        <v>409</v>
      </c>
      <c r="D32" s="392"/>
      <c r="E32" s="220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4" t="s">
        <v>450</v>
      </c>
    </row>
    <row r="33" spans="2:10" ht="15.75" customHeight="1" outlineLevel="1">
      <c r="B33" s="246">
        <v>2402</v>
      </c>
      <c r="C33" s="392" t="s">
        <v>46</v>
      </c>
      <c r="D33" s="392"/>
      <c r="E33" s="220">
        <v>130</v>
      </c>
      <c r="F33" s="174">
        <f>E33*'Прайс-лист'!I3*(1-'Прайс-лист'!$E$3)</f>
        <v>3016</v>
      </c>
      <c r="G33" s="176">
        <v>0</v>
      </c>
      <c r="H33" s="175">
        <f t="shared" si="0"/>
        <v>0</v>
      </c>
      <c r="J33" s="111" t="s">
        <v>451</v>
      </c>
    </row>
    <row r="34" spans="2:10" ht="15.75" customHeight="1" outlineLevel="1">
      <c r="B34" s="246">
        <v>2348</v>
      </c>
      <c r="C34" s="392" t="s">
        <v>11</v>
      </c>
      <c r="D34" s="392"/>
      <c r="E34" s="220">
        <v>97</v>
      </c>
      <c r="F34" s="174">
        <f>E34*'Прайс-лист'!I3*(1-'Прайс-лист'!$E$3)</f>
        <v>2250.4</v>
      </c>
      <c r="G34" s="176">
        <v>0</v>
      </c>
      <c r="H34" s="175">
        <f t="shared" si="0"/>
        <v>0</v>
      </c>
      <c r="J34" s="105" t="s">
        <v>456</v>
      </c>
    </row>
    <row r="35" spans="2:10" ht="15.75" customHeight="1" outlineLevel="1">
      <c r="B35" s="246">
        <v>2344</v>
      </c>
      <c r="C35" s="392" t="s">
        <v>65</v>
      </c>
      <c r="D35" s="392"/>
      <c r="E35" s="220">
        <v>66</v>
      </c>
      <c r="F35" s="174">
        <f>E35*'Прайс-лист'!I3*(1-'Прайс-лист'!$E$3)</f>
        <v>1531.2</v>
      </c>
      <c r="G35" s="176">
        <v>0</v>
      </c>
      <c r="H35" s="175">
        <f t="shared" si="0"/>
        <v>0</v>
      </c>
      <c r="J35" s="130" t="s">
        <v>346</v>
      </c>
    </row>
    <row r="36" spans="2:10" ht="15.75" customHeight="1" outlineLevel="1">
      <c r="B36" s="246">
        <v>2345</v>
      </c>
      <c r="C36" s="392" t="s">
        <v>66</v>
      </c>
      <c r="D36" s="392"/>
      <c r="E36" s="220">
        <v>66</v>
      </c>
      <c r="F36" s="174">
        <f>E36*'Прайс-лист'!I3*(1-'Прайс-лист'!$E$3)</f>
        <v>1531.2</v>
      </c>
      <c r="G36" s="176">
        <v>0</v>
      </c>
      <c r="H36" s="175">
        <f t="shared" si="0"/>
        <v>0</v>
      </c>
      <c r="J36" s="130" t="s">
        <v>455</v>
      </c>
    </row>
    <row r="37" spans="2:10" ht="15.75" customHeight="1" outlineLevel="1">
      <c r="B37" s="246">
        <v>2937</v>
      </c>
      <c r="C37" s="392" t="s">
        <v>592</v>
      </c>
      <c r="D37" s="392"/>
      <c r="E37" s="220">
        <v>121</v>
      </c>
      <c r="F37" s="174">
        <f>E37*'Прайс-лист'!I3*(1-'Прайс-лист'!$E$3)</f>
        <v>2807.2000000000003</v>
      </c>
      <c r="G37" s="176">
        <v>0</v>
      </c>
      <c r="H37" s="175">
        <f t="shared" si="0"/>
        <v>0</v>
      </c>
    </row>
    <row r="38" spans="2:10" ht="15.75" customHeight="1" outlineLevel="1">
      <c r="B38" s="246">
        <v>2938</v>
      </c>
      <c r="C38" s="392" t="s">
        <v>593</v>
      </c>
      <c r="D38" s="392"/>
      <c r="E38" s="220">
        <v>151</v>
      </c>
      <c r="F38" s="174">
        <f>E38*'Прайс-лист'!I3*(1-'Прайс-лист'!$E$3)</f>
        <v>3503.2000000000003</v>
      </c>
      <c r="G38" s="176">
        <v>0</v>
      </c>
      <c r="H38" s="175">
        <f t="shared" si="0"/>
        <v>0</v>
      </c>
    </row>
    <row r="39" spans="2:10" ht="15.75" customHeight="1" outlineLevel="1">
      <c r="B39" s="246">
        <v>2836</v>
      </c>
      <c r="C39" s="392" t="s">
        <v>8</v>
      </c>
      <c r="D39" s="392"/>
      <c r="E39" s="220">
        <v>225</v>
      </c>
      <c r="F39" s="174">
        <f>E39*'Прайс-лист'!I3*(1-'Прайс-лист'!$E$3)</f>
        <v>5220</v>
      </c>
      <c r="G39" s="176">
        <v>0</v>
      </c>
      <c r="H39" s="175">
        <f t="shared" si="0"/>
        <v>0</v>
      </c>
    </row>
    <row r="40" spans="2:10" s="314" customFormat="1" ht="18" outlineLevel="1">
      <c r="B40" s="333"/>
      <c r="C40" s="411"/>
      <c r="D40" s="411"/>
      <c r="E40" s="336"/>
      <c r="F40" s="316" t="s">
        <v>9</v>
      </c>
      <c r="G40" s="388">
        <f>SUM(H26:H39)</f>
        <v>41365.600000000006</v>
      </c>
      <c r="H40" s="388"/>
    </row>
  </sheetData>
  <mergeCells count="54">
    <mergeCell ref="K2:L2"/>
    <mergeCell ref="F23:G23"/>
    <mergeCell ref="B2:H2"/>
    <mergeCell ref="B3:H3"/>
    <mergeCell ref="C19:D19"/>
    <mergeCell ref="F16:H16"/>
    <mergeCell ref="F17:H17"/>
    <mergeCell ref="F18:H18"/>
    <mergeCell ref="F19:H19"/>
    <mergeCell ref="F14:H14"/>
    <mergeCell ref="F15:H15"/>
    <mergeCell ref="C16:D16"/>
    <mergeCell ref="C17:D17"/>
    <mergeCell ref="C18:D18"/>
    <mergeCell ref="F10:H10"/>
    <mergeCell ref="F11:H11"/>
    <mergeCell ref="F9:H9"/>
    <mergeCell ref="F12:H12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C9:D9"/>
    <mergeCell ref="C10:D10"/>
    <mergeCell ref="C11:D11"/>
    <mergeCell ref="C12:D12"/>
    <mergeCell ref="C40:D40"/>
    <mergeCell ref="C20:D20"/>
    <mergeCell ref="C21:D21"/>
    <mergeCell ref="C22:D22"/>
    <mergeCell ref="C23:D23"/>
    <mergeCell ref="C28:H28"/>
    <mergeCell ref="C15:D15"/>
    <mergeCell ref="C14:D14"/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20:H20"/>
    <mergeCell ref="F21:H21"/>
    <mergeCell ref="F22:H22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N27" sqref="N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227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242" t="s">
        <v>16</v>
      </c>
      <c r="D4" s="242"/>
      <c r="E4" s="159"/>
      <c r="F4" s="381">
        <v>360</v>
      </c>
      <c r="G4" s="381"/>
      <c r="H4" s="381"/>
    </row>
    <row r="5" spans="2:12" ht="15.75" customHeight="1" outlineLevel="1">
      <c r="B5" s="158"/>
      <c r="C5" s="242" t="s">
        <v>17</v>
      </c>
      <c r="D5" s="242"/>
      <c r="E5" s="159"/>
      <c r="F5" s="381">
        <v>255</v>
      </c>
      <c r="G5" s="381"/>
      <c r="H5" s="381"/>
    </row>
    <row r="6" spans="2:12" ht="15.75" customHeight="1" outlineLevel="1">
      <c r="B6" s="158"/>
      <c r="C6" s="242" t="s">
        <v>18</v>
      </c>
      <c r="D6" s="242"/>
      <c r="E6" s="159"/>
      <c r="F6" s="381">
        <v>184</v>
      </c>
      <c r="G6" s="381"/>
      <c r="H6" s="381"/>
    </row>
    <row r="7" spans="2:12" ht="15.75" customHeight="1" outlineLevel="1">
      <c r="B7" s="158"/>
      <c r="C7" s="242" t="s">
        <v>19</v>
      </c>
      <c r="D7" s="242"/>
      <c r="E7" s="159"/>
      <c r="F7" s="381">
        <v>90</v>
      </c>
      <c r="G7" s="381"/>
      <c r="H7" s="381"/>
    </row>
    <row r="8" spans="2:12" ht="15.75" customHeight="1" outlineLevel="1">
      <c r="B8" s="158"/>
      <c r="C8" s="242" t="s">
        <v>20</v>
      </c>
      <c r="D8" s="242"/>
      <c r="E8" s="159"/>
      <c r="F8" s="381">
        <v>46</v>
      </c>
      <c r="G8" s="381"/>
      <c r="H8" s="381"/>
    </row>
    <row r="9" spans="2:12" ht="15.75" customHeight="1" outlineLevel="1">
      <c r="B9" s="158"/>
      <c r="C9" s="242" t="s">
        <v>36</v>
      </c>
      <c r="D9" s="242"/>
      <c r="E9" s="159"/>
      <c r="F9" s="381">
        <v>42</v>
      </c>
      <c r="G9" s="381"/>
      <c r="H9" s="381"/>
    </row>
    <row r="10" spans="2:12" ht="15.75" customHeight="1" outlineLevel="1">
      <c r="B10" s="158"/>
      <c r="C10" s="242" t="s">
        <v>21</v>
      </c>
      <c r="D10" s="242"/>
      <c r="E10" s="159"/>
      <c r="F10" s="381">
        <v>700</v>
      </c>
      <c r="G10" s="381"/>
      <c r="H10" s="381"/>
    </row>
    <row r="11" spans="2:12" ht="15.75" customHeight="1" outlineLevel="1">
      <c r="B11" s="158"/>
      <c r="C11" s="242" t="s">
        <v>22</v>
      </c>
      <c r="D11" s="242"/>
      <c r="E11" s="159"/>
      <c r="F11" s="381">
        <v>5</v>
      </c>
      <c r="G11" s="381"/>
      <c r="H11" s="381"/>
    </row>
    <row r="12" spans="2:12" ht="15.75" customHeight="1" outlineLevel="1">
      <c r="B12" s="158"/>
      <c r="C12" s="242" t="s">
        <v>23</v>
      </c>
      <c r="D12" s="242"/>
      <c r="E12" s="159"/>
      <c r="F12" s="381" t="s">
        <v>213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15</v>
      </c>
      <c r="G13" s="395"/>
      <c r="H13" s="395"/>
    </row>
    <row r="14" spans="2:12" ht="15.75" customHeight="1" outlineLevel="1">
      <c r="B14" s="158"/>
      <c r="C14" s="242" t="s">
        <v>24</v>
      </c>
      <c r="D14" s="242"/>
      <c r="E14" s="159"/>
      <c r="F14" s="381">
        <v>25</v>
      </c>
      <c r="G14" s="381"/>
      <c r="H14" s="381"/>
    </row>
    <row r="15" spans="2:12" ht="15.75" customHeight="1" outlineLevel="1">
      <c r="B15" s="158"/>
      <c r="C15" s="242" t="s">
        <v>25</v>
      </c>
      <c r="D15" s="242"/>
      <c r="E15" s="159"/>
      <c r="F15" s="381">
        <v>30</v>
      </c>
      <c r="G15" s="381"/>
      <c r="H15" s="381"/>
    </row>
    <row r="16" spans="2:12" ht="15.75" customHeight="1" outlineLevel="1">
      <c r="B16" s="158"/>
      <c r="C16" s="242" t="s">
        <v>26</v>
      </c>
      <c r="D16" s="242"/>
      <c r="E16" s="159"/>
      <c r="F16" s="381">
        <v>80</v>
      </c>
      <c r="G16" s="381"/>
      <c r="H16" s="381"/>
    </row>
    <row r="17" spans="2:10" ht="15.75" customHeight="1" outlineLevel="1">
      <c r="B17" s="158"/>
      <c r="C17" s="242" t="s">
        <v>27</v>
      </c>
      <c r="D17" s="242"/>
      <c r="E17" s="159"/>
      <c r="F17" s="381">
        <v>381</v>
      </c>
      <c r="G17" s="381"/>
      <c r="H17" s="381"/>
    </row>
    <row r="18" spans="2:10" ht="15.75" customHeight="1" outlineLevel="1">
      <c r="B18" s="158"/>
      <c r="C18" s="242" t="s">
        <v>28</v>
      </c>
      <c r="D18" s="242"/>
      <c r="E18" s="159"/>
      <c r="F18" s="381" t="s">
        <v>223</v>
      </c>
      <c r="G18" s="381"/>
      <c r="H18" s="381"/>
    </row>
    <row r="19" spans="2:10" ht="31.5" customHeight="1" outlineLevel="1">
      <c r="B19" s="158"/>
      <c r="C19" s="242" t="s">
        <v>30</v>
      </c>
      <c r="D19" s="242"/>
      <c r="E19" s="159"/>
      <c r="F19" s="381" t="s">
        <v>214</v>
      </c>
      <c r="G19" s="381"/>
      <c r="H19" s="381"/>
    </row>
    <row r="20" spans="2:10" ht="15.75" customHeight="1" outlineLevel="1">
      <c r="B20" s="158"/>
      <c r="C20" s="242" t="s">
        <v>37</v>
      </c>
      <c r="D20" s="242"/>
      <c r="E20" s="159"/>
      <c r="F20" s="381" t="s">
        <v>49</v>
      </c>
      <c r="G20" s="381"/>
      <c r="H20" s="381"/>
    </row>
    <row r="21" spans="2:10" ht="15.75" customHeight="1" outlineLevel="1">
      <c r="B21" s="158"/>
      <c r="C21" s="243" t="s">
        <v>33</v>
      </c>
      <c r="D21" s="243"/>
      <c r="E21" s="159"/>
      <c r="F21" s="381" t="s">
        <v>224</v>
      </c>
      <c r="G21" s="381"/>
      <c r="H21" s="381"/>
    </row>
    <row r="22" spans="2:10" ht="15.75" customHeight="1" outlineLevel="1">
      <c r="B22" s="158"/>
      <c r="C22" s="243" t="s">
        <v>35</v>
      </c>
      <c r="D22" s="243"/>
      <c r="E22" s="159"/>
      <c r="F22" s="381">
        <v>47</v>
      </c>
      <c r="G22" s="381"/>
      <c r="H22" s="381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1271</v>
      </c>
      <c r="C25" s="242" t="s">
        <v>228</v>
      </c>
      <c r="D25" s="242"/>
      <c r="E25" s="173">
        <v>1898</v>
      </c>
      <c r="F25" s="174">
        <f>E25*'Прайс-лист'!I3*(1-'Прайс-лист'!$E$3)</f>
        <v>44033.600000000006</v>
      </c>
      <c r="G25" s="251"/>
      <c r="H25" s="175">
        <f>F25</f>
        <v>44033.600000000006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77"/>
      <c r="C27" s="387" t="s">
        <v>643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8" t="s">
        <v>453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8" si="0">F31*G31</f>
        <v>0</v>
      </c>
      <c r="J31" s="104" t="s">
        <v>450</v>
      </c>
    </row>
    <row r="32" spans="2:10" ht="15.75" customHeight="1" outlineLevel="1">
      <c r="B32" s="246">
        <v>2402</v>
      </c>
      <c r="C32" s="392" t="s">
        <v>46</v>
      </c>
      <c r="D32" s="392"/>
      <c r="E32" s="220">
        <v>130</v>
      </c>
      <c r="F32" s="174">
        <f>E32*'Прайс-лист'!I3*(1-'Прайс-лист'!$E$3)</f>
        <v>3016</v>
      </c>
      <c r="G32" s="176">
        <v>0</v>
      </c>
      <c r="H32" s="175">
        <f t="shared" si="0"/>
        <v>0</v>
      </c>
      <c r="J32" s="111" t="s">
        <v>451</v>
      </c>
    </row>
    <row r="33" spans="2:15" ht="15.75" customHeight="1" outlineLevel="1">
      <c r="B33" s="246">
        <v>2348</v>
      </c>
      <c r="C33" s="392" t="s">
        <v>11</v>
      </c>
      <c r="D33" s="392"/>
      <c r="E33" s="220">
        <v>97</v>
      </c>
      <c r="F33" s="174">
        <f>E33*'Прайс-лист'!I3*(1-'Прайс-лист'!$E$3)</f>
        <v>2250.4</v>
      </c>
      <c r="G33" s="176">
        <v>0</v>
      </c>
      <c r="H33" s="175">
        <f t="shared" si="0"/>
        <v>0</v>
      </c>
      <c r="J33" s="105" t="s">
        <v>456</v>
      </c>
    </row>
    <row r="34" spans="2:15" ht="15.75" customHeight="1" outlineLevel="1">
      <c r="B34" s="246">
        <v>2344</v>
      </c>
      <c r="C34" s="392" t="s">
        <v>65</v>
      </c>
      <c r="D34" s="392"/>
      <c r="E34" s="220">
        <v>66</v>
      </c>
      <c r="F34" s="174">
        <f>E34*'Прайс-лист'!I3*(1-'Прайс-лист'!$E$3)</f>
        <v>1531.2</v>
      </c>
      <c r="G34" s="176">
        <v>0</v>
      </c>
      <c r="H34" s="175">
        <f t="shared" si="0"/>
        <v>0</v>
      </c>
      <c r="J34" s="130" t="s">
        <v>346</v>
      </c>
    </row>
    <row r="35" spans="2:15" ht="15.75" customHeight="1" outlineLevel="1">
      <c r="B35" s="246">
        <v>2345</v>
      </c>
      <c r="C35" s="392" t="s">
        <v>66</v>
      </c>
      <c r="D35" s="392"/>
      <c r="E35" s="220">
        <v>66</v>
      </c>
      <c r="F35" s="174">
        <f>E35*'Прайс-лист'!I3*(1-'Прайс-лист'!$E$3)</f>
        <v>1531.2</v>
      </c>
      <c r="G35" s="176">
        <v>0</v>
      </c>
      <c r="H35" s="175">
        <f t="shared" si="0"/>
        <v>0</v>
      </c>
      <c r="J35" s="130" t="s">
        <v>455</v>
      </c>
    </row>
    <row r="36" spans="2:15" ht="15.75" customHeight="1" outlineLevel="1">
      <c r="B36" s="246">
        <v>2937</v>
      </c>
      <c r="C36" s="392" t="s">
        <v>592</v>
      </c>
      <c r="D36" s="392"/>
      <c r="E36" s="220">
        <v>121</v>
      </c>
      <c r="F36" s="174">
        <f>E36*'Прайс-лист'!I3*(1-'Прайс-лист'!$E$3)</f>
        <v>2807.2000000000003</v>
      </c>
      <c r="G36" s="176">
        <v>0</v>
      </c>
      <c r="H36" s="175">
        <f t="shared" si="0"/>
        <v>0</v>
      </c>
    </row>
    <row r="37" spans="2:15" ht="15.75" customHeight="1" outlineLevel="1">
      <c r="B37" s="246">
        <v>2938</v>
      </c>
      <c r="C37" s="392" t="s">
        <v>593</v>
      </c>
      <c r="D37" s="392"/>
      <c r="E37" s="220">
        <v>151</v>
      </c>
      <c r="F37" s="174">
        <f>E37*'Прайс-лист'!I3*(1-'Прайс-лист'!$E$3)</f>
        <v>3503.2000000000003</v>
      </c>
      <c r="G37" s="176">
        <v>0</v>
      </c>
      <c r="H37" s="175">
        <f t="shared" si="0"/>
        <v>0</v>
      </c>
    </row>
    <row r="38" spans="2:15" ht="15.75" customHeight="1" outlineLevel="1">
      <c r="B38" s="246">
        <v>2836</v>
      </c>
      <c r="C38" s="392" t="s">
        <v>8</v>
      </c>
      <c r="D38" s="392"/>
      <c r="E38" s="220">
        <v>225</v>
      </c>
      <c r="F38" s="174">
        <f>E38*'Прайс-лист'!I3*(1-'Прайс-лист'!$E$3)</f>
        <v>5220</v>
      </c>
      <c r="G38" s="176">
        <v>0</v>
      </c>
      <c r="H38" s="175">
        <f t="shared" si="0"/>
        <v>0</v>
      </c>
    </row>
    <row r="39" spans="2:15" s="314" customFormat="1" ht="18" outlineLevel="1">
      <c r="B39" s="333"/>
      <c r="C39" s="335"/>
      <c r="D39" s="335"/>
      <c r="E39" s="336"/>
      <c r="F39" s="316" t="s">
        <v>9</v>
      </c>
      <c r="G39" s="388">
        <f>SUM(H25:H38)</f>
        <v>44033.600000000006</v>
      </c>
      <c r="H39" s="388"/>
      <c r="O39" s="337"/>
    </row>
  </sheetData>
  <mergeCells count="33">
    <mergeCell ref="K2:L2"/>
    <mergeCell ref="F17:H17"/>
    <mergeCell ref="F18:H18"/>
    <mergeCell ref="F19:H19"/>
    <mergeCell ref="B2:H2"/>
    <mergeCell ref="B3:H3"/>
    <mergeCell ref="C13:D13"/>
    <mergeCell ref="F13:H13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M28" sqref="M28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222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330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235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165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78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43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60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600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4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209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9.8000000000000007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15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20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50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216</v>
      </c>
      <c r="G18" s="381"/>
      <c r="H18" s="381"/>
    </row>
    <row r="19" spans="2:10" ht="14.25" outlineLevel="1">
      <c r="B19" s="158"/>
      <c r="C19" s="380" t="s">
        <v>30</v>
      </c>
      <c r="D19" s="380"/>
      <c r="E19" s="159"/>
      <c r="F19" s="381" t="s">
        <v>211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0" ht="15.75" customHeight="1" outlineLevel="1">
      <c r="B21" s="158"/>
      <c r="C21" s="385" t="s">
        <v>156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157</v>
      </c>
      <c r="D22" s="385"/>
      <c r="E22" s="159"/>
      <c r="F22" s="381" t="s">
        <v>219</v>
      </c>
      <c r="G22" s="381"/>
      <c r="H22" s="381"/>
    </row>
    <row r="23" spans="2:10" ht="15.75" customHeight="1" outlineLevel="1">
      <c r="B23" s="158"/>
      <c r="C23" s="385" t="s">
        <v>35</v>
      </c>
      <c r="D23" s="385"/>
      <c r="E23" s="159"/>
      <c r="F23" s="381">
        <v>65</v>
      </c>
      <c r="G23" s="381"/>
      <c r="H23" s="381"/>
    </row>
    <row r="24" spans="2:10" ht="15.75" customHeight="1">
      <c r="B24" s="49"/>
      <c r="C24" s="52"/>
      <c r="D24" s="52"/>
      <c r="E24" s="87"/>
      <c r="F24" s="52"/>
      <c r="G24" s="52"/>
      <c r="H24" s="51"/>
    </row>
    <row r="25" spans="2:10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0" ht="15.75" customHeight="1" outlineLevel="1">
      <c r="B26" s="251">
        <v>1260</v>
      </c>
      <c r="C26" s="242" t="s">
        <v>229</v>
      </c>
      <c r="D26" s="242"/>
      <c r="E26" s="173">
        <v>1617</v>
      </c>
      <c r="F26" s="174">
        <f>E26*'Прайс-лист'!I3*(1-'Прайс-лист'!$E$3)</f>
        <v>37514.400000000001</v>
      </c>
      <c r="G26" s="307"/>
      <c r="H26" s="175">
        <f>F26</f>
        <v>37514.400000000001</v>
      </c>
    </row>
    <row r="27" spans="2:10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77"/>
      <c r="C28" s="387" t="s">
        <v>644</v>
      </c>
      <c r="D28" s="387"/>
      <c r="E28" s="387"/>
      <c r="F28" s="387"/>
      <c r="G28" s="387"/>
      <c r="H28" s="387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1"/>
      <c r="C30" s="243" t="s">
        <v>454</v>
      </c>
      <c r="D30" s="232" t="s">
        <v>277</v>
      </c>
      <c r="E30" s="220">
        <v>23</v>
      </c>
      <c r="F30" s="175">
        <f>E30*'Прайс-лист'!I3*(1-'Прайс-лист'!$E$3)</f>
        <v>533.6</v>
      </c>
      <c r="G30" s="176">
        <v>0</v>
      </c>
      <c r="H30" s="240">
        <f>F30*G30</f>
        <v>0</v>
      </c>
      <c r="J30" s="104" t="s">
        <v>277</v>
      </c>
    </row>
    <row r="31" spans="2:10" ht="15.75" customHeight="1" outlineLevel="1">
      <c r="C31" s="190" t="s">
        <v>4</v>
      </c>
      <c r="D31" s="190"/>
      <c r="E31" s="190"/>
      <c r="F31" s="10"/>
      <c r="G31" s="10"/>
      <c r="H31" s="10"/>
      <c r="J31" s="108" t="s">
        <v>453</v>
      </c>
    </row>
    <row r="32" spans="2:10" ht="15.75" customHeight="1" outlineLevel="1">
      <c r="B32" s="246">
        <v>4144</v>
      </c>
      <c r="C32" s="392" t="s">
        <v>409</v>
      </c>
      <c r="D32" s="392"/>
      <c r="E32" s="220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4" t="s">
        <v>450</v>
      </c>
    </row>
    <row r="33" spans="2:15" ht="15.75" customHeight="1" outlineLevel="1">
      <c r="B33" s="246">
        <v>2401</v>
      </c>
      <c r="C33" s="392" t="s">
        <v>46</v>
      </c>
      <c r="D33" s="392"/>
      <c r="E33" s="220">
        <v>141</v>
      </c>
      <c r="F33" s="174">
        <f>E33*'Прайс-лист'!I3*(1-'Прайс-лист'!$E$3)</f>
        <v>3271.2000000000003</v>
      </c>
      <c r="G33" s="176">
        <v>0</v>
      </c>
      <c r="H33" s="175">
        <f t="shared" si="0"/>
        <v>0</v>
      </c>
      <c r="J33" s="111" t="s">
        <v>451</v>
      </c>
    </row>
    <row r="34" spans="2:15" ht="15.75" customHeight="1" outlineLevel="1">
      <c r="B34" s="246">
        <v>2347</v>
      </c>
      <c r="C34" s="392" t="s">
        <v>11</v>
      </c>
      <c r="D34" s="392"/>
      <c r="E34" s="220">
        <v>86</v>
      </c>
      <c r="F34" s="174">
        <f>E34*'Прайс-лист'!I3*(1-'Прайс-лист'!$E$3)</f>
        <v>1995.2</v>
      </c>
      <c r="G34" s="176">
        <v>0</v>
      </c>
      <c r="H34" s="175">
        <f t="shared" si="0"/>
        <v>0</v>
      </c>
      <c r="J34" s="105" t="s">
        <v>456</v>
      </c>
    </row>
    <row r="35" spans="2:15" ht="15.75" customHeight="1" outlineLevel="1">
      <c r="B35" s="246">
        <v>2342</v>
      </c>
      <c r="C35" s="392" t="s">
        <v>65</v>
      </c>
      <c r="D35" s="392"/>
      <c r="E35" s="220">
        <v>62</v>
      </c>
      <c r="F35" s="174">
        <f>E35*'Прайс-лист'!I3*(1-'Прайс-лист'!$E$3)</f>
        <v>1438.4</v>
      </c>
      <c r="G35" s="176">
        <v>0</v>
      </c>
      <c r="H35" s="175">
        <f t="shared" si="0"/>
        <v>0</v>
      </c>
      <c r="J35" s="130" t="s">
        <v>346</v>
      </c>
    </row>
    <row r="36" spans="2:15" ht="15.75" customHeight="1" outlineLevel="1">
      <c r="B36" s="246">
        <v>2343</v>
      </c>
      <c r="C36" s="392" t="s">
        <v>66</v>
      </c>
      <c r="D36" s="392"/>
      <c r="E36" s="220">
        <v>62</v>
      </c>
      <c r="F36" s="174">
        <f>E36*'Прайс-лист'!I3*(1-'Прайс-лист'!$E$3)</f>
        <v>1438.4</v>
      </c>
      <c r="G36" s="176">
        <v>0</v>
      </c>
      <c r="H36" s="175">
        <f t="shared" si="0"/>
        <v>0</v>
      </c>
      <c r="J36" s="130" t="s">
        <v>455</v>
      </c>
    </row>
    <row r="37" spans="2:15" ht="15.75" customHeight="1" outlineLevel="1">
      <c r="B37" s="246">
        <v>2935</v>
      </c>
      <c r="C37" s="392" t="s">
        <v>592</v>
      </c>
      <c r="D37" s="392"/>
      <c r="E37" s="220">
        <v>110</v>
      </c>
      <c r="F37" s="174">
        <f>E37*'Прайс-лист'!I3*(1-'Прайс-лист'!$E$3)</f>
        <v>2552</v>
      </c>
      <c r="G37" s="176">
        <v>0</v>
      </c>
      <c r="H37" s="175">
        <f t="shared" si="0"/>
        <v>0</v>
      </c>
    </row>
    <row r="38" spans="2:15" ht="15.75" customHeight="1" outlineLevel="1">
      <c r="B38" s="246">
        <v>2936</v>
      </c>
      <c r="C38" s="392" t="s">
        <v>593</v>
      </c>
      <c r="D38" s="392"/>
      <c r="E38" s="220">
        <v>132</v>
      </c>
      <c r="F38" s="174">
        <f>E38*'Прайс-лист'!I3*(1-'Прайс-лист'!$E$3)</f>
        <v>3062.4</v>
      </c>
      <c r="G38" s="176">
        <v>0</v>
      </c>
      <c r="H38" s="175">
        <f t="shared" si="0"/>
        <v>0</v>
      </c>
    </row>
    <row r="39" spans="2:15" ht="15.75" customHeight="1" outlineLevel="1">
      <c r="B39" s="246">
        <v>2835</v>
      </c>
      <c r="C39" s="392" t="s">
        <v>8</v>
      </c>
      <c r="D39" s="392"/>
      <c r="E39" s="220">
        <v>188</v>
      </c>
      <c r="F39" s="174">
        <f>E39*'Прайс-лист'!I3*(1-'Прайс-лист'!$E$3)</f>
        <v>4361.6000000000004</v>
      </c>
      <c r="G39" s="176">
        <v>0</v>
      </c>
      <c r="H39" s="175">
        <f t="shared" si="0"/>
        <v>0</v>
      </c>
    </row>
    <row r="40" spans="2:15" s="314" customFormat="1" ht="18" outlineLevel="1">
      <c r="B40" s="333"/>
      <c r="C40" s="335"/>
      <c r="D40" s="335"/>
      <c r="E40" s="336"/>
      <c r="F40" s="316" t="s">
        <v>9</v>
      </c>
      <c r="G40" s="388">
        <f>SUM(H26:H39)</f>
        <v>37514.400000000001</v>
      </c>
      <c r="H40" s="388"/>
      <c r="O40" s="337"/>
    </row>
  </sheetData>
  <mergeCells count="53"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B2:H2"/>
    <mergeCell ref="B3:H3"/>
    <mergeCell ref="C8:D8"/>
    <mergeCell ref="F4:H4"/>
    <mergeCell ref="F5:H5"/>
    <mergeCell ref="F6:H6"/>
    <mergeCell ref="F7:H7"/>
    <mergeCell ref="F22:H22"/>
    <mergeCell ref="F19:H19"/>
    <mergeCell ref="F23:H23"/>
    <mergeCell ref="C23:D23"/>
    <mergeCell ref="C17:D17"/>
    <mergeCell ref="C18:D18"/>
    <mergeCell ref="C19:D19"/>
    <mergeCell ref="C20:D20"/>
    <mergeCell ref="C21:D21"/>
    <mergeCell ref="C22:D22"/>
    <mergeCell ref="F18:H18"/>
    <mergeCell ref="C15:D15"/>
    <mergeCell ref="C16:D16"/>
    <mergeCell ref="F20:H20"/>
    <mergeCell ref="F21:H21"/>
    <mergeCell ref="F9:H9"/>
    <mergeCell ref="F10:H10"/>
    <mergeCell ref="F11:H11"/>
    <mergeCell ref="F12:H12"/>
    <mergeCell ref="F14:H14"/>
    <mergeCell ref="F17:H17"/>
    <mergeCell ref="F8:H8"/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C14:D14"/>
    <mergeCell ref="C28:H28"/>
    <mergeCell ref="F15:H15"/>
    <mergeCell ref="F16:H16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O27" sqref="O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140625" style="150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437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60"/>
      <c r="F4" s="381">
        <v>330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60"/>
      <c r="F5" s="381">
        <v>235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60"/>
      <c r="F6" s="381">
        <v>165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60"/>
      <c r="F7" s="381">
        <v>78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60"/>
      <c r="F8" s="381">
        <v>43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60"/>
      <c r="F9" s="381">
        <v>36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60"/>
      <c r="F10" s="381">
        <v>600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60"/>
      <c r="F11" s="381">
        <v>4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60"/>
      <c r="F12" s="381" t="s">
        <v>213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9.8000000000000007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60"/>
      <c r="F14" s="381">
        <v>15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60"/>
      <c r="F15" s="381">
        <v>20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60"/>
      <c r="F16" s="381">
        <v>50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60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60"/>
      <c r="F18" s="381" t="s">
        <v>216</v>
      </c>
      <c r="G18" s="381"/>
      <c r="H18" s="381"/>
    </row>
    <row r="19" spans="2:10" ht="31.5" customHeight="1" outlineLevel="1">
      <c r="B19" s="158"/>
      <c r="C19" s="380" t="s">
        <v>30</v>
      </c>
      <c r="D19" s="380"/>
      <c r="E19" s="160"/>
      <c r="F19" s="381" t="s">
        <v>214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60"/>
      <c r="F20" s="381" t="s">
        <v>49</v>
      </c>
      <c r="G20" s="381"/>
      <c r="H20" s="381"/>
    </row>
    <row r="21" spans="2:10" ht="15.75" customHeight="1" outlineLevel="1">
      <c r="B21" s="158"/>
      <c r="C21" s="385" t="s">
        <v>33</v>
      </c>
      <c r="D21" s="385"/>
      <c r="E21" s="160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60"/>
      <c r="F22" s="381">
        <v>41</v>
      </c>
      <c r="G22" s="381"/>
      <c r="H22" s="381"/>
    </row>
    <row r="23" spans="2:10" ht="15.75" customHeight="1">
      <c r="B23" s="49"/>
      <c r="C23" s="52"/>
      <c r="D23" s="52"/>
      <c r="E23" s="51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200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1261</v>
      </c>
      <c r="C25" s="242" t="s">
        <v>228</v>
      </c>
      <c r="D25" s="242"/>
      <c r="E25" s="205">
        <v>1724</v>
      </c>
      <c r="F25" s="174">
        <f>E25*'Прайс-лист'!I3*(1-'Прайс-лист'!$E$3)</f>
        <v>39996.800000000003</v>
      </c>
      <c r="G25" s="251"/>
      <c r="H25" s="175">
        <f>F25</f>
        <v>39996.800000000003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67" customHeight="1" outlineLevel="2">
      <c r="B27" s="177"/>
      <c r="C27" s="387" t="s">
        <v>643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8" t="s">
        <v>453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8" si="0">F31*G31</f>
        <v>0</v>
      </c>
      <c r="J31" s="104" t="s">
        <v>450</v>
      </c>
    </row>
    <row r="32" spans="2:10" ht="15.75" customHeight="1" outlineLevel="1">
      <c r="B32" s="246">
        <v>2401</v>
      </c>
      <c r="C32" s="392" t="s">
        <v>46</v>
      </c>
      <c r="D32" s="392"/>
      <c r="E32" s="220">
        <v>141</v>
      </c>
      <c r="F32" s="174">
        <f>E32*'Прайс-лист'!I3*(1-'Прайс-лист'!$E$3)</f>
        <v>3271.2000000000003</v>
      </c>
      <c r="G32" s="176">
        <v>0</v>
      </c>
      <c r="H32" s="175">
        <f t="shared" si="0"/>
        <v>0</v>
      </c>
      <c r="J32" s="111" t="s">
        <v>451</v>
      </c>
    </row>
    <row r="33" spans="2:15" ht="15.75" customHeight="1" outlineLevel="1">
      <c r="B33" s="246">
        <v>2347</v>
      </c>
      <c r="C33" s="392" t="s">
        <v>11</v>
      </c>
      <c r="D33" s="392"/>
      <c r="E33" s="220">
        <v>86</v>
      </c>
      <c r="F33" s="174">
        <f>E33*'Прайс-лист'!I3*(1-'Прайс-лист'!$E$3)</f>
        <v>1995.2</v>
      </c>
      <c r="G33" s="176">
        <v>0</v>
      </c>
      <c r="H33" s="175">
        <f t="shared" si="0"/>
        <v>0</v>
      </c>
      <c r="J33" s="105" t="s">
        <v>456</v>
      </c>
    </row>
    <row r="34" spans="2:15" ht="15.75" customHeight="1" outlineLevel="1">
      <c r="B34" s="246">
        <v>2342</v>
      </c>
      <c r="C34" s="392" t="s">
        <v>65</v>
      </c>
      <c r="D34" s="392"/>
      <c r="E34" s="220">
        <v>62</v>
      </c>
      <c r="F34" s="174">
        <f>E34*'Прайс-лист'!I3*(1-'Прайс-лист'!$E$3)</f>
        <v>1438.4</v>
      </c>
      <c r="G34" s="176">
        <v>0</v>
      </c>
      <c r="H34" s="175">
        <f t="shared" si="0"/>
        <v>0</v>
      </c>
      <c r="J34" s="130" t="s">
        <v>346</v>
      </c>
    </row>
    <row r="35" spans="2:15" ht="15.75" customHeight="1" outlineLevel="1">
      <c r="B35" s="246">
        <v>2343</v>
      </c>
      <c r="C35" s="392" t="s">
        <v>66</v>
      </c>
      <c r="D35" s="392"/>
      <c r="E35" s="220">
        <v>62</v>
      </c>
      <c r="F35" s="174">
        <f>E35*'Прайс-лист'!I3*(1-'Прайс-лист'!$E$3)</f>
        <v>1438.4</v>
      </c>
      <c r="G35" s="176">
        <v>0</v>
      </c>
      <c r="H35" s="175">
        <f t="shared" si="0"/>
        <v>0</v>
      </c>
      <c r="J35" s="130" t="s">
        <v>455</v>
      </c>
    </row>
    <row r="36" spans="2:15" ht="15.75" customHeight="1" outlineLevel="1">
      <c r="B36" s="246">
        <v>2935</v>
      </c>
      <c r="C36" s="392" t="s">
        <v>592</v>
      </c>
      <c r="D36" s="392"/>
      <c r="E36" s="220">
        <v>110</v>
      </c>
      <c r="F36" s="174">
        <f>E36*'Прайс-лист'!I3*(1-'Прайс-лист'!$E$3)</f>
        <v>2552</v>
      </c>
      <c r="G36" s="176">
        <v>0</v>
      </c>
      <c r="H36" s="175">
        <f t="shared" si="0"/>
        <v>0</v>
      </c>
    </row>
    <row r="37" spans="2:15" ht="15.75" customHeight="1" outlineLevel="1">
      <c r="B37" s="246">
        <v>2936</v>
      </c>
      <c r="C37" s="392" t="s">
        <v>593</v>
      </c>
      <c r="D37" s="392"/>
      <c r="E37" s="220">
        <v>132</v>
      </c>
      <c r="F37" s="174">
        <f>E37*'Прайс-лист'!I3*(1-'Прайс-лист'!$E$3)</f>
        <v>3062.4</v>
      </c>
      <c r="G37" s="176">
        <v>0</v>
      </c>
      <c r="H37" s="175">
        <f t="shared" si="0"/>
        <v>0</v>
      </c>
    </row>
    <row r="38" spans="2:15" ht="15.75" customHeight="1" outlineLevel="1">
      <c r="B38" s="246">
        <v>2835</v>
      </c>
      <c r="C38" s="392" t="s">
        <v>8</v>
      </c>
      <c r="D38" s="392"/>
      <c r="E38" s="220">
        <v>188</v>
      </c>
      <c r="F38" s="174">
        <f>E38*'Прайс-лист'!I3*(1-'Прайс-лист'!$E$3)</f>
        <v>4361.6000000000004</v>
      </c>
      <c r="G38" s="176">
        <v>0</v>
      </c>
      <c r="H38" s="175">
        <f t="shared" si="0"/>
        <v>0</v>
      </c>
    </row>
    <row r="39" spans="2:15" s="314" customFormat="1" ht="18" outlineLevel="1">
      <c r="B39" s="333"/>
      <c r="C39" s="335"/>
      <c r="D39" s="335"/>
      <c r="E39" s="338"/>
      <c r="F39" s="316" t="s">
        <v>9</v>
      </c>
      <c r="G39" s="388">
        <f>SUM(H25:H38)</f>
        <v>39996.800000000003</v>
      </c>
      <c r="H39" s="388"/>
      <c r="O39" s="337"/>
    </row>
  </sheetData>
  <mergeCells count="51">
    <mergeCell ref="C6:D6"/>
    <mergeCell ref="C7:D7"/>
    <mergeCell ref="K2:L2"/>
    <mergeCell ref="B2:H2"/>
    <mergeCell ref="B3:H3"/>
    <mergeCell ref="C4:D4"/>
    <mergeCell ref="C5:D5"/>
    <mergeCell ref="C21:D21"/>
    <mergeCell ref="C22:D22"/>
    <mergeCell ref="C9:D9"/>
    <mergeCell ref="C10:D10"/>
    <mergeCell ref="C11:D11"/>
    <mergeCell ref="C12:D12"/>
    <mergeCell ref="C14:D14"/>
    <mergeCell ref="C19:D19"/>
    <mergeCell ref="C20:D20"/>
    <mergeCell ref="C17:D17"/>
    <mergeCell ref="C15:D15"/>
    <mergeCell ref="C16:D16"/>
    <mergeCell ref="F17:H17"/>
    <mergeCell ref="F18:H18"/>
    <mergeCell ref="F19:H19"/>
    <mergeCell ref="C18:D18"/>
    <mergeCell ref="C8:D8"/>
    <mergeCell ref="C13:D13"/>
    <mergeCell ref="F13:H13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O28" sqref="O28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220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300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205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165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78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43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54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520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4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209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6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10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15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50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216</v>
      </c>
      <c r="G18" s="381"/>
      <c r="H18" s="381"/>
    </row>
    <row r="19" spans="2:10" ht="14.25" outlineLevel="1">
      <c r="B19" s="158"/>
      <c r="C19" s="380" t="s">
        <v>30</v>
      </c>
      <c r="D19" s="380"/>
      <c r="E19" s="159"/>
      <c r="F19" s="381" t="s">
        <v>211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0" ht="15.75" customHeight="1" outlineLevel="1">
      <c r="B21" s="158"/>
      <c r="C21" s="385" t="s">
        <v>156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157</v>
      </c>
      <c r="D22" s="385"/>
      <c r="E22" s="159"/>
      <c r="F22" s="381" t="s">
        <v>219</v>
      </c>
      <c r="G22" s="381"/>
      <c r="H22" s="381"/>
    </row>
    <row r="23" spans="2:10" ht="15.75" customHeight="1" outlineLevel="1">
      <c r="B23" s="158"/>
      <c r="C23" s="385" t="s">
        <v>35</v>
      </c>
      <c r="D23" s="385"/>
      <c r="E23" s="159"/>
      <c r="F23" s="381">
        <v>59</v>
      </c>
      <c r="G23" s="381"/>
      <c r="H23" s="381"/>
    </row>
    <row r="24" spans="2:10" ht="15.75" customHeight="1">
      <c r="B24" s="49"/>
      <c r="C24" s="52"/>
      <c r="D24" s="52"/>
      <c r="E24" s="87"/>
      <c r="F24" s="52"/>
      <c r="G24" s="52"/>
      <c r="H24" s="51"/>
    </row>
    <row r="25" spans="2:10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0" ht="15.75" customHeight="1" outlineLevel="1">
      <c r="B26" s="251">
        <v>1250</v>
      </c>
      <c r="C26" s="242" t="s">
        <v>229</v>
      </c>
      <c r="D26" s="242"/>
      <c r="E26" s="173">
        <v>1509</v>
      </c>
      <c r="F26" s="174">
        <f>E26*'Прайс-лист'!I3*(1-'Прайс-лист'!$E$3)</f>
        <v>35008.800000000003</v>
      </c>
      <c r="G26" s="251"/>
      <c r="H26" s="175">
        <f>F26</f>
        <v>35008.800000000003</v>
      </c>
    </row>
    <row r="27" spans="2:10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0" ht="276" customHeight="1" outlineLevel="2">
      <c r="B28" s="177"/>
      <c r="C28" s="387" t="s">
        <v>642</v>
      </c>
      <c r="D28" s="387"/>
      <c r="E28" s="387"/>
      <c r="F28" s="387"/>
      <c r="G28" s="387"/>
      <c r="H28" s="387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1"/>
      <c r="C30" s="243" t="s">
        <v>454</v>
      </c>
      <c r="D30" s="232" t="s">
        <v>277</v>
      </c>
      <c r="E30" s="220">
        <v>23</v>
      </c>
      <c r="F30" s="175">
        <f>E30*'Прайс-лист'!I3*(1-'Прайс-лист'!$E$3)</f>
        <v>533.6</v>
      </c>
      <c r="G30" s="176">
        <v>0</v>
      </c>
      <c r="H30" s="240">
        <f>F30*G30</f>
        <v>0</v>
      </c>
      <c r="J30" s="104" t="s">
        <v>277</v>
      </c>
    </row>
    <row r="31" spans="2:10" ht="15.75" customHeight="1" outlineLevel="1">
      <c r="C31" s="190" t="s">
        <v>4</v>
      </c>
      <c r="D31" s="190"/>
      <c r="E31" s="190"/>
      <c r="F31" s="190"/>
      <c r="G31" s="190"/>
      <c r="H31" s="190"/>
      <c r="J31" s="108" t="s">
        <v>453</v>
      </c>
    </row>
    <row r="32" spans="2:10" ht="15.75" customHeight="1" outlineLevel="1">
      <c r="B32" s="246">
        <v>4144</v>
      </c>
      <c r="C32" s="392" t="s">
        <v>409</v>
      </c>
      <c r="D32" s="392"/>
      <c r="E32" s="220">
        <v>23</v>
      </c>
      <c r="F32" s="174">
        <f>E32*'Прайс-лист'!I3*(1-'Прайс-лист'!$E$3)</f>
        <v>533.6</v>
      </c>
      <c r="G32" s="176">
        <v>0</v>
      </c>
      <c r="H32" s="175">
        <f t="shared" ref="H32:H39" si="0">F32*G32</f>
        <v>0</v>
      </c>
      <c r="J32" s="104" t="s">
        <v>450</v>
      </c>
    </row>
    <row r="33" spans="2:15" ht="15.75" customHeight="1" outlineLevel="1">
      <c r="B33" s="246">
        <v>2401</v>
      </c>
      <c r="C33" s="392" t="s">
        <v>46</v>
      </c>
      <c r="D33" s="392"/>
      <c r="E33" s="220">
        <v>141</v>
      </c>
      <c r="F33" s="174">
        <f>E33*'Прайс-лист'!I3*(1-'Прайс-лист'!$E$3)</f>
        <v>3271.2000000000003</v>
      </c>
      <c r="G33" s="176">
        <v>0</v>
      </c>
      <c r="H33" s="175">
        <f t="shared" si="0"/>
        <v>0</v>
      </c>
      <c r="J33" s="111" t="s">
        <v>451</v>
      </c>
    </row>
    <row r="34" spans="2:15" ht="15.75" customHeight="1" outlineLevel="1">
      <c r="B34" s="246">
        <v>2347</v>
      </c>
      <c r="C34" s="392" t="s">
        <v>11</v>
      </c>
      <c r="D34" s="392"/>
      <c r="E34" s="220">
        <v>86</v>
      </c>
      <c r="F34" s="174">
        <f>E34*'Прайс-лист'!I3*(1-'Прайс-лист'!$E$3)</f>
        <v>1995.2</v>
      </c>
      <c r="G34" s="176">
        <v>0</v>
      </c>
      <c r="H34" s="175">
        <f t="shared" si="0"/>
        <v>0</v>
      </c>
      <c r="J34" s="105" t="s">
        <v>456</v>
      </c>
    </row>
    <row r="35" spans="2:15" ht="15.75" customHeight="1" outlineLevel="1">
      <c r="B35" s="246">
        <v>2342</v>
      </c>
      <c r="C35" s="392" t="s">
        <v>65</v>
      </c>
      <c r="D35" s="392"/>
      <c r="E35" s="220">
        <v>62</v>
      </c>
      <c r="F35" s="174">
        <f>E35*'Прайс-лист'!I3*(1-'Прайс-лист'!$E$3)</f>
        <v>1438.4</v>
      </c>
      <c r="G35" s="176">
        <v>0</v>
      </c>
      <c r="H35" s="175">
        <f t="shared" si="0"/>
        <v>0</v>
      </c>
      <c r="J35" s="130" t="s">
        <v>346</v>
      </c>
    </row>
    <row r="36" spans="2:15" ht="15.75" customHeight="1" outlineLevel="1">
      <c r="B36" s="246">
        <v>2343</v>
      </c>
      <c r="C36" s="392" t="s">
        <v>66</v>
      </c>
      <c r="D36" s="392"/>
      <c r="E36" s="220">
        <v>62</v>
      </c>
      <c r="F36" s="174">
        <f>E36*'Прайс-лист'!I3*(1-'Прайс-лист'!$E$3)</f>
        <v>1438.4</v>
      </c>
      <c r="G36" s="176">
        <v>0</v>
      </c>
      <c r="H36" s="175">
        <f t="shared" si="0"/>
        <v>0</v>
      </c>
      <c r="J36" s="130" t="s">
        <v>455</v>
      </c>
    </row>
    <row r="37" spans="2:15" ht="15.75" customHeight="1" outlineLevel="1">
      <c r="B37" s="246">
        <v>2933</v>
      </c>
      <c r="C37" s="392" t="s">
        <v>592</v>
      </c>
      <c r="D37" s="392"/>
      <c r="E37" s="220">
        <v>95</v>
      </c>
      <c r="F37" s="174">
        <f>E37*'Прайс-лист'!I3*(1-'Прайс-лист'!$E$3)</f>
        <v>2204</v>
      </c>
      <c r="G37" s="176">
        <v>0</v>
      </c>
      <c r="H37" s="175">
        <f t="shared" si="0"/>
        <v>0</v>
      </c>
    </row>
    <row r="38" spans="2:15" ht="15.75" customHeight="1" outlineLevel="1">
      <c r="B38" s="246">
        <v>2934</v>
      </c>
      <c r="C38" s="392" t="s">
        <v>593</v>
      </c>
      <c r="D38" s="392"/>
      <c r="E38" s="220">
        <v>120</v>
      </c>
      <c r="F38" s="174">
        <f>E38*'Прайс-лист'!I3*(1-'Прайс-лист'!$E$3)</f>
        <v>2784</v>
      </c>
      <c r="G38" s="176">
        <v>0</v>
      </c>
      <c r="H38" s="175">
        <f t="shared" si="0"/>
        <v>0</v>
      </c>
    </row>
    <row r="39" spans="2:15" ht="15.75" customHeight="1" outlineLevel="1">
      <c r="B39" s="246">
        <v>2834</v>
      </c>
      <c r="C39" s="392" t="s">
        <v>8</v>
      </c>
      <c r="D39" s="392"/>
      <c r="E39" s="220">
        <v>173</v>
      </c>
      <c r="F39" s="174">
        <f>E39*'Прайс-лист'!I3*(1-'Прайс-лист'!$E$3)</f>
        <v>4013.6000000000004</v>
      </c>
      <c r="G39" s="176">
        <v>0</v>
      </c>
      <c r="H39" s="175">
        <f t="shared" si="0"/>
        <v>0</v>
      </c>
    </row>
    <row r="40" spans="2:15" s="314" customFormat="1" ht="18" outlineLevel="1">
      <c r="B40" s="333"/>
      <c r="C40" s="335"/>
      <c r="D40" s="335"/>
      <c r="E40" s="336"/>
      <c r="F40" s="316" t="s">
        <v>9</v>
      </c>
      <c r="G40" s="388">
        <f>SUM(H26:H39)</f>
        <v>35008.800000000003</v>
      </c>
      <c r="H40" s="388"/>
      <c r="O40" s="337"/>
    </row>
  </sheetData>
  <mergeCells count="53"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C8:D8"/>
    <mergeCell ref="B2:H2"/>
    <mergeCell ref="B3:H3"/>
    <mergeCell ref="C16:D1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C14:D14"/>
    <mergeCell ref="F15:H15"/>
    <mergeCell ref="F16:H16"/>
    <mergeCell ref="C15:D15"/>
    <mergeCell ref="C13:D13"/>
    <mergeCell ref="F22:H22"/>
    <mergeCell ref="C18:D18"/>
    <mergeCell ref="C19:D19"/>
    <mergeCell ref="C17:D17"/>
    <mergeCell ref="C28:H28"/>
    <mergeCell ref="C20:D20"/>
    <mergeCell ref="C21:D21"/>
    <mergeCell ref="F23:H23"/>
    <mergeCell ref="C23:D2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17:H17"/>
    <mergeCell ref="F18:H18"/>
    <mergeCell ref="F19:H19"/>
    <mergeCell ref="C22:D22"/>
    <mergeCell ref="F20:H20"/>
    <mergeCell ref="F21:H21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Q113"/>
  <sheetViews>
    <sheetView showGridLines="0" zoomScaleNormal="100" workbookViewId="0">
      <pane ySplit="2" topLeftCell="A17" activePane="bottomLeft" state="frozen"/>
      <selection pane="bottomLeft" activeCell="C31" sqref="C31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bestFit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4" width="15.7109375" style="149" hidden="1" customWidth="1" outlineLevel="1"/>
    <col min="15" max="15" width="15.7109375" style="152" hidden="1" customWidth="1" outlineLevel="1"/>
    <col min="16" max="16" width="9.140625" style="149" collapsed="1"/>
    <col min="17" max="16384" width="9.140625" style="149"/>
  </cols>
  <sheetData>
    <row r="2" spans="2:17" ht="15.75" customHeight="1">
      <c r="B2" s="382" t="s">
        <v>1989</v>
      </c>
      <c r="C2" s="382"/>
      <c r="D2" s="382"/>
      <c r="E2" s="382"/>
      <c r="F2" s="382"/>
      <c r="G2" s="382"/>
      <c r="H2" s="382"/>
      <c r="P2" s="383" t="s">
        <v>411</v>
      </c>
      <c r="Q2" s="383"/>
    </row>
    <row r="3" spans="2:17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7" ht="15.75" customHeight="1" outlineLevel="1">
      <c r="B4" s="158"/>
      <c r="C4" s="380" t="s">
        <v>16</v>
      </c>
      <c r="D4" s="380"/>
      <c r="E4" s="159"/>
      <c r="F4" s="381">
        <v>612</v>
      </c>
      <c r="G4" s="381"/>
      <c r="H4" s="381"/>
    </row>
    <row r="5" spans="2:17" ht="15.75" customHeight="1" outlineLevel="1">
      <c r="B5" s="158"/>
      <c r="C5" s="380" t="s">
        <v>17</v>
      </c>
      <c r="D5" s="380"/>
      <c r="E5" s="159"/>
      <c r="F5" s="381">
        <v>440</v>
      </c>
      <c r="G5" s="381"/>
      <c r="H5" s="381"/>
    </row>
    <row r="6" spans="2:17" ht="15.75" customHeight="1" outlineLevel="1">
      <c r="B6" s="158"/>
      <c r="C6" s="380" t="s">
        <v>18</v>
      </c>
      <c r="D6" s="380"/>
      <c r="E6" s="159"/>
      <c r="F6" s="381">
        <v>250</v>
      </c>
      <c r="G6" s="381"/>
      <c r="H6" s="381"/>
    </row>
    <row r="7" spans="2:17" ht="15.75" customHeight="1" outlineLevel="1">
      <c r="B7" s="158"/>
      <c r="C7" s="380" t="s">
        <v>19</v>
      </c>
      <c r="D7" s="380"/>
      <c r="E7" s="159"/>
      <c r="F7" s="381">
        <v>154</v>
      </c>
      <c r="G7" s="381"/>
      <c r="H7" s="381"/>
    </row>
    <row r="8" spans="2:17" ht="15.75" customHeight="1" outlineLevel="1">
      <c r="B8" s="158"/>
      <c r="C8" s="380" t="s">
        <v>20</v>
      </c>
      <c r="D8" s="380"/>
      <c r="E8" s="159"/>
      <c r="F8" s="381">
        <v>50</v>
      </c>
      <c r="G8" s="381"/>
      <c r="H8" s="381"/>
    </row>
    <row r="9" spans="2:17" ht="15.75" customHeight="1" outlineLevel="1">
      <c r="B9" s="158"/>
      <c r="C9" s="380" t="s">
        <v>36</v>
      </c>
      <c r="D9" s="380"/>
      <c r="E9" s="159"/>
      <c r="F9" s="381">
        <v>626</v>
      </c>
      <c r="G9" s="381"/>
      <c r="H9" s="381"/>
    </row>
    <row r="10" spans="2:17" ht="15.75" customHeight="1" outlineLevel="1">
      <c r="B10" s="158"/>
      <c r="C10" s="380" t="s">
        <v>21</v>
      </c>
      <c r="D10" s="380"/>
      <c r="E10" s="159"/>
      <c r="F10" s="381">
        <v>1110</v>
      </c>
      <c r="G10" s="381"/>
      <c r="H10" s="381"/>
    </row>
    <row r="11" spans="2:17" ht="15.75" customHeight="1" outlineLevel="1">
      <c r="B11" s="158"/>
      <c r="C11" s="380" t="s">
        <v>22</v>
      </c>
      <c r="D11" s="380"/>
      <c r="E11" s="159"/>
      <c r="F11" s="381">
        <v>12</v>
      </c>
      <c r="G11" s="381"/>
      <c r="H11" s="381"/>
    </row>
    <row r="12" spans="2:17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7" ht="15.75" customHeight="1" outlineLevel="1">
      <c r="B13" s="158"/>
      <c r="C13" s="380" t="s">
        <v>172</v>
      </c>
      <c r="D13" s="380"/>
      <c r="E13" s="159"/>
      <c r="F13" s="381">
        <v>115</v>
      </c>
      <c r="G13" s="381"/>
      <c r="H13" s="381"/>
    </row>
    <row r="14" spans="2:17" ht="15.75" customHeight="1" outlineLevel="1">
      <c r="B14" s="158"/>
      <c r="C14" s="380" t="s">
        <v>24</v>
      </c>
      <c r="D14" s="380"/>
      <c r="E14" s="159"/>
      <c r="F14" s="381">
        <v>130</v>
      </c>
      <c r="G14" s="381"/>
      <c r="H14" s="381"/>
    </row>
    <row r="15" spans="2:17" ht="15.75" customHeight="1" outlineLevel="1">
      <c r="B15" s="158"/>
      <c r="C15" s="380" t="s">
        <v>25</v>
      </c>
      <c r="D15" s="380"/>
      <c r="E15" s="159"/>
      <c r="F15" s="381">
        <v>150</v>
      </c>
      <c r="G15" s="381"/>
      <c r="H15" s="381"/>
    </row>
    <row r="16" spans="2:17" ht="15.75" customHeight="1" outlineLevel="1">
      <c r="B16" s="158"/>
      <c r="C16" s="380" t="s">
        <v>26</v>
      </c>
      <c r="D16" s="380"/>
      <c r="E16" s="159"/>
      <c r="F16" s="381">
        <v>250</v>
      </c>
      <c r="G16" s="381"/>
      <c r="H16" s="381"/>
    </row>
    <row r="17" spans="2:15" ht="15.75" customHeight="1" outlineLevel="1">
      <c r="B17" s="158"/>
      <c r="C17" s="380" t="s">
        <v>27</v>
      </c>
      <c r="D17" s="380"/>
      <c r="E17" s="159"/>
      <c r="F17" s="381">
        <v>635</v>
      </c>
      <c r="G17" s="381"/>
      <c r="H17" s="381"/>
    </row>
    <row r="18" spans="2:15" ht="15.75" hidden="1" customHeight="1" outlineLevel="1">
      <c r="B18" s="158"/>
      <c r="C18" s="342"/>
      <c r="D18" s="342"/>
      <c r="E18" s="159"/>
      <c r="F18" s="381" t="s">
        <v>1981</v>
      </c>
      <c r="G18" s="381"/>
      <c r="H18" s="381"/>
    </row>
    <row r="19" spans="2:15" ht="15.75" customHeight="1" outlineLevel="1">
      <c r="B19" s="158"/>
      <c r="C19" s="380" t="s">
        <v>28</v>
      </c>
      <c r="D19" s="380"/>
      <c r="E19" s="159"/>
      <c r="F19" s="381" t="s">
        <v>1982</v>
      </c>
      <c r="G19" s="381"/>
      <c r="H19" s="381"/>
    </row>
    <row r="20" spans="2:15" ht="15.75" customHeight="1" outlineLevel="1">
      <c r="B20" s="158"/>
      <c r="C20" s="380" t="s">
        <v>30</v>
      </c>
      <c r="D20" s="380"/>
      <c r="E20" s="159"/>
      <c r="F20" s="381" t="s">
        <v>31</v>
      </c>
      <c r="G20" s="381"/>
      <c r="H20" s="381"/>
    </row>
    <row r="21" spans="2:15" ht="15.75" customHeight="1" outlineLevel="1">
      <c r="B21" s="158"/>
      <c r="C21" s="380" t="s">
        <v>37</v>
      </c>
      <c r="D21" s="380"/>
      <c r="E21" s="159"/>
      <c r="F21" s="381" t="s">
        <v>1983</v>
      </c>
      <c r="G21" s="381"/>
      <c r="H21" s="381"/>
    </row>
    <row r="22" spans="2:15" ht="15.75" customHeight="1" outlineLevel="1">
      <c r="B22" s="158"/>
      <c r="C22" s="385" t="s">
        <v>156</v>
      </c>
      <c r="D22" s="385"/>
      <c r="E22" s="159"/>
      <c r="F22" s="381" t="s">
        <v>1984</v>
      </c>
      <c r="G22" s="381"/>
      <c r="H22" s="381"/>
    </row>
    <row r="23" spans="2:15" ht="15.75" customHeight="1" outlineLevel="1">
      <c r="B23" s="158"/>
      <c r="C23" s="385" t="s">
        <v>157</v>
      </c>
      <c r="D23" s="385"/>
      <c r="E23" s="159"/>
      <c r="F23" s="381" t="s">
        <v>1985</v>
      </c>
      <c r="G23" s="381"/>
      <c r="H23" s="381"/>
    </row>
    <row r="24" spans="2:15" ht="15.75" customHeight="1" outlineLevel="1">
      <c r="B24" s="158"/>
      <c r="C24" s="385" t="s">
        <v>159</v>
      </c>
      <c r="D24" s="385"/>
      <c r="E24" s="159"/>
      <c r="F24" s="381" t="s">
        <v>1986</v>
      </c>
      <c r="G24" s="381"/>
      <c r="H24" s="381"/>
    </row>
    <row r="25" spans="2:15" ht="15.75" customHeight="1" outlineLevel="1">
      <c r="B25" s="158"/>
      <c r="C25" s="385" t="s">
        <v>35</v>
      </c>
      <c r="D25" s="385"/>
      <c r="E25" s="159"/>
      <c r="F25" s="381">
        <v>746</v>
      </c>
      <c r="G25" s="381"/>
      <c r="H25" s="381"/>
    </row>
    <row r="26" spans="2:15" ht="15.75" customHeight="1">
      <c r="B26" s="49"/>
      <c r="C26" s="52"/>
      <c r="D26" s="52"/>
      <c r="E26" s="87"/>
      <c r="F26" s="52"/>
      <c r="G26" s="52"/>
      <c r="H26" s="51"/>
    </row>
    <row r="27" spans="2:15" ht="15.75" customHeight="1" outlineLevel="1">
      <c r="B27" s="197" t="s">
        <v>39</v>
      </c>
      <c r="C27" s="198" t="s">
        <v>44</v>
      </c>
      <c r="D27" s="198"/>
      <c r="E27" s="199" t="s">
        <v>1</v>
      </c>
      <c r="F27" s="198" t="s">
        <v>1</v>
      </c>
      <c r="G27" s="198" t="s">
        <v>40</v>
      </c>
      <c r="H27" s="200" t="s">
        <v>41</v>
      </c>
    </row>
    <row r="28" spans="2:15" ht="15.75" customHeight="1" outlineLevel="1">
      <c r="B28" s="345">
        <v>1902</v>
      </c>
      <c r="C28" s="342" t="s">
        <v>1992</v>
      </c>
      <c r="D28" s="342"/>
      <c r="E28" s="173">
        <v>20250</v>
      </c>
      <c r="F28" s="174">
        <f>E28*'Прайс-лист'!I3*(1-'Прайс-лист'!$E$3)</f>
        <v>469800</v>
      </c>
      <c r="G28" s="345"/>
      <c r="H28" s="175">
        <f>F28</f>
        <v>469800</v>
      </c>
    </row>
    <row r="29" spans="2:15" ht="15.75" customHeight="1" outlineLevel="2">
      <c r="B29" s="185"/>
      <c r="C29" s="12" t="s">
        <v>337</v>
      </c>
      <c r="D29" s="12"/>
      <c r="E29" s="12"/>
      <c r="F29" s="12"/>
      <c r="G29" s="12"/>
      <c r="H29" s="12"/>
    </row>
    <row r="30" spans="2:15" ht="333.75" customHeight="1" outlineLevel="2">
      <c r="B30" s="177"/>
      <c r="C30" s="387" t="s">
        <v>2024</v>
      </c>
      <c r="D30" s="387"/>
      <c r="E30" s="387"/>
      <c r="F30" s="387"/>
      <c r="G30" s="387"/>
      <c r="H30" s="387"/>
    </row>
    <row r="31" spans="2:15" ht="15.75" customHeight="1" outlineLevel="1">
      <c r="C31" s="12" t="s">
        <v>365</v>
      </c>
      <c r="D31" s="12"/>
      <c r="E31" s="12"/>
      <c r="F31" s="12"/>
      <c r="G31" s="12"/>
      <c r="H31" s="12"/>
    </row>
    <row r="32" spans="2:15" ht="15.75" customHeight="1" outlineLevel="1">
      <c r="B32" s="344">
        <v>248802</v>
      </c>
      <c r="C32" s="346" t="s">
        <v>3</v>
      </c>
      <c r="D32" s="181" t="s">
        <v>277</v>
      </c>
      <c r="E32" s="180">
        <v>950</v>
      </c>
      <c r="F32" s="174">
        <f>E32*'Прайс-лист'!I3*(1-'Прайс-лист'!$E$3)</f>
        <v>22040</v>
      </c>
      <c r="G32" s="176">
        <v>0</v>
      </c>
      <c r="H32" s="175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</row>
    <row r="33" spans="2:15" ht="15.75" customHeight="1" outlineLevel="1">
      <c r="B33" s="191">
        <v>2001</v>
      </c>
      <c r="C33" s="343" t="s">
        <v>448</v>
      </c>
      <c r="D33" s="343"/>
      <c r="E33" s="180">
        <v>23</v>
      </c>
      <c r="F33" s="174">
        <f>E33*'Прайс-лист'!I3*(1-'Прайс-лист'!$E$3)</f>
        <v>533.6</v>
      </c>
      <c r="G33" s="176">
        <v>0</v>
      </c>
      <c r="H33" s="175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6" t="s">
        <v>401</v>
      </c>
      <c r="O33" s="108" t="s">
        <v>383</v>
      </c>
    </row>
    <row r="34" spans="2:15" ht="15.75" customHeight="1" outlineLevel="1">
      <c r="B34" s="344"/>
      <c r="C34" s="343" t="s">
        <v>463</v>
      </c>
      <c r="D34" s="192" t="s">
        <v>277</v>
      </c>
      <c r="E34" s="180">
        <v>3930</v>
      </c>
      <c r="F34" s="174">
        <f>E34*'Прайс-лист'!I3*(1-'Прайс-лист'!$E$3)</f>
        <v>91176</v>
      </c>
      <c r="G34" s="176">
        <v>0</v>
      </c>
      <c r="H34" s="175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6" t="s">
        <v>402</v>
      </c>
      <c r="O34" s="104" t="s">
        <v>382</v>
      </c>
    </row>
    <row r="35" spans="2:15" ht="15.75" customHeight="1" outlineLevel="1">
      <c r="B35" s="344">
        <v>211901</v>
      </c>
      <c r="C35" s="343" t="s">
        <v>463</v>
      </c>
      <c r="D35" s="192" t="s">
        <v>277</v>
      </c>
      <c r="E35" s="180">
        <v>4695</v>
      </c>
      <c r="F35" s="174">
        <f>E35*'Прайс-лист'!I3*(1-'Прайс-лист'!$E$3)</f>
        <v>108924</v>
      </c>
      <c r="G35" s="176">
        <v>0</v>
      </c>
      <c r="H35" s="175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7" t="s">
        <v>594</v>
      </c>
      <c r="O35" s="106"/>
    </row>
    <row r="36" spans="2:15" ht="15.75" customHeight="1" outlineLevel="1">
      <c r="B36" s="344">
        <v>2004</v>
      </c>
      <c r="C36" s="343" t="s">
        <v>279</v>
      </c>
      <c r="D36" s="192" t="s">
        <v>277</v>
      </c>
      <c r="E36" s="180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332</v>
      </c>
      <c r="L36" s="106"/>
      <c r="M36" s="106"/>
      <c r="N36" s="277" t="s">
        <v>595</v>
      </c>
      <c r="O36" s="108"/>
    </row>
    <row r="37" spans="2:15" ht="15.75" customHeight="1" outlineLevel="1">
      <c r="B37" s="344">
        <v>3099</v>
      </c>
      <c r="C37" s="341" t="s">
        <v>408</v>
      </c>
      <c r="D37" s="192" t="s">
        <v>277</v>
      </c>
      <c r="E37" s="180">
        <v>299</v>
      </c>
      <c r="F37" s="174">
        <f>E37*'Прайс-лист'!I3*(1-'Прайс-лист'!$E$3)</f>
        <v>6936.8</v>
      </c>
      <c r="G37" s="176">
        <v>0</v>
      </c>
      <c r="H37" s="175">
        <f t="shared" si="0"/>
        <v>0</v>
      </c>
      <c r="J37" s="108" t="s">
        <v>333</v>
      </c>
      <c r="M37" s="107"/>
      <c r="N37" s="276" t="s">
        <v>403</v>
      </c>
      <c r="O37" s="107"/>
    </row>
    <row r="38" spans="2:15" ht="15.75" customHeight="1" outlineLevel="1">
      <c r="B38" s="351" t="s">
        <v>378</v>
      </c>
      <c r="C38" s="353" t="s">
        <v>381</v>
      </c>
      <c r="D38" s="181" t="s">
        <v>277</v>
      </c>
      <c r="E38" s="180">
        <v>115</v>
      </c>
      <c r="F38" s="174">
        <f>E38*'Прайс-лист'!I3*(1-'Прайс-лист'!$E$3)</f>
        <v>2668</v>
      </c>
      <c r="G38" s="176">
        <v>0</v>
      </c>
      <c r="H38" s="175">
        <f t="shared" ref="H38:H39" si="1">F38*G38</f>
        <v>0</v>
      </c>
      <c r="M38" s="152"/>
      <c r="N38" s="276" t="s">
        <v>404</v>
      </c>
    </row>
    <row r="39" spans="2:15" ht="15.75" customHeight="1" outlineLevel="1">
      <c r="B39" s="351">
        <v>2282</v>
      </c>
      <c r="C39" s="350" t="s">
        <v>355</v>
      </c>
      <c r="D39" s="350"/>
      <c r="E39" s="180">
        <v>320</v>
      </c>
      <c r="F39" s="174">
        <f>E39*'Прайс-лист'!I3*(1-'Прайс-лист'!$E$3)</f>
        <v>7424</v>
      </c>
      <c r="G39" s="176">
        <v>0</v>
      </c>
      <c r="H39" s="175">
        <f t="shared" si="1"/>
        <v>0</v>
      </c>
      <c r="M39" s="152"/>
      <c r="N39" s="276" t="s">
        <v>405</v>
      </c>
    </row>
    <row r="40" spans="2:15" ht="15.75" customHeight="1" outlineLevel="1">
      <c r="B40" s="354">
        <v>2545</v>
      </c>
      <c r="C40" s="355" t="s">
        <v>2006</v>
      </c>
      <c r="D40" s="181"/>
      <c r="E40" s="180">
        <v>290</v>
      </c>
      <c r="F40" s="174">
        <f>E40*'Прайс-лист'!I3*(1-'Прайс-лист'!$E$3)</f>
        <v>6728</v>
      </c>
      <c r="G40" s="176">
        <v>0</v>
      </c>
      <c r="H40" s="175">
        <f t="shared" ref="H40" si="2">F40*G40</f>
        <v>0</v>
      </c>
      <c r="M40" s="152"/>
      <c r="N40" s="277" t="s">
        <v>596</v>
      </c>
    </row>
    <row r="41" spans="2:15" ht="15.75" customHeight="1" outlineLevel="1">
      <c r="C41" s="190" t="s">
        <v>4</v>
      </c>
      <c r="D41" s="190"/>
      <c r="E41" s="214"/>
      <c r="F41" s="190"/>
      <c r="G41" s="190"/>
      <c r="H41" s="190"/>
      <c r="M41" s="152"/>
      <c r="N41" s="276" t="s">
        <v>406</v>
      </c>
    </row>
    <row r="42" spans="2:15" ht="15.75" customHeight="1" outlineLevel="1">
      <c r="B42" s="351">
        <v>414601</v>
      </c>
      <c r="C42" s="386" t="s">
        <v>377</v>
      </c>
      <c r="D42" s="386"/>
      <c r="E42" s="183">
        <v>71</v>
      </c>
      <c r="F42" s="174">
        <f>E42*'Прайс-лист'!I3*(1-'Прайс-лист'!$E$3)</f>
        <v>1647.2</v>
      </c>
      <c r="G42" s="176">
        <v>0</v>
      </c>
      <c r="H42" s="175">
        <f t="shared" ref="H42:H44" si="3">F42*G42</f>
        <v>0</v>
      </c>
      <c r="N42" s="276" t="s">
        <v>407</v>
      </c>
    </row>
    <row r="43" spans="2:15" ht="15.75" customHeight="1" outlineLevel="1">
      <c r="B43" s="351">
        <v>2537</v>
      </c>
      <c r="C43" s="386" t="s">
        <v>515</v>
      </c>
      <c r="D43" s="386"/>
      <c r="E43" s="183">
        <v>515</v>
      </c>
      <c r="F43" s="174">
        <f>E43*'Прайс-лист'!I3*(1-'Прайс-лист'!$E$3)</f>
        <v>11948</v>
      </c>
      <c r="G43" s="176">
        <v>0</v>
      </c>
      <c r="H43" s="175">
        <f t="shared" si="3"/>
        <v>0</v>
      </c>
      <c r="M43" s="65"/>
      <c r="N43" s="278"/>
    </row>
    <row r="44" spans="2:15" ht="15.75" customHeight="1" outlineLevel="1">
      <c r="B44" s="351">
        <v>2543</v>
      </c>
      <c r="C44" s="386" t="s">
        <v>1993</v>
      </c>
      <c r="D44" s="386"/>
      <c r="E44" s="183">
        <v>940</v>
      </c>
      <c r="F44" s="174">
        <f>E44*'Прайс-лист'!I3*(1-'Прайс-лист'!$E$3)</f>
        <v>21808</v>
      </c>
      <c r="G44" s="176">
        <v>0</v>
      </c>
      <c r="H44" s="175">
        <f t="shared" si="3"/>
        <v>0</v>
      </c>
      <c r="N44" s="279" t="s">
        <v>347</v>
      </c>
    </row>
    <row r="45" spans="2:15" ht="15.75" customHeight="1" outlineLevel="1">
      <c r="B45" s="351">
        <v>2706</v>
      </c>
      <c r="C45" s="386" t="s">
        <v>441</v>
      </c>
      <c r="D45" s="386"/>
      <c r="E45" s="183">
        <v>686</v>
      </c>
      <c r="F45" s="174">
        <f>E45*'Прайс-лист'!I3*(1-'Прайс-лист'!$E$3)</f>
        <v>15915.2</v>
      </c>
      <c r="G45" s="176">
        <v>0</v>
      </c>
      <c r="H45" s="175">
        <f>F45*G45</f>
        <v>0</v>
      </c>
    </row>
    <row r="46" spans="2:15" ht="15.75" customHeight="1" outlineLevel="1">
      <c r="B46" s="351">
        <v>2705</v>
      </c>
      <c r="C46" s="386" t="s">
        <v>109</v>
      </c>
      <c r="D46" s="386"/>
      <c r="E46" s="183">
        <v>735</v>
      </c>
      <c r="F46" s="174">
        <f>E46*'Прайс-лист'!I3*(1-'Прайс-лист'!$E$3)</f>
        <v>17052</v>
      </c>
      <c r="G46" s="176">
        <v>0</v>
      </c>
      <c r="H46" s="175">
        <f>F46*G46</f>
        <v>0</v>
      </c>
    </row>
    <row r="47" spans="2:15" ht="15.75" customHeight="1" outlineLevel="1">
      <c r="B47" s="351">
        <v>2601</v>
      </c>
      <c r="C47" s="386" t="s">
        <v>2008</v>
      </c>
      <c r="D47" s="386"/>
      <c r="E47" s="183">
        <v>101</v>
      </c>
      <c r="F47" s="174">
        <f>E47*'Прайс-лист'!I3*(1-'Прайс-лист'!$E$3)</f>
        <v>2343.2000000000003</v>
      </c>
      <c r="G47" s="176">
        <v>0</v>
      </c>
      <c r="H47" s="175">
        <f>F47*G47</f>
        <v>0</v>
      </c>
    </row>
    <row r="48" spans="2:15" ht="15.75" customHeight="1" outlineLevel="1">
      <c r="B48" s="351">
        <v>225601</v>
      </c>
      <c r="C48" s="386" t="s">
        <v>605</v>
      </c>
      <c r="D48" s="386"/>
      <c r="E48" s="183">
        <v>511</v>
      </c>
      <c r="F48" s="174">
        <f>E48*'Прайс-лист'!I3*(1-'Прайс-лист'!$E$3)</f>
        <v>11855.2</v>
      </c>
      <c r="G48" s="176">
        <v>0</v>
      </c>
      <c r="H48" s="175">
        <f>F48*G48</f>
        <v>0</v>
      </c>
    </row>
    <row r="49" spans="2:15" ht="15.75" customHeight="1" outlineLevel="1">
      <c r="B49" s="351">
        <v>2271</v>
      </c>
      <c r="C49" s="386" t="s">
        <v>604</v>
      </c>
      <c r="D49" s="386"/>
      <c r="E49" s="183">
        <v>2153</v>
      </c>
      <c r="F49" s="174">
        <f>E49*'Прайс-лист'!I3*(1-'Прайс-лист'!$E$3)</f>
        <v>49949.600000000006</v>
      </c>
      <c r="G49" s="176">
        <v>0</v>
      </c>
      <c r="H49" s="175">
        <f t="shared" ref="H49:H59" si="4">F49*G49</f>
        <v>0</v>
      </c>
    </row>
    <row r="50" spans="2:15" ht="14.25" outlineLevel="1">
      <c r="B50" s="351">
        <v>2436</v>
      </c>
      <c r="C50" s="385" t="s">
        <v>520</v>
      </c>
      <c r="D50" s="385"/>
      <c r="E50" s="180">
        <v>665</v>
      </c>
      <c r="F50" s="174">
        <f>E50*'Прайс-лист'!I3*(1-'Прайс-лист'!$E$3)</f>
        <v>15428</v>
      </c>
      <c r="G50" s="176">
        <v>0</v>
      </c>
      <c r="H50" s="175">
        <f t="shared" si="4"/>
        <v>0</v>
      </c>
    </row>
    <row r="51" spans="2:15" ht="15.75" customHeight="1" outlineLevel="1">
      <c r="B51" s="351" t="s">
        <v>2001</v>
      </c>
      <c r="C51" s="352" t="s">
        <v>2000</v>
      </c>
      <c r="D51" s="352"/>
      <c r="E51" s="180">
        <v>156</v>
      </c>
      <c r="F51" s="174">
        <f>E51*'Прайс-лист'!I3*(1-'Прайс-лист'!$E$3)</f>
        <v>3619.2000000000003</v>
      </c>
      <c r="G51" s="176">
        <v>0</v>
      </c>
      <c r="H51" s="175">
        <f t="shared" si="4"/>
        <v>0</v>
      </c>
    </row>
    <row r="52" spans="2:15" ht="15.75" customHeight="1" outlineLevel="1">
      <c r="B52" s="354" t="s">
        <v>2003</v>
      </c>
      <c r="C52" s="352" t="s">
        <v>2002</v>
      </c>
      <c r="D52" s="352"/>
      <c r="E52" s="180">
        <v>43</v>
      </c>
      <c r="F52" s="174">
        <f>E52*'Прайс-лист'!I3*(1-'Прайс-лист'!$E$3)</f>
        <v>997.6</v>
      </c>
      <c r="G52" s="354">
        <f>IF(G36*G51,1,0)</f>
        <v>0</v>
      </c>
      <c r="H52" s="175">
        <f t="shared" si="4"/>
        <v>0</v>
      </c>
    </row>
    <row r="53" spans="2:15" ht="15.75" customHeight="1" outlineLevel="1">
      <c r="B53" s="351">
        <v>265301</v>
      </c>
      <c r="C53" s="386" t="s">
        <v>2012</v>
      </c>
      <c r="D53" s="386"/>
      <c r="E53" s="183">
        <v>270</v>
      </c>
      <c r="F53" s="174">
        <f>E53*'Прайс-лист'!I3*(1-'Прайс-лист'!$E$3)</f>
        <v>6264</v>
      </c>
      <c r="G53" s="176">
        <v>0</v>
      </c>
      <c r="H53" s="175">
        <f t="shared" si="4"/>
        <v>0</v>
      </c>
    </row>
    <row r="54" spans="2:15" ht="15.75" customHeight="1" outlineLevel="1">
      <c r="B54" s="351">
        <v>309905</v>
      </c>
      <c r="C54" s="386" t="s">
        <v>2013</v>
      </c>
      <c r="D54" s="386"/>
      <c r="E54" s="183">
        <v>76</v>
      </c>
      <c r="F54" s="174">
        <f>E54*'Прайс-лист'!I3*(1-'Прайс-лист'!$E$3)</f>
        <v>1763.2</v>
      </c>
      <c r="G54" s="354">
        <f>IF(G36*G53,1,0)</f>
        <v>0</v>
      </c>
      <c r="H54" s="175">
        <f t="shared" si="4"/>
        <v>0</v>
      </c>
    </row>
    <row r="55" spans="2:15" ht="15.75" customHeight="1" outlineLevel="1">
      <c r="B55" s="354">
        <v>2736</v>
      </c>
      <c r="C55" s="385" t="s">
        <v>328</v>
      </c>
      <c r="D55" s="385"/>
      <c r="E55" s="183">
        <v>857</v>
      </c>
      <c r="F55" s="174">
        <f>E55*'Прайс-лист'!I3*(1-'Прайс-лист'!$E$3)</f>
        <v>19882.400000000001</v>
      </c>
      <c r="G55" s="176">
        <v>0</v>
      </c>
      <c r="H55" s="175">
        <f t="shared" si="4"/>
        <v>0</v>
      </c>
    </row>
    <row r="56" spans="2:15" ht="15.75" customHeight="1" outlineLevel="1">
      <c r="B56" s="351"/>
      <c r="C56" s="386" t="s">
        <v>1999</v>
      </c>
      <c r="D56" s="386"/>
      <c r="E56" s="183">
        <v>0</v>
      </c>
      <c r="F56" s="174">
        <f>E56*'Прайс-лист'!I3*(1-'Прайс-лист'!$E$3)</f>
        <v>0</v>
      </c>
      <c r="G56" s="176">
        <v>0</v>
      </c>
      <c r="H56" s="175">
        <f t="shared" si="4"/>
        <v>0</v>
      </c>
    </row>
    <row r="57" spans="2:15" ht="15.75" customHeight="1" outlineLevel="1">
      <c r="B57" s="351">
        <v>2969</v>
      </c>
      <c r="C57" s="386" t="s">
        <v>6</v>
      </c>
      <c r="D57" s="386"/>
      <c r="E57" s="183">
        <v>230</v>
      </c>
      <c r="F57" s="174">
        <f>E57*'Прайс-лист'!I3*(1-'Прайс-лист'!$E$3)</f>
        <v>5336</v>
      </c>
      <c r="G57" s="176">
        <v>0</v>
      </c>
      <c r="H57" s="175">
        <f t="shared" si="4"/>
        <v>0</v>
      </c>
    </row>
    <row r="58" spans="2:15" ht="15.75" customHeight="1" outlineLevel="1">
      <c r="B58" s="351">
        <v>2970</v>
      </c>
      <c r="C58" s="386" t="s">
        <v>67</v>
      </c>
      <c r="D58" s="386"/>
      <c r="E58" s="183">
        <v>258</v>
      </c>
      <c r="F58" s="174">
        <f>E58*'Прайс-лист'!I3*(1-'Прайс-лист'!$E$3)</f>
        <v>5985.6</v>
      </c>
      <c r="G58" s="176">
        <v>0</v>
      </c>
      <c r="H58" s="175">
        <f t="shared" si="4"/>
        <v>0</v>
      </c>
    </row>
    <row r="59" spans="2:15" ht="15.75" customHeight="1" outlineLevel="1">
      <c r="B59" s="351">
        <v>280001</v>
      </c>
      <c r="C59" s="386" t="s">
        <v>8</v>
      </c>
      <c r="D59" s="386"/>
      <c r="E59" s="183">
        <v>690</v>
      </c>
      <c r="F59" s="174">
        <f>E59*'Прайс-лист'!I3*(1-'Прайс-лист'!$E$3)</f>
        <v>16008</v>
      </c>
      <c r="G59" s="176">
        <v>0</v>
      </c>
      <c r="H59" s="175">
        <f t="shared" si="4"/>
        <v>0</v>
      </c>
    </row>
    <row r="60" spans="2:15" ht="15.75" customHeight="1" outlineLevel="1">
      <c r="B60" s="3"/>
      <c r="C60" s="295"/>
      <c r="D60" s="295"/>
      <c r="E60" s="85"/>
      <c r="F60" s="316" t="s">
        <v>9</v>
      </c>
      <c r="G60" s="388">
        <f>SUM(H28:H59)</f>
        <v>469800</v>
      </c>
      <c r="H60" s="388"/>
      <c r="O60" s="149"/>
    </row>
    <row r="61" spans="2:15" ht="14.25" outlineLevel="1">
      <c r="O61" s="149"/>
    </row>
    <row r="76" spans="8:15" ht="15.75" customHeight="1">
      <c r="H76" s="149"/>
    </row>
    <row r="77" spans="8:15" ht="15.75" customHeight="1">
      <c r="H77" s="149"/>
      <c r="O77" s="149"/>
    </row>
    <row r="78" spans="8:15" ht="15.75" customHeight="1">
      <c r="H78" s="149"/>
      <c r="O78" s="149"/>
    </row>
    <row r="79" spans="8:15" ht="15.75" customHeight="1">
      <c r="H79" s="149"/>
      <c r="O79" s="149"/>
    </row>
    <row r="80" spans="8:15" ht="15.75" customHeight="1">
      <c r="H80" s="149"/>
      <c r="O80" s="149"/>
    </row>
    <row r="81" spans="4:15" ht="15.75" customHeight="1">
      <c r="H81" s="149"/>
      <c r="O81" s="149"/>
    </row>
    <row r="82" spans="4:15" ht="15.75" customHeight="1">
      <c r="H82" s="149"/>
      <c r="O82" s="149"/>
    </row>
    <row r="83" spans="4:15" ht="15.75" customHeight="1">
      <c r="H83" s="149"/>
      <c r="O83" s="149"/>
    </row>
    <row r="84" spans="4:15" ht="15.75" customHeight="1">
      <c r="D84" s="79"/>
      <c r="F84" s="261"/>
      <c r="H84" s="149"/>
      <c r="O84" s="149"/>
    </row>
    <row r="85" spans="4:15" ht="14.25">
      <c r="D85" s="79"/>
      <c r="F85" s="261"/>
      <c r="H85" s="149"/>
      <c r="O85" s="149"/>
    </row>
    <row r="86" spans="4:15" ht="14.25">
      <c r="D86" s="79"/>
      <c r="F86" s="261"/>
      <c r="H86" s="149"/>
      <c r="O86" s="149"/>
    </row>
    <row r="87" spans="4:15" ht="14.25">
      <c r="D87" s="79"/>
      <c r="F87" s="261"/>
      <c r="H87" s="149"/>
      <c r="O87" s="149"/>
    </row>
    <row r="88" spans="4:15" ht="14.25">
      <c r="D88" s="79"/>
      <c r="F88" s="261"/>
      <c r="H88" s="149"/>
      <c r="O88" s="149"/>
    </row>
    <row r="89" spans="4:15" ht="14.25">
      <c r="D89" s="79"/>
      <c r="F89" s="261"/>
      <c r="O89" s="149"/>
    </row>
    <row r="90" spans="4:15" ht="14.25">
      <c r="D90" s="79"/>
      <c r="F90" s="261"/>
      <c r="H90" s="149"/>
    </row>
    <row r="91" spans="4:15" ht="14.25">
      <c r="H91" s="149"/>
      <c r="O91" s="149"/>
    </row>
    <row r="92" spans="4:15" ht="14.25">
      <c r="H92" s="149"/>
      <c r="O92" s="149"/>
    </row>
    <row r="93" spans="4:15" ht="14.25">
      <c r="D93" s="261"/>
      <c r="H93" s="149"/>
      <c r="O93" s="149"/>
    </row>
    <row r="94" spans="4:15" ht="14.25">
      <c r="D94" s="261"/>
      <c r="H94" s="149"/>
      <c r="O94" s="149"/>
    </row>
    <row r="95" spans="4:15" ht="14.25">
      <c r="D95" s="261"/>
      <c r="H95" s="149"/>
      <c r="O95" s="149"/>
    </row>
    <row r="96" spans="4:15" ht="14.25">
      <c r="D96" s="261"/>
      <c r="H96" s="149"/>
      <c r="O96" s="149"/>
    </row>
    <row r="97" spans="4:15" ht="14.25">
      <c r="D97" s="261"/>
      <c r="H97" s="149"/>
      <c r="O97" s="149"/>
    </row>
    <row r="98" spans="4:15" ht="14.25">
      <c r="D98" s="261"/>
      <c r="H98" s="149"/>
      <c r="O98" s="149"/>
    </row>
    <row r="99" spans="4:15" ht="14.25">
      <c r="D99" s="261"/>
      <c r="H99" s="149"/>
      <c r="O99" s="149"/>
    </row>
    <row r="100" spans="4:15" ht="14.25">
      <c r="D100" s="150"/>
      <c r="H100" s="149"/>
      <c r="O100" s="149"/>
    </row>
    <row r="101" spans="4:15" ht="14.25">
      <c r="H101" s="149"/>
      <c r="O101" s="149"/>
    </row>
    <row r="102" spans="4:15" ht="14.25">
      <c r="D102" s="79"/>
      <c r="H102" s="149"/>
      <c r="O102" s="149"/>
    </row>
    <row r="103" spans="4:15" ht="14.25">
      <c r="D103" s="261"/>
      <c r="F103" s="149"/>
      <c r="H103" s="149"/>
      <c r="O103" s="149"/>
    </row>
    <row r="104" spans="4:15" ht="14.25">
      <c r="D104" s="79"/>
      <c r="F104" s="261"/>
      <c r="H104" s="149"/>
      <c r="O104" s="149"/>
    </row>
    <row r="105" spans="4:15" ht="14.25">
      <c r="D105" s="79"/>
      <c r="F105" s="261"/>
      <c r="H105" s="149"/>
      <c r="O105" s="149"/>
    </row>
    <row r="106" spans="4:15" ht="14.25">
      <c r="D106" s="79"/>
      <c r="F106" s="261"/>
      <c r="H106" s="149"/>
      <c r="O106" s="149"/>
    </row>
    <row r="107" spans="4:15" ht="14.25">
      <c r="D107" s="79"/>
      <c r="F107" s="261"/>
      <c r="H107" s="149"/>
      <c r="O107" s="149"/>
    </row>
    <row r="108" spans="4:15" ht="14.25">
      <c r="D108" s="79"/>
      <c r="F108" s="261"/>
      <c r="H108" s="149"/>
      <c r="O108" s="149"/>
    </row>
    <row r="109" spans="4:15" ht="14.25">
      <c r="H109" s="149"/>
      <c r="O109" s="149"/>
    </row>
    <row r="110" spans="4:15" ht="14.25">
      <c r="H110" s="149"/>
      <c r="O110" s="149"/>
    </row>
    <row r="111" spans="4:15" ht="14.25">
      <c r="H111" s="149"/>
      <c r="O111" s="149"/>
    </row>
    <row r="112" spans="4:15" ht="14.25">
      <c r="H112" s="149"/>
      <c r="O112" s="149"/>
    </row>
    <row r="113" spans="15:15" ht="14.25">
      <c r="O113" s="149"/>
    </row>
  </sheetData>
  <mergeCells count="64">
    <mergeCell ref="G60:H60"/>
    <mergeCell ref="C55:D55"/>
    <mergeCell ref="C56:D56"/>
    <mergeCell ref="C57:D57"/>
    <mergeCell ref="C58:D58"/>
    <mergeCell ref="C59:D59"/>
    <mergeCell ref="C54:D54"/>
    <mergeCell ref="C45:D45"/>
    <mergeCell ref="C46:D46"/>
    <mergeCell ref="C47:D47"/>
    <mergeCell ref="C48:D48"/>
    <mergeCell ref="C49:D49"/>
    <mergeCell ref="C50:D50"/>
    <mergeCell ref="C53:D53"/>
    <mergeCell ref="C44:D44"/>
    <mergeCell ref="C22:D22"/>
    <mergeCell ref="F22:H22"/>
    <mergeCell ref="C23:D23"/>
    <mergeCell ref="F23:H23"/>
    <mergeCell ref="C24:D24"/>
    <mergeCell ref="F24:H24"/>
    <mergeCell ref="C25:D25"/>
    <mergeCell ref="F25:H25"/>
    <mergeCell ref="C30:H30"/>
    <mergeCell ref="C42:D42"/>
    <mergeCell ref="C43:D43"/>
    <mergeCell ref="C21:D21"/>
    <mergeCell ref="F21:H21"/>
    <mergeCell ref="C15:D15"/>
    <mergeCell ref="F15:H15"/>
    <mergeCell ref="C16:D16"/>
    <mergeCell ref="F16:H16"/>
    <mergeCell ref="C17:D17"/>
    <mergeCell ref="F17:H17"/>
    <mergeCell ref="F18:H18"/>
    <mergeCell ref="C19:D19"/>
    <mergeCell ref="F19:H19"/>
    <mergeCell ref="C20:D20"/>
    <mergeCell ref="F20:H20"/>
    <mergeCell ref="C12:D12"/>
    <mergeCell ref="F12:H12"/>
    <mergeCell ref="C13:D13"/>
    <mergeCell ref="F13:H13"/>
    <mergeCell ref="C14:D14"/>
    <mergeCell ref="F14:H14"/>
    <mergeCell ref="C9:D9"/>
    <mergeCell ref="F9:H9"/>
    <mergeCell ref="C10:D10"/>
    <mergeCell ref="F10:H10"/>
    <mergeCell ref="C11:D11"/>
    <mergeCell ref="F11:H11"/>
    <mergeCell ref="C6:D6"/>
    <mergeCell ref="F6:H6"/>
    <mergeCell ref="C7:D7"/>
    <mergeCell ref="F7:H7"/>
    <mergeCell ref="C8:D8"/>
    <mergeCell ref="F8:H8"/>
    <mergeCell ref="C5:D5"/>
    <mergeCell ref="F5:H5"/>
    <mergeCell ref="B2:H2"/>
    <mergeCell ref="P2:Q2"/>
    <mergeCell ref="B3:H3"/>
    <mergeCell ref="C4:D4"/>
    <mergeCell ref="F4:H4"/>
  </mergeCells>
  <dataValidations count="7">
    <dataValidation type="list" allowBlank="1" showInputMessage="1" showErrorMessage="1" sqref="D32">
      <formula1>$J$32:$J$37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7">
      <formula1>$N$32:$N$44</formula1>
    </dataValidation>
    <dataValidation type="list" allowBlank="1" showInputMessage="1" showErrorMessage="1" sqref="D34">
      <formula1>$K$32:$K$33</formula1>
    </dataValidation>
    <dataValidation type="list" allowBlank="1" showInputMessage="1" showErrorMessage="1" sqref="D40">
      <formula1>$O$32:$O$36</formula1>
    </dataValidation>
    <dataValidation type="list" allowBlank="1" showInputMessage="1" showErrorMessage="1" sqref="D38">
      <formula1>$O$32:$O$34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G29" sqref="G29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221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300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205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165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78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43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33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520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4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213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6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10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15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50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216</v>
      </c>
      <c r="G18" s="381"/>
      <c r="H18" s="381"/>
    </row>
    <row r="19" spans="2:10" ht="31.5" customHeight="1" outlineLevel="1">
      <c r="B19" s="158"/>
      <c r="C19" s="380" t="s">
        <v>30</v>
      </c>
      <c r="D19" s="380"/>
      <c r="E19" s="159"/>
      <c r="F19" s="381" t="s">
        <v>214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0" ht="15.75" customHeight="1" outlineLevel="1">
      <c r="B21" s="158"/>
      <c r="C21" s="385" t="s">
        <v>33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59"/>
      <c r="F22" s="381">
        <v>38</v>
      </c>
      <c r="G22" s="381"/>
      <c r="H22" s="381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1251</v>
      </c>
      <c r="C25" s="242" t="s">
        <v>228</v>
      </c>
      <c r="D25" s="242"/>
      <c r="E25" s="173">
        <v>1614</v>
      </c>
      <c r="F25" s="174">
        <f>E25*'Прайс-лист'!I3*(1-'Прайс-лист'!$E$3)</f>
        <v>37444.800000000003</v>
      </c>
      <c r="G25" s="251"/>
      <c r="H25" s="175">
        <f>F25</f>
        <v>37444.800000000003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77"/>
      <c r="C27" s="387" t="s">
        <v>643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8" t="s">
        <v>453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8" si="0">F31*G31</f>
        <v>0</v>
      </c>
      <c r="J31" s="104" t="s">
        <v>450</v>
      </c>
    </row>
    <row r="32" spans="2:10" ht="15.75" customHeight="1" outlineLevel="1">
      <c r="B32" s="246">
        <v>2401</v>
      </c>
      <c r="C32" s="392" t="s">
        <v>46</v>
      </c>
      <c r="D32" s="392"/>
      <c r="E32" s="220">
        <v>141</v>
      </c>
      <c r="F32" s="174">
        <f>E32*'Прайс-лист'!I3*(1-'Прайс-лист'!$E$3)</f>
        <v>3271.2000000000003</v>
      </c>
      <c r="G32" s="176">
        <v>0</v>
      </c>
      <c r="H32" s="175">
        <f t="shared" si="0"/>
        <v>0</v>
      </c>
      <c r="J32" s="111" t="s">
        <v>451</v>
      </c>
    </row>
    <row r="33" spans="2:15" ht="15.75" customHeight="1" outlineLevel="1">
      <c r="B33" s="246">
        <v>2347</v>
      </c>
      <c r="C33" s="392" t="s">
        <v>11</v>
      </c>
      <c r="D33" s="392"/>
      <c r="E33" s="220">
        <v>86</v>
      </c>
      <c r="F33" s="174">
        <f>E33*'Прайс-лист'!I3*(1-'Прайс-лист'!$E$3)</f>
        <v>1995.2</v>
      </c>
      <c r="G33" s="176">
        <v>0</v>
      </c>
      <c r="H33" s="175">
        <f t="shared" si="0"/>
        <v>0</v>
      </c>
      <c r="J33" s="105" t="s">
        <v>456</v>
      </c>
    </row>
    <row r="34" spans="2:15" ht="15.75" customHeight="1" outlineLevel="1">
      <c r="B34" s="246">
        <v>2342</v>
      </c>
      <c r="C34" s="392" t="s">
        <v>65</v>
      </c>
      <c r="D34" s="392"/>
      <c r="E34" s="220">
        <v>62</v>
      </c>
      <c r="F34" s="174">
        <f>E34*'Прайс-лист'!I3*(1-'Прайс-лист'!$E$3)</f>
        <v>1438.4</v>
      </c>
      <c r="G34" s="176">
        <v>0</v>
      </c>
      <c r="H34" s="175">
        <f t="shared" si="0"/>
        <v>0</v>
      </c>
      <c r="J34" s="130" t="s">
        <v>346</v>
      </c>
    </row>
    <row r="35" spans="2:15" ht="15.75" customHeight="1" outlineLevel="1">
      <c r="B35" s="246">
        <v>2343</v>
      </c>
      <c r="C35" s="392" t="s">
        <v>66</v>
      </c>
      <c r="D35" s="392"/>
      <c r="E35" s="220">
        <v>62</v>
      </c>
      <c r="F35" s="174">
        <f>E35*'Прайс-лист'!I3*(1-'Прайс-лист'!$E$3)</f>
        <v>1438.4</v>
      </c>
      <c r="G35" s="176">
        <v>0</v>
      </c>
      <c r="H35" s="175">
        <f t="shared" si="0"/>
        <v>0</v>
      </c>
      <c r="J35" s="130" t="s">
        <v>455</v>
      </c>
    </row>
    <row r="36" spans="2:15" ht="15.75" customHeight="1" outlineLevel="1">
      <c r="B36" s="246">
        <v>2933</v>
      </c>
      <c r="C36" s="392" t="s">
        <v>592</v>
      </c>
      <c r="D36" s="392"/>
      <c r="E36" s="220">
        <v>95</v>
      </c>
      <c r="F36" s="174">
        <f>E36*'Прайс-лист'!I3*(1-'Прайс-лист'!$E$3)</f>
        <v>2204</v>
      </c>
      <c r="G36" s="176">
        <v>0</v>
      </c>
      <c r="H36" s="175">
        <f t="shared" si="0"/>
        <v>0</v>
      </c>
    </row>
    <row r="37" spans="2:15" ht="15.75" customHeight="1" outlineLevel="1">
      <c r="B37" s="246">
        <v>2934</v>
      </c>
      <c r="C37" s="392" t="s">
        <v>593</v>
      </c>
      <c r="D37" s="392"/>
      <c r="E37" s="220">
        <v>120</v>
      </c>
      <c r="F37" s="174">
        <f>E37*'Прайс-лист'!I3*(1-'Прайс-лист'!$E$3)</f>
        <v>2784</v>
      </c>
      <c r="G37" s="176">
        <v>0</v>
      </c>
      <c r="H37" s="175">
        <f t="shared" si="0"/>
        <v>0</v>
      </c>
    </row>
    <row r="38" spans="2:15" ht="15.75" customHeight="1" outlineLevel="1">
      <c r="B38" s="246">
        <v>2834</v>
      </c>
      <c r="C38" s="392" t="s">
        <v>8</v>
      </c>
      <c r="D38" s="392"/>
      <c r="E38" s="220">
        <v>173</v>
      </c>
      <c r="F38" s="174">
        <f>E38*'Прайс-лист'!I3*(1-'Прайс-лист'!$E$3)</f>
        <v>4013.6000000000004</v>
      </c>
      <c r="G38" s="176">
        <v>0</v>
      </c>
      <c r="H38" s="175">
        <f t="shared" si="0"/>
        <v>0</v>
      </c>
    </row>
    <row r="39" spans="2:15" s="314" customFormat="1" ht="18" outlineLevel="1">
      <c r="B39" s="333"/>
      <c r="C39" s="335"/>
      <c r="D39" s="335"/>
      <c r="E39" s="336"/>
      <c r="F39" s="316" t="s">
        <v>9</v>
      </c>
      <c r="G39" s="388">
        <f>SUM(H25:H38)</f>
        <v>37444.800000000003</v>
      </c>
      <c r="H39" s="388"/>
      <c r="O39" s="337"/>
    </row>
  </sheetData>
  <mergeCells count="51">
    <mergeCell ref="K2:L2"/>
    <mergeCell ref="C18:D18"/>
    <mergeCell ref="C19:D19"/>
    <mergeCell ref="C20:D20"/>
    <mergeCell ref="C21:D21"/>
    <mergeCell ref="B2:H2"/>
    <mergeCell ref="C4:D4"/>
    <mergeCell ref="C12:D12"/>
    <mergeCell ref="C14:D14"/>
    <mergeCell ref="C15:D15"/>
    <mergeCell ref="C5:D5"/>
    <mergeCell ref="C6:D6"/>
    <mergeCell ref="C7:D7"/>
    <mergeCell ref="C8:D8"/>
    <mergeCell ref="C10:D10"/>
    <mergeCell ref="F8:H8"/>
    <mergeCell ref="F9:H9"/>
    <mergeCell ref="B3:H3"/>
    <mergeCell ref="F4:H4"/>
    <mergeCell ref="F5:H5"/>
    <mergeCell ref="F6:H6"/>
    <mergeCell ref="F7:H7"/>
    <mergeCell ref="C9:D9"/>
    <mergeCell ref="F10:H10"/>
    <mergeCell ref="F11:H11"/>
    <mergeCell ref="F12:H12"/>
    <mergeCell ref="F14:H14"/>
    <mergeCell ref="F15:H15"/>
    <mergeCell ref="C13:D13"/>
    <mergeCell ref="F13:H13"/>
    <mergeCell ref="C11:D11"/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C27:H27"/>
    <mergeCell ref="F16:H16"/>
    <mergeCell ref="F17:H17"/>
    <mergeCell ref="F18:H18"/>
    <mergeCell ref="C16:D16"/>
    <mergeCell ref="F22:H22"/>
    <mergeCell ref="F19:H19"/>
    <mergeCell ref="F20:H20"/>
    <mergeCell ref="F21:H21"/>
    <mergeCell ref="C22:D22"/>
    <mergeCell ref="C17:D17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zoomScaleSheetLayoutView="100" workbookViewId="0">
      <pane ySplit="2" topLeftCell="A22" activePane="bottomLeft" state="frozen"/>
      <selection pane="bottomLeft" activeCell="L27" sqref="L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217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270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187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155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73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40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45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400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3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209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2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6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10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45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216</v>
      </c>
      <c r="G18" s="381"/>
      <c r="H18" s="381"/>
    </row>
    <row r="19" spans="2:10" ht="14.25" outlineLevel="1">
      <c r="B19" s="158"/>
      <c r="C19" s="380" t="s">
        <v>30</v>
      </c>
      <c r="D19" s="380"/>
      <c r="E19" s="159"/>
      <c r="F19" s="381" t="s">
        <v>211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32</v>
      </c>
      <c r="G20" s="381"/>
      <c r="H20" s="381"/>
    </row>
    <row r="21" spans="2:10" ht="15.75" customHeight="1" outlineLevel="1">
      <c r="B21" s="158"/>
      <c r="C21" s="385" t="s">
        <v>33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59"/>
      <c r="F22" s="381">
        <v>49</v>
      </c>
      <c r="G22" s="381"/>
      <c r="H22" s="381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1240</v>
      </c>
      <c r="C25" s="242" t="s">
        <v>229</v>
      </c>
      <c r="D25" s="242"/>
      <c r="E25" s="173">
        <v>1340</v>
      </c>
      <c r="F25" s="174">
        <f>E25*'Прайс-лист'!I3*(1-'Прайс-лист'!$E$3)</f>
        <v>31088</v>
      </c>
      <c r="G25" s="251"/>
      <c r="H25" s="175">
        <f>F25</f>
        <v>31088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79" customHeight="1" outlineLevel="2">
      <c r="B27" s="177"/>
      <c r="C27" s="387" t="s">
        <v>645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4" t="s">
        <v>450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7" si="0">F31*G31</f>
        <v>0</v>
      </c>
      <c r="J31" s="111" t="s">
        <v>451</v>
      </c>
    </row>
    <row r="32" spans="2:10" ht="15.75" customHeight="1" outlineLevel="1">
      <c r="B32" s="246">
        <v>2347</v>
      </c>
      <c r="C32" s="392" t="s">
        <v>11</v>
      </c>
      <c r="D32" s="392"/>
      <c r="E32" s="220">
        <v>86</v>
      </c>
      <c r="F32" s="174">
        <f>E32*'Прайс-лист'!I3*(1-'Прайс-лист'!$E$3)</f>
        <v>1995.2</v>
      </c>
      <c r="G32" s="176">
        <v>0</v>
      </c>
      <c r="H32" s="175">
        <f t="shared" si="0"/>
        <v>0</v>
      </c>
      <c r="J32" s="105" t="s">
        <v>456</v>
      </c>
    </row>
    <row r="33" spans="2:15" ht="15.75" customHeight="1" outlineLevel="1">
      <c r="B33" s="246">
        <v>2340</v>
      </c>
      <c r="C33" s="392" t="s">
        <v>65</v>
      </c>
      <c r="D33" s="392"/>
      <c r="E33" s="220">
        <v>52</v>
      </c>
      <c r="F33" s="174">
        <f>E33*'Прайс-лист'!I3*(1-'Прайс-лист'!$E$3)</f>
        <v>1206.4000000000001</v>
      </c>
      <c r="G33" s="176">
        <v>0</v>
      </c>
      <c r="H33" s="175">
        <f t="shared" si="0"/>
        <v>0</v>
      </c>
      <c r="O33" s="111"/>
    </row>
    <row r="34" spans="2:15" ht="15.75" customHeight="1" outlineLevel="1">
      <c r="B34" s="246">
        <v>2341</v>
      </c>
      <c r="C34" s="392" t="s">
        <v>66</v>
      </c>
      <c r="D34" s="392"/>
      <c r="E34" s="220">
        <v>57</v>
      </c>
      <c r="F34" s="174">
        <f>E34*'Прайс-лист'!I3*(1-'Прайс-лист'!$E$3)</f>
        <v>1322.4</v>
      </c>
      <c r="G34" s="176">
        <v>0</v>
      </c>
      <c r="H34" s="175">
        <f t="shared" si="0"/>
        <v>0</v>
      </c>
      <c r="J34" s="130"/>
      <c r="O34" s="149"/>
    </row>
    <row r="35" spans="2:15" ht="15.75" customHeight="1" outlineLevel="1">
      <c r="B35" s="246">
        <v>2931</v>
      </c>
      <c r="C35" s="392" t="s">
        <v>592</v>
      </c>
      <c r="D35" s="392"/>
      <c r="E35" s="220">
        <v>87</v>
      </c>
      <c r="F35" s="174">
        <f>E35*'Прайс-лист'!I3*(1-'Прайс-лист'!$E$3)</f>
        <v>2018.4</v>
      </c>
      <c r="G35" s="176">
        <v>0</v>
      </c>
      <c r="H35" s="175">
        <f t="shared" si="0"/>
        <v>0</v>
      </c>
      <c r="J35" s="130"/>
      <c r="O35" s="108"/>
    </row>
    <row r="36" spans="2:15" ht="15.75" customHeight="1" outlineLevel="1">
      <c r="B36" s="246">
        <v>2932</v>
      </c>
      <c r="C36" s="392" t="s">
        <v>593</v>
      </c>
      <c r="D36" s="392"/>
      <c r="E36" s="220">
        <v>106</v>
      </c>
      <c r="F36" s="174">
        <f>E36*'Прайс-лист'!I3*(1-'Прайс-лист'!$E$3)</f>
        <v>2459.2000000000003</v>
      </c>
      <c r="G36" s="176">
        <v>0</v>
      </c>
      <c r="H36" s="175">
        <f t="shared" si="0"/>
        <v>0</v>
      </c>
    </row>
    <row r="37" spans="2:15" ht="15.75" customHeight="1" outlineLevel="1">
      <c r="B37" s="246">
        <v>2833</v>
      </c>
      <c r="C37" s="392" t="s">
        <v>8</v>
      </c>
      <c r="D37" s="392"/>
      <c r="E37" s="220">
        <v>159</v>
      </c>
      <c r="F37" s="174">
        <f>E37*'Прайс-лист'!I3*(1-'Прайс-лист'!$E$3)</f>
        <v>3688.8</v>
      </c>
      <c r="G37" s="176">
        <v>0</v>
      </c>
      <c r="H37" s="175">
        <f t="shared" si="0"/>
        <v>0</v>
      </c>
    </row>
    <row r="38" spans="2:15" s="314" customFormat="1" ht="18" outlineLevel="1">
      <c r="B38" s="333"/>
      <c r="C38" s="335"/>
      <c r="D38" s="335"/>
      <c r="E38" s="336"/>
      <c r="F38" s="316" t="s">
        <v>9</v>
      </c>
      <c r="G38" s="388">
        <f>SUM(H25:H37)</f>
        <v>31088</v>
      </c>
      <c r="H38" s="388"/>
      <c r="O38" s="337"/>
    </row>
  </sheetData>
  <mergeCells count="50">
    <mergeCell ref="C21:D21"/>
    <mergeCell ref="C22:D22"/>
    <mergeCell ref="C9:D9"/>
    <mergeCell ref="C10:D10"/>
    <mergeCell ref="C11:D11"/>
    <mergeCell ref="C12:D12"/>
    <mergeCell ref="C14:D14"/>
    <mergeCell ref="C18:D18"/>
    <mergeCell ref="C19:D19"/>
    <mergeCell ref="C20:D20"/>
    <mergeCell ref="B2:H2"/>
    <mergeCell ref="B3:H3"/>
    <mergeCell ref="C15:D15"/>
    <mergeCell ref="K2:L2"/>
    <mergeCell ref="C7:D7"/>
    <mergeCell ref="C8:D8"/>
    <mergeCell ref="C4:D4"/>
    <mergeCell ref="C5:D5"/>
    <mergeCell ref="C6:D6"/>
    <mergeCell ref="C13:D13"/>
    <mergeCell ref="F13:H13"/>
    <mergeCell ref="F17:H17"/>
    <mergeCell ref="F18:H18"/>
    <mergeCell ref="F19:H19"/>
    <mergeCell ref="C16:D16"/>
    <mergeCell ref="C17:D17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G38:H38"/>
    <mergeCell ref="C36:D36"/>
    <mergeCell ref="C37:D37"/>
    <mergeCell ref="C31:D31"/>
    <mergeCell ref="C32:D32"/>
    <mergeCell ref="C33:D33"/>
    <mergeCell ref="C34:D34"/>
    <mergeCell ref="C35:D35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21" activePane="bottomLeft" state="frozen"/>
      <selection pane="bottomLeft" activeCell="K27" sqref="K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218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270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187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155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73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40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32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400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>
        <v>3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213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2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6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10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45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216</v>
      </c>
      <c r="G18" s="381"/>
      <c r="H18" s="381"/>
    </row>
    <row r="19" spans="2:10" ht="31.5" customHeight="1" outlineLevel="1">
      <c r="B19" s="158"/>
      <c r="C19" s="380" t="s">
        <v>30</v>
      </c>
      <c r="D19" s="380"/>
      <c r="E19" s="159"/>
      <c r="F19" s="381" t="s">
        <v>214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381" t="s">
        <v>32</v>
      </c>
      <c r="G20" s="381"/>
      <c r="H20" s="381"/>
    </row>
    <row r="21" spans="2:10" ht="15.75" customHeight="1" outlineLevel="1">
      <c r="B21" s="158"/>
      <c r="C21" s="385" t="s">
        <v>33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59"/>
      <c r="F22" s="381">
        <v>37</v>
      </c>
      <c r="G22" s="381"/>
      <c r="H22" s="381"/>
    </row>
    <row r="23" spans="2:10" ht="15.75" customHeight="1">
      <c r="B23" s="161"/>
      <c r="C23" s="166"/>
      <c r="D23" s="166"/>
      <c r="E23" s="167"/>
      <c r="F23" s="3"/>
      <c r="G23" s="3"/>
      <c r="H23" s="168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1241</v>
      </c>
      <c r="C25" s="242" t="s">
        <v>228</v>
      </c>
      <c r="D25" s="242"/>
      <c r="E25" s="173">
        <v>1447</v>
      </c>
      <c r="F25" s="174">
        <f>E25*'Прайс-лист'!I3*(1-'Прайс-лист'!$E$3)</f>
        <v>33570.400000000001</v>
      </c>
      <c r="G25" s="251"/>
      <c r="H25" s="175">
        <f>F25</f>
        <v>33570.400000000001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61" customHeight="1" outlineLevel="2">
      <c r="B27" s="177"/>
      <c r="C27" s="387" t="s">
        <v>646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4" t="s">
        <v>450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7" si="0">F31*G31</f>
        <v>0</v>
      </c>
      <c r="J31" s="111" t="s">
        <v>451</v>
      </c>
    </row>
    <row r="32" spans="2:10" ht="15.75" customHeight="1" outlineLevel="1">
      <c r="B32" s="246">
        <v>2347</v>
      </c>
      <c r="C32" s="392" t="s">
        <v>11</v>
      </c>
      <c r="D32" s="392"/>
      <c r="E32" s="220">
        <v>86</v>
      </c>
      <c r="F32" s="174">
        <f>E32*'Прайс-лист'!I3*(1-'Прайс-лист'!$E$3)</f>
        <v>1995.2</v>
      </c>
      <c r="G32" s="176">
        <v>0</v>
      </c>
      <c r="H32" s="175">
        <f t="shared" si="0"/>
        <v>0</v>
      </c>
      <c r="J32" s="105" t="s">
        <v>456</v>
      </c>
    </row>
    <row r="33" spans="2:15" ht="15.75" customHeight="1" outlineLevel="1">
      <c r="B33" s="246">
        <v>2340</v>
      </c>
      <c r="C33" s="392" t="s">
        <v>65</v>
      </c>
      <c r="D33" s="392"/>
      <c r="E33" s="220">
        <v>52</v>
      </c>
      <c r="F33" s="174">
        <f>E33*'Прайс-лист'!I3*(1-'Прайс-лист'!$E$3)</f>
        <v>1206.4000000000001</v>
      </c>
      <c r="G33" s="176">
        <v>0</v>
      </c>
      <c r="H33" s="175">
        <f t="shared" si="0"/>
        <v>0</v>
      </c>
      <c r="O33" s="111"/>
    </row>
    <row r="34" spans="2:15" ht="15.75" customHeight="1" outlineLevel="1">
      <c r="B34" s="246">
        <v>2341</v>
      </c>
      <c r="C34" s="392" t="s">
        <v>66</v>
      </c>
      <c r="D34" s="392"/>
      <c r="E34" s="220">
        <v>57</v>
      </c>
      <c r="F34" s="174">
        <f>E34*'Прайс-лист'!I3*(1-'Прайс-лист'!$E$3)</f>
        <v>1322.4</v>
      </c>
      <c r="G34" s="176">
        <v>0</v>
      </c>
      <c r="H34" s="175">
        <f t="shared" si="0"/>
        <v>0</v>
      </c>
      <c r="O34" s="149"/>
    </row>
    <row r="35" spans="2:15" ht="15.75" customHeight="1" outlineLevel="1">
      <c r="B35" s="246">
        <v>2931</v>
      </c>
      <c r="C35" s="392" t="s">
        <v>592</v>
      </c>
      <c r="D35" s="392"/>
      <c r="E35" s="220">
        <v>87</v>
      </c>
      <c r="F35" s="174">
        <f>E35*'Прайс-лист'!I3*(1-'Прайс-лист'!$E$3)</f>
        <v>2018.4</v>
      </c>
      <c r="G35" s="176">
        <v>0</v>
      </c>
      <c r="H35" s="175">
        <f t="shared" si="0"/>
        <v>0</v>
      </c>
      <c r="O35" s="108"/>
    </row>
    <row r="36" spans="2:15" ht="15.75" customHeight="1" outlineLevel="1">
      <c r="B36" s="246">
        <v>2932</v>
      </c>
      <c r="C36" s="392" t="s">
        <v>593</v>
      </c>
      <c r="D36" s="392"/>
      <c r="E36" s="220">
        <v>106</v>
      </c>
      <c r="F36" s="174">
        <f>E36*'Прайс-лист'!I3*(1-'Прайс-лист'!$E$3)</f>
        <v>2459.2000000000003</v>
      </c>
      <c r="G36" s="176">
        <v>0</v>
      </c>
      <c r="H36" s="175">
        <f t="shared" si="0"/>
        <v>0</v>
      </c>
    </row>
    <row r="37" spans="2:15" ht="15.75" customHeight="1" outlineLevel="1">
      <c r="B37" s="246">
        <v>2833</v>
      </c>
      <c r="C37" s="392" t="s">
        <v>8</v>
      </c>
      <c r="D37" s="392"/>
      <c r="E37" s="220">
        <v>159</v>
      </c>
      <c r="F37" s="174">
        <f>E37*'Прайс-лист'!I3*(1-'Прайс-лист'!$E$3)</f>
        <v>3688.8</v>
      </c>
      <c r="G37" s="176">
        <v>0</v>
      </c>
      <c r="H37" s="175">
        <f t="shared" si="0"/>
        <v>0</v>
      </c>
    </row>
    <row r="38" spans="2:15" s="314" customFormat="1" ht="18" outlineLevel="1">
      <c r="B38" s="333"/>
      <c r="C38" s="335"/>
      <c r="D38" s="335"/>
      <c r="E38" s="336"/>
      <c r="F38" s="316" t="s">
        <v>9</v>
      </c>
      <c r="G38" s="388">
        <f>SUM(H25:H37)</f>
        <v>33570.400000000001</v>
      </c>
      <c r="H38" s="388"/>
      <c r="O38" s="337"/>
    </row>
  </sheetData>
  <mergeCells count="50">
    <mergeCell ref="K2:L2"/>
    <mergeCell ref="C16:D16"/>
    <mergeCell ref="B2:H2"/>
    <mergeCell ref="B3:H3"/>
    <mergeCell ref="C4:D4"/>
    <mergeCell ref="C5:D5"/>
    <mergeCell ref="C6:D6"/>
    <mergeCell ref="C7:D7"/>
    <mergeCell ref="C8:D8"/>
    <mergeCell ref="C9:D9"/>
    <mergeCell ref="C14:D14"/>
    <mergeCell ref="C15:D15"/>
    <mergeCell ref="C13:D13"/>
    <mergeCell ref="F9:H9"/>
    <mergeCell ref="C10:D10"/>
    <mergeCell ref="C11:D11"/>
    <mergeCell ref="F10:H10"/>
    <mergeCell ref="F11:H11"/>
    <mergeCell ref="F12:H12"/>
    <mergeCell ref="C12:D12"/>
    <mergeCell ref="F14:H14"/>
    <mergeCell ref="F13:H13"/>
    <mergeCell ref="F4:H4"/>
    <mergeCell ref="F5:H5"/>
    <mergeCell ref="F6:H6"/>
    <mergeCell ref="F7:H7"/>
    <mergeCell ref="F8:H8"/>
    <mergeCell ref="G38:H38"/>
    <mergeCell ref="C36:D36"/>
    <mergeCell ref="C37:D37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15:H15"/>
    <mergeCell ref="F16:H16"/>
    <mergeCell ref="F17:H17"/>
    <mergeCell ref="F18:H18"/>
    <mergeCell ref="F19:H19"/>
    <mergeCell ref="C21:D21"/>
    <mergeCell ref="C22:D22"/>
    <mergeCell ref="C20:D20"/>
    <mergeCell ref="C17:D17"/>
    <mergeCell ref="C18:D18"/>
    <mergeCell ref="C19:D19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5"/>
  <sheetViews>
    <sheetView showGridLines="0" zoomScaleNormal="100" workbookViewId="0">
      <pane ySplit="2" topLeftCell="A21" activePane="bottomLeft" state="frozen"/>
      <selection pane="bottomLeft" activeCell="N27" sqref="N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212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240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165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140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69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36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29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300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 t="s">
        <v>208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209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60"/>
      <c r="F13" s="395">
        <v>2</v>
      </c>
      <c r="G13" s="395"/>
      <c r="H13" s="395"/>
    </row>
    <row r="14" spans="2:12" ht="15.75" customHeight="1" outlineLevel="1">
      <c r="B14" s="158"/>
      <c r="C14" s="380" t="s">
        <v>24</v>
      </c>
      <c r="D14" s="380"/>
      <c r="E14" s="159"/>
      <c r="F14" s="381">
        <v>4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5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25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210</v>
      </c>
      <c r="G18" s="381"/>
      <c r="H18" s="381"/>
    </row>
    <row r="19" spans="2:10" ht="14.25" outlineLevel="1">
      <c r="B19" s="158"/>
      <c r="C19" s="380" t="s">
        <v>30</v>
      </c>
      <c r="D19" s="380"/>
      <c r="E19" s="159"/>
      <c r="F19" s="381" t="s">
        <v>211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410" t="s">
        <v>118</v>
      </c>
      <c r="G20" s="410"/>
      <c r="H20" s="410"/>
    </row>
    <row r="21" spans="2:10" ht="15.75" customHeight="1" outlineLevel="1">
      <c r="B21" s="158"/>
      <c r="C21" s="385" t="s">
        <v>156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59"/>
      <c r="F22" s="381">
        <v>34</v>
      </c>
      <c r="G22" s="381"/>
      <c r="H22" s="381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1230</v>
      </c>
      <c r="C25" s="242" t="s">
        <v>229</v>
      </c>
      <c r="D25" s="242"/>
      <c r="E25" s="173">
        <v>1197</v>
      </c>
      <c r="F25" s="174">
        <f>E25*'Прайс-лист'!I3*(1-'Прайс-лист'!$E$3)</f>
        <v>27770.400000000001</v>
      </c>
      <c r="G25" s="251"/>
      <c r="H25" s="175">
        <f>F25</f>
        <v>27770.400000000001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76.75" customHeight="1" outlineLevel="2">
      <c r="B27" s="177"/>
      <c r="C27" s="387" t="s">
        <v>647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4" t="s">
        <v>450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6" si="0">F31*G31</f>
        <v>0</v>
      </c>
      <c r="J31" s="111" t="s">
        <v>451</v>
      </c>
    </row>
    <row r="32" spans="2:10" ht="15.75" customHeight="1" outlineLevel="1">
      <c r="B32" s="246">
        <v>2340</v>
      </c>
      <c r="C32" s="392" t="s">
        <v>65</v>
      </c>
      <c r="D32" s="392"/>
      <c r="E32" s="220">
        <v>52</v>
      </c>
      <c r="F32" s="174">
        <f>E32*'Прайс-лист'!I3*(1-'Прайс-лист'!$E$3)</f>
        <v>1206.4000000000001</v>
      </c>
      <c r="G32" s="176">
        <v>0</v>
      </c>
      <c r="H32" s="175">
        <f t="shared" si="0"/>
        <v>0</v>
      </c>
      <c r="J32" s="105" t="s">
        <v>456</v>
      </c>
    </row>
    <row r="33" spans="2:15" ht="15.75" customHeight="1" outlineLevel="1">
      <c r="B33" s="251">
        <v>2385</v>
      </c>
      <c r="C33" s="380" t="s">
        <v>292</v>
      </c>
      <c r="D33" s="380"/>
      <c r="E33" s="220">
        <v>60</v>
      </c>
      <c r="F33" s="174">
        <f>E33*'Прайс-лист'!I3*(1-'Прайс-лист'!$E$3)</f>
        <v>1392</v>
      </c>
      <c r="G33" s="176">
        <v>0</v>
      </c>
      <c r="H33" s="175">
        <f t="shared" si="0"/>
        <v>0</v>
      </c>
      <c r="O33" s="111"/>
    </row>
    <row r="34" spans="2:15" ht="15.75" customHeight="1" outlineLevel="1">
      <c r="B34" s="246">
        <v>2929</v>
      </c>
      <c r="C34" s="392" t="s">
        <v>592</v>
      </c>
      <c r="D34" s="392"/>
      <c r="E34" s="220">
        <v>82</v>
      </c>
      <c r="F34" s="174">
        <f>E34*'Прайс-лист'!I3*(1-'Прайс-лист'!$E$3)</f>
        <v>1902.4</v>
      </c>
      <c r="G34" s="176">
        <v>0</v>
      </c>
      <c r="H34" s="175">
        <f t="shared" si="0"/>
        <v>0</v>
      </c>
      <c r="O34" s="149"/>
    </row>
    <row r="35" spans="2:15" ht="15.75" customHeight="1" outlineLevel="1">
      <c r="B35" s="246">
        <v>2930</v>
      </c>
      <c r="C35" s="392" t="s">
        <v>593</v>
      </c>
      <c r="D35" s="392"/>
      <c r="E35" s="220">
        <v>103</v>
      </c>
      <c r="F35" s="174">
        <f>E35*'Прайс-лист'!I3*(1-'Прайс-лист'!$E$3)</f>
        <v>2389.6</v>
      </c>
      <c r="G35" s="176">
        <v>0</v>
      </c>
      <c r="H35" s="175">
        <f t="shared" si="0"/>
        <v>0</v>
      </c>
      <c r="O35" s="108"/>
    </row>
    <row r="36" spans="2:15" ht="15.75" customHeight="1" outlineLevel="1">
      <c r="B36" s="246">
        <v>2832</v>
      </c>
      <c r="C36" s="392" t="s">
        <v>8</v>
      </c>
      <c r="D36" s="392"/>
      <c r="E36" s="220">
        <v>144</v>
      </c>
      <c r="F36" s="174">
        <f>E36*'Прайс-лист'!I3*(1-'Прайс-лист'!$E$3)</f>
        <v>3340.8</v>
      </c>
      <c r="G36" s="176">
        <v>0</v>
      </c>
      <c r="H36" s="175">
        <f t="shared" si="0"/>
        <v>0</v>
      </c>
    </row>
    <row r="37" spans="2:15" s="314" customFormat="1" ht="18" outlineLevel="1">
      <c r="B37" s="333"/>
      <c r="C37" s="335"/>
      <c r="D37" s="335"/>
      <c r="E37" s="336"/>
      <c r="F37" s="316" t="s">
        <v>9</v>
      </c>
      <c r="G37" s="388">
        <f>SUM(H25:H36)</f>
        <v>27770.400000000001</v>
      </c>
      <c r="H37" s="388"/>
      <c r="O37" s="337"/>
    </row>
    <row r="38" spans="2:15" ht="15.75" customHeight="1">
      <c r="H38" s="90"/>
    </row>
    <row r="45" spans="2:15" ht="15.75" customHeight="1">
      <c r="N45" s="58"/>
      <c r="O45" s="149"/>
    </row>
  </sheetData>
  <mergeCells count="49">
    <mergeCell ref="C21:D21"/>
    <mergeCell ref="C22:D22"/>
    <mergeCell ref="C12:D12"/>
    <mergeCell ref="C14:D14"/>
    <mergeCell ref="C4:D4"/>
    <mergeCell ref="C5:D5"/>
    <mergeCell ref="C6:D6"/>
    <mergeCell ref="C7:D7"/>
    <mergeCell ref="C8:D8"/>
    <mergeCell ref="C15:D15"/>
    <mergeCell ref="F20:H20"/>
    <mergeCell ref="C18:D18"/>
    <mergeCell ref="C19:D19"/>
    <mergeCell ref="K2:L2"/>
    <mergeCell ref="C20:D20"/>
    <mergeCell ref="F18:H18"/>
    <mergeCell ref="F19:H19"/>
    <mergeCell ref="B2:H2"/>
    <mergeCell ref="B3:H3"/>
    <mergeCell ref="C9:D9"/>
    <mergeCell ref="C10:D10"/>
    <mergeCell ref="C11:D11"/>
    <mergeCell ref="C16:D16"/>
    <mergeCell ref="C17:D17"/>
    <mergeCell ref="C13:D13"/>
    <mergeCell ref="F13:H13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G37:H37"/>
    <mergeCell ref="C36:D36"/>
    <mergeCell ref="C31:D31"/>
    <mergeCell ref="C32:D32"/>
    <mergeCell ref="C33:D33"/>
    <mergeCell ref="C34:D34"/>
    <mergeCell ref="C35:D35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workbookViewId="0">
      <pane ySplit="2" topLeftCell="A20" activePane="bottomLeft" state="frozen"/>
      <selection pane="bottomLeft" activeCell="M27" sqref="M2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0.71093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9.140625" style="149" hidden="1" customWidth="1" outlineLevel="1"/>
    <col min="11" max="11" width="9.140625" style="149" collapsed="1"/>
    <col min="12" max="14" width="9.140625" style="149"/>
    <col min="15" max="15" width="19.5703125" style="58" bestFit="1" customWidth="1"/>
    <col min="16" max="16384" width="9.140625" style="149"/>
  </cols>
  <sheetData>
    <row r="2" spans="2:12" ht="15.75" customHeight="1">
      <c r="B2" s="382" t="s">
        <v>215</v>
      </c>
      <c r="C2" s="382"/>
      <c r="D2" s="382"/>
      <c r="E2" s="382"/>
      <c r="F2" s="382"/>
      <c r="G2" s="382"/>
      <c r="H2" s="382"/>
      <c r="K2" s="383" t="s">
        <v>411</v>
      </c>
      <c r="L2" s="383"/>
    </row>
    <row r="3" spans="2:12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2" ht="15.75" customHeight="1" outlineLevel="1">
      <c r="B4" s="158"/>
      <c r="C4" s="380" t="s">
        <v>16</v>
      </c>
      <c r="D4" s="380"/>
      <c r="E4" s="159"/>
      <c r="F4" s="381">
        <v>240</v>
      </c>
      <c r="G4" s="381"/>
      <c r="H4" s="381"/>
    </row>
    <row r="5" spans="2:12" ht="15.75" customHeight="1" outlineLevel="1">
      <c r="B5" s="158"/>
      <c r="C5" s="380" t="s">
        <v>17</v>
      </c>
      <c r="D5" s="380"/>
      <c r="E5" s="159"/>
      <c r="F5" s="381">
        <v>165</v>
      </c>
      <c r="G5" s="381"/>
      <c r="H5" s="381"/>
    </row>
    <row r="6" spans="2:12" ht="15.75" customHeight="1" outlineLevel="1">
      <c r="B6" s="158"/>
      <c r="C6" s="380" t="s">
        <v>18</v>
      </c>
      <c r="D6" s="380"/>
      <c r="E6" s="159"/>
      <c r="F6" s="381">
        <v>140</v>
      </c>
      <c r="G6" s="381"/>
      <c r="H6" s="381"/>
    </row>
    <row r="7" spans="2:12" ht="15.75" customHeight="1" outlineLevel="1">
      <c r="B7" s="158"/>
      <c r="C7" s="380" t="s">
        <v>19</v>
      </c>
      <c r="D7" s="380"/>
      <c r="E7" s="159"/>
      <c r="F7" s="381">
        <v>69</v>
      </c>
      <c r="G7" s="381"/>
      <c r="H7" s="381"/>
    </row>
    <row r="8" spans="2:12" ht="15.75" customHeight="1" outlineLevel="1">
      <c r="B8" s="158"/>
      <c r="C8" s="380" t="s">
        <v>20</v>
      </c>
      <c r="D8" s="380"/>
      <c r="E8" s="159"/>
      <c r="F8" s="381">
        <v>36</v>
      </c>
      <c r="G8" s="381"/>
      <c r="H8" s="381"/>
    </row>
    <row r="9" spans="2:12" ht="15.75" customHeight="1" outlineLevel="1">
      <c r="B9" s="158"/>
      <c r="C9" s="380" t="s">
        <v>36</v>
      </c>
      <c r="D9" s="380"/>
      <c r="E9" s="159"/>
      <c r="F9" s="381">
        <v>24</v>
      </c>
      <c r="G9" s="381"/>
      <c r="H9" s="381"/>
    </row>
    <row r="10" spans="2:12" ht="15.75" customHeight="1" outlineLevel="1">
      <c r="B10" s="158"/>
      <c r="C10" s="380" t="s">
        <v>21</v>
      </c>
      <c r="D10" s="380"/>
      <c r="E10" s="159"/>
      <c r="F10" s="381">
        <v>300</v>
      </c>
      <c r="G10" s="381"/>
      <c r="H10" s="381"/>
    </row>
    <row r="11" spans="2:12" ht="15.75" customHeight="1" outlineLevel="1">
      <c r="B11" s="158"/>
      <c r="C11" s="380" t="s">
        <v>22</v>
      </c>
      <c r="D11" s="380"/>
      <c r="E11" s="159"/>
      <c r="F11" s="381" t="s">
        <v>208</v>
      </c>
      <c r="G11" s="381"/>
      <c r="H11" s="381"/>
    </row>
    <row r="12" spans="2:12" ht="15.75" customHeight="1" outlineLevel="1">
      <c r="B12" s="158"/>
      <c r="C12" s="380" t="s">
        <v>23</v>
      </c>
      <c r="D12" s="380"/>
      <c r="E12" s="159"/>
      <c r="F12" s="381" t="s">
        <v>213</v>
      </c>
      <c r="G12" s="381"/>
      <c r="H12" s="381"/>
    </row>
    <row r="13" spans="2:12" ht="15.75" customHeight="1" outlineLevel="1">
      <c r="B13" s="158"/>
      <c r="C13" s="380" t="s">
        <v>172</v>
      </c>
      <c r="D13" s="380"/>
      <c r="E13" s="159"/>
      <c r="F13" s="381">
        <v>2</v>
      </c>
      <c r="G13" s="381"/>
      <c r="H13" s="381"/>
    </row>
    <row r="14" spans="2:12" ht="15.75" customHeight="1" outlineLevel="1">
      <c r="B14" s="158"/>
      <c r="C14" s="380" t="s">
        <v>24</v>
      </c>
      <c r="D14" s="380"/>
      <c r="E14" s="159"/>
      <c r="F14" s="381">
        <v>4</v>
      </c>
      <c r="G14" s="381"/>
      <c r="H14" s="381"/>
    </row>
    <row r="15" spans="2:12" ht="15.75" customHeight="1" outlineLevel="1">
      <c r="B15" s="158"/>
      <c r="C15" s="380" t="s">
        <v>25</v>
      </c>
      <c r="D15" s="380"/>
      <c r="E15" s="159"/>
      <c r="F15" s="381">
        <v>5</v>
      </c>
      <c r="G15" s="381"/>
      <c r="H15" s="381"/>
    </row>
    <row r="16" spans="2:12" ht="15.75" customHeight="1" outlineLevel="1">
      <c r="B16" s="158"/>
      <c r="C16" s="380" t="s">
        <v>26</v>
      </c>
      <c r="D16" s="380"/>
      <c r="E16" s="159"/>
      <c r="F16" s="381">
        <v>25</v>
      </c>
      <c r="G16" s="381"/>
      <c r="H16" s="381"/>
    </row>
    <row r="17" spans="2:10" ht="15.75" customHeight="1" outlineLevel="1">
      <c r="B17" s="158"/>
      <c r="C17" s="380" t="s">
        <v>27</v>
      </c>
      <c r="D17" s="380"/>
      <c r="E17" s="159"/>
      <c r="F17" s="381">
        <v>381</v>
      </c>
      <c r="G17" s="381"/>
      <c r="H17" s="381"/>
    </row>
    <row r="18" spans="2:10" ht="15.75" customHeight="1" outlineLevel="1">
      <c r="B18" s="158"/>
      <c r="C18" s="380" t="s">
        <v>28</v>
      </c>
      <c r="D18" s="380"/>
      <c r="E18" s="159"/>
      <c r="F18" s="381" t="s">
        <v>210</v>
      </c>
      <c r="G18" s="381"/>
      <c r="H18" s="381"/>
    </row>
    <row r="19" spans="2:10" ht="31.5" customHeight="1" outlineLevel="1">
      <c r="B19" s="158"/>
      <c r="C19" s="380" t="s">
        <v>30</v>
      </c>
      <c r="D19" s="380"/>
      <c r="E19" s="159"/>
      <c r="F19" s="381" t="s">
        <v>214</v>
      </c>
      <c r="G19" s="381"/>
      <c r="H19" s="381"/>
    </row>
    <row r="20" spans="2:10" ht="15.75" customHeight="1" outlineLevel="1">
      <c r="B20" s="158"/>
      <c r="C20" s="380" t="s">
        <v>37</v>
      </c>
      <c r="D20" s="380"/>
      <c r="E20" s="159"/>
      <c r="F20" s="410" t="s">
        <v>118</v>
      </c>
      <c r="G20" s="410"/>
      <c r="H20" s="410"/>
    </row>
    <row r="21" spans="2:10" ht="15.75" customHeight="1" outlineLevel="1">
      <c r="B21" s="158"/>
      <c r="C21" s="385" t="s">
        <v>33</v>
      </c>
      <c r="D21" s="385"/>
      <c r="E21" s="159"/>
      <c r="F21" s="381" t="s">
        <v>201</v>
      </c>
      <c r="G21" s="381"/>
      <c r="H21" s="381"/>
    </row>
    <row r="22" spans="2:10" ht="15.75" customHeight="1" outlineLevel="1">
      <c r="B22" s="158"/>
      <c r="C22" s="385" t="s">
        <v>35</v>
      </c>
      <c r="D22" s="385"/>
      <c r="E22" s="159"/>
      <c r="F22" s="381">
        <v>29</v>
      </c>
      <c r="G22" s="381"/>
      <c r="H22" s="381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7" t="s">
        <v>39</v>
      </c>
      <c r="C24" s="198" t="s">
        <v>44</v>
      </c>
      <c r="D24" s="198"/>
      <c r="E24" s="199" t="s">
        <v>1</v>
      </c>
      <c r="F24" s="198" t="s">
        <v>1</v>
      </c>
      <c r="G24" s="198" t="s">
        <v>40</v>
      </c>
      <c r="H24" s="200" t="s">
        <v>41</v>
      </c>
    </row>
    <row r="25" spans="2:10" ht="15.75" customHeight="1" outlineLevel="1">
      <c r="B25" s="251">
        <v>1231</v>
      </c>
      <c r="C25" s="242" t="s">
        <v>228</v>
      </c>
      <c r="D25" s="242"/>
      <c r="E25" s="173">
        <v>1320</v>
      </c>
      <c r="F25" s="174">
        <f>E25*'Прайс-лист'!I3*(1-'Прайс-лист'!$E$3)</f>
        <v>30624</v>
      </c>
      <c r="G25" s="251"/>
      <c r="H25" s="175">
        <f>F25</f>
        <v>30624</v>
      </c>
    </row>
    <row r="26" spans="2:10" ht="15.75" customHeight="1" outlineLevel="2">
      <c r="B26" s="185"/>
      <c r="C26" s="12" t="s">
        <v>337</v>
      </c>
      <c r="D26" s="12"/>
      <c r="E26" s="12"/>
      <c r="F26" s="12"/>
      <c r="G26" s="12"/>
      <c r="H26" s="12"/>
    </row>
    <row r="27" spans="2:10" ht="263.25" customHeight="1" outlineLevel="2">
      <c r="B27" s="177"/>
      <c r="C27" s="387" t="s">
        <v>648</v>
      </c>
      <c r="D27" s="387"/>
      <c r="E27" s="387"/>
      <c r="F27" s="387"/>
      <c r="G27" s="387"/>
      <c r="H27" s="387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1"/>
      <c r="C29" s="243" t="s">
        <v>454</v>
      </c>
      <c r="D29" s="232" t="s">
        <v>277</v>
      </c>
      <c r="E29" s="220">
        <v>23</v>
      </c>
      <c r="F29" s="175">
        <f>E29*'Прайс-лист'!I3*(1-'Прайс-лист'!$E$3)</f>
        <v>533.6</v>
      </c>
      <c r="G29" s="176">
        <v>0</v>
      </c>
      <c r="H29" s="240">
        <f>F29*G29</f>
        <v>0</v>
      </c>
      <c r="J29" s="104" t="s">
        <v>277</v>
      </c>
    </row>
    <row r="30" spans="2:10" ht="15.75" customHeight="1" outlineLevel="1">
      <c r="C30" s="190" t="s">
        <v>4</v>
      </c>
      <c r="D30" s="190"/>
      <c r="E30" s="190"/>
      <c r="F30" s="190"/>
      <c r="G30" s="190"/>
      <c r="H30" s="190"/>
      <c r="J30" s="104" t="s">
        <v>450</v>
      </c>
    </row>
    <row r="31" spans="2:10" ht="15.75" customHeight="1" outlineLevel="1">
      <c r="B31" s="246">
        <v>4144</v>
      </c>
      <c r="C31" s="392" t="s">
        <v>409</v>
      </c>
      <c r="D31" s="392"/>
      <c r="E31" s="220">
        <v>23</v>
      </c>
      <c r="F31" s="174">
        <f>E31*'Прайс-лист'!I3*(1-'Прайс-лист'!$E$3)</f>
        <v>533.6</v>
      </c>
      <c r="G31" s="176">
        <v>0</v>
      </c>
      <c r="H31" s="175">
        <f t="shared" ref="H31:H36" si="0">F31*G31</f>
        <v>0</v>
      </c>
      <c r="J31" s="111" t="s">
        <v>451</v>
      </c>
    </row>
    <row r="32" spans="2:10" ht="15.75" customHeight="1" outlineLevel="1">
      <c r="B32" s="246">
        <v>2340</v>
      </c>
      <c r="C32" s="392" t="s">
        <v>65</v>
      </c>
      <c r="D32" s="392"/>
      <c r="E32" s="220">
        <v>52</v>
      </c>
      <c r="F32" s="174">
        <f>E32*'Прайс-лист'!I3*(1-'Прайс-лист'!$E$3)</f>
        <v>1206.4000000000001</v>
      </c>
      <c r="G32" s="176">
        <v>0</v>
      </c>
      <c r="H32" s="175">
        <f t="shared" si="0"/>
        <v>0</v>
      </c>
      <c r="J32" s="105" t="s">
        <v>456</v>
      </c>
    </row>
    <row r="33" spans="2:15" ht="15.75" customHeight="1" outlineLevel="1">
      <c r="B33" s="251">
        <v>2385</v>
      </c>
      <c r="C33" s="380" t="s">
        <v>292</v>
      </c>
      <c r="D33" s="380"/>
      <c r="E33" s="220">
        <v>60</v>
      </c>
      <c r="F33" s="174">
        <f>E33*'Прайс-лист'!I3*(1-'Прайс-лист'!$E$3)</f>
        <v>1392</v>
      </c>
      <c r="G33" s="176">
        <v>0</v>
      </c>
      <c r="H33" s="175">
        <f t="shared" si="0"/>
        <v>0</v>
      </c>
      <c r="O33" s="111"/>
    </row>
    <row r="34" spans="2:15" ht="15.75" customHeight="1" outlineLevel="1">
      <c r="B34" s="246">
        <v>2929</v>
      </c>
      <c r="C34" s="392" t="s">
        <v>592</v>
      </c>
      <c r="D34" s="392"/>
      <c r="E34" s="220">
        <v>82</v>
      </c>
      <c r="F34" s="174">
        <f>E34*'Прайс-лист'!I3*(1-'Прайс-лист'!$E$3)</f>
        <v>1902.4</v>
      </c>
      <c r="G34" s="176">
        <v>0</v>
      </c>
      <c r="H34" s="175">
        <f t="shared" si="0"/>
        <v>0</v>
      </c>
      <c r="O34" s="149"/>
    </row>
    <row r="35" spans="2:15" ht="15.75" customHeight="1" outlineLevel="1">
      <c r="B35" s="246">
        <v>2930</v>
      </c>
      <c r="C35" s="392" t="s">
        <v>593</v>
      </c>
      <c r="D35" s="392"/>
      <c r="E35" s="220">
        <v>103</v>
      </c>
      <c r="F35" s="174">
        <f>E35*'Прайс-лист'!I3*(1-'Прайс-лист'!$E$3)</f>
        <v>2389.6</v>
      </c>
      <c r="G35" s="176">
        <v>0</v>
      </c>
      <c r="H35" s="175">
        <f t="shared" si="0"/>
        <v>0</v>
      </c>
      <c r="O35" s="108"/>
    </row>
    <row r="36" spans="2:15" ht="15.75" customHeight="1" outlineLevel="1">
      <c r="B36" s="246">
        <v>2832</v>
      </c>
      <c r="C36" s="392" t="s">
        <v>8</v>
      </c>
      <c r="D36" s="392"/>
      <c r="E36" s="220">
        <v>144</v>
      </c>
      <c r="F36" s="174">
        <f>E36*'Прайс-лист'!I3*(1-'Прайс-лист'!$E$3)</f>
        <v>3340.8</v>
      </c>
      <c r="G36" s="176">
        <v>0</v>
      </c>
      <c r="H36" s="175">
        <f t="shared" si="0"/>
        <v>0</v>
      </c>
    </row>
    <row r="37" spans="2:15" s="314" customFormat="1" ht="18" outlineLevel="1">
      <c r="B37" s="333"/>
      <c r="C37" s="335"/>
      <c r="D37" s="335"/>
      <c r="E37" s="336"/>
      <c r="F37" s="316" t="s">
        <v>9</v>
      </c>
      <c r="G37" s="388">
        <f>SUM(H25:H36)</f>
        <v>30624</v>
      </c>
      <c r="H37" s="388"/>
      <c r="O37" s="337"/>
    </row>
  </sheetData>
  <mergeCells count="49">
    <mergeCell ref="C17:D17"/>
    <mergeCell ref="C8:D8"/>
    <mergeCell ref="C9:D9"/>
    <mergeCell ref="C10:D10"/>
    <mergeCell ref="C11:D11"/>
    <mergeCell ref="C12:D12"/>
    <mergeCell ref="K2:L2"/>
    <mergeCell ref="C4:D4"/>
    <mergeCell ref="C5:D5"/>
    <mergeCell ref="C6:D6"/>
    <mergeCell ref="C7:D7"/>
    <mergeCell ref="B2:H2"/>
    <mergeCell ref="B3:H3"/>
    <mergeCell ref="F4:H4"/>
    <mergeCell ref="F5:H5"/>
    <mergeCell ref="F6:H6"/>
    <mergeCell ref="F7:H7"/>
    <mergeCell ref="C20:D20"/>
    <mergeCell ref="F18:H18"/>
    <mergeCell ref="F9:H9"/>
    <mergeCell ref="F10:H10"/>
    <mergeCell ref="F11:H11"/>
    <mergeCell ref="F12:H12"/>
    <mergeCell ref="F14:H14"/>
    <mergeCell ref="F13:H13"/>
    <mergeCell ref="F17:H17"/>
    <mergeCell ref="F15:H15"/>
    <mergeCell ref="F16:H16"/>
    <mergeCell ref="C18:D18"/>
    <mergeCell ref="C14:D14"/>
    <mergeCell ref="C15:D15"/>
    <mergeCell ref="C16:D16"/>
    <mergeCell ref="C13:D13"/>
    <mergeCell ref="C21:D21"/>
    <mergeCell ref="F8:H8"/>
    <mergeCell ref="C19:D19"/>
    <mergeCell ref="F20:H20"/>
    <mergeCell ref="G37:H37"/>
    <mergeCell ref="C36:D36"/>
    <mergeCell ref="C31:D31"/>
    <mergeCell ref="C32:D32"/>
    <mergeCell ref="C33:D33"/>
    <mergeCell ref="C34:D34"/>
    <mergeCell ref="C35:D35"/>
    <mergeCell ref="C27:H27"/>
    <mergeCell ref="F22:H22"/>
    <mergeCell ref="F21:H21"/>
    <mergeCell ref="C22:D22"/>
    <mergeCell ref="F19:H19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10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1.140625" style="150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204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60"/>
      <c r="E4" s="381">
        <v>550</v>
      </c>
      <c r="F4" s="381"/>
      <c r="G4" s="381"/>
    </row>
    <row r="5" spans="2:10" ht="15.75" customHeight="1" outlineLevel="1">
      <c r="B5" s="158"/>
      <c r="C5" s="242" t="s">
        <v>17</v>
      </c>
      <c r="D5" s="160"/>
      <c r="E5" s="381">
        <v>470</v>
      </c>
      <c r="F5" s="381"/>
      <c r="G5" s="381"/>
    </row>
    <row r="6" spans="2:10" ht="15.75" customHeight="1" outlineLevel="1">
      <c r="B6" s="158"/>
      <c r="C6" s="242" t="s">
        <v>18</v>
      </c>
      <c r="D6" s="160"/>
      <c r="E6" s="381">
        <v>104</v>
      </c>
      <c r="F6" s="381"/>
      <c r="G6" s="381"/>
    </row>
    <row r="7" spans="2:10" ht="15.75" customHeight="1" outlineLevel="1">
      <c r="B7" s="158"/>
      <c r="C7" s="242" t="s">
        <v>19</v>
      </c>
      <c r="D7" s="160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60"/>
      <c r="E8" s="381">
        <v>32</v>
      </c>
      <c r="F8" s="381"/>
      <c r="G8" s="381"/>
    </row>
    <row r="9" spans="2:10" ht="15.75" customHeight="1" outlineLevel="1">
      <c r="B9" s="158"/>
      <c r="C9" s="242" t="s">
        <v>36</v>
      </c>
      <c r="D9" s="160"/>
      <c r="E9" s="381">
        <v>30</v>
      </c>
      <c r="F9" s="381"/>
      <c r="G9" s="381"/>
    </row>
    <row r="10" spans="2:10" ht="15.75" customHeight="1" outlineLevel="1">
      <c r="B10" s="158"/>
      <c r="C10" s="242" t="s">
        <v>21</v>
      </c>
      <c r="D10" s="160"/>
      <c r="E10" s="381">
        <v>350</v>
      </c>
      <c r="F10" s="381"/>
      <c r="G10" s="381"/>
    </row>
    <row r="11" spans="2:10" ht="15.75" customHeight="1" outlineLevel="1">
      <c r="B11" s="158"/>
      <c r="C11" s="242" t="s">
        <v>22</v>
      </c>
      <c r="D11" s="160"/>
      <c r="E11" s="381">
        <v>4</v>
      </c>
      <c r="F11" s="381"/>
      <c r="G11" s="381"/>
    </row>
    <row r="12" spans="2:10" ht="15.75" customHeight="1" outlineLevel="1">
      <c r="B12" s="158"/>
      <c r="C12" s="242" t="s">
        <v>23</v>
      </c>
      <c r="D12" s="160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60"/>
      <c r="E14" s="381">
        <v>6</v>
      </c>
      <c r="F14" s="381"/>
      <c r="G14" s="381"/>
    </row>
    <row r="15" spans="2:10" ht="15.75" customHeight="1" outlineLevel="1">
      <c r="B15" s="158"/>
      <c r="C15" s="242" t="s">
        <v>25</v>
      </c>
      <c r="D15" s="160"/>
      <c r="E15" s="381">
        <v>8</v>
      </c>
      <c r="F15" s="381"/>
      <c r="G15" s="381"/>
    </row>
    <row r="16" spans="2:10" ht="15.75" customHeight="1" outlineLevel="1">
      <c r="B16" s="158"/>
      <c r="C16" s="242" t="s">
        <v>26</v>
      </c>
      <c r="D16" s="160"/>
      <c r="E16" s="381">
        <v>40</v>
      </c>
      <c r="F16" s="381"/>
      <c r="G16" s="381"/>
    </row>
    <row r="17" spans="2:7" ht="15.75" customHeight="1" outlineLevel="1">
      <c r="B17" s="158"/>
      <c r="C17" s="242" t="s">
        <v>27</v>
      </c>
      <c r="D17" s="160"/>
      <c r="E17" s="381">
        <v>381</v>
      </c>
      <c r="F17" s="381"/>
      <c r="G17" s="381"/>
    </row>
    <row r="18" spans="2:7" ht="15.75" customHeight="1" outlineLevel="1">
      <c r="B18" s="158"/>
      <c r="C18" s="242" t="s">
        <v>28</v>
      </c>
      <c r="D18" s="160"/>
      <c r="E18" s="381" t="s">
        <v>188</v>
      </c>
      <c r="F18" s="381"/>
      <c r="G18" s="381"/>
    </row>
    <row r="19" spans="2:7" ht="15.75" customHeight="1" outlineLevel="1">
      <c r="B19" s="158"/>
      <c r="C19" s="242" t="s">
        <v>30</v>
      </c>
      <c r="D19" s="160"/>
      <c r="E19" s="381" t="s">
        <v>189</v>
      </c>
      <c r="F19" s="381"/>
      <c r="G19" s="381"/>
    </row>
    <row r="20" spans="2:7" ht="15.75" customHeight="1" outlineLevel="1">
      <c r="B20" s="158"/>
      <c r="C20" s="242" t="s">
        <v>37</v>
      </c>
      <c r="D20" s="160"/>
      <c r="E20" s="381" t="s">
        <v>32</v>
      </c>
      <c r="F20" s="381"/>
      <c r="G20" s="381"/>
    </row>
    <row r="21" spans="2:7" ht="15.75" customHeight="1" outlineLevel="1">
      <c r="B21" s="158"/>
      <c r="C21" s="243" t="s">
        <v>33</v>
      </c>
      <c r="D21" s="160"/>
      <c r="E21" s="381" t="s">
        <v>192</v>
      </c>
      <c r="F21" s="381"/>
      <c r="G21" s="381"/>
    </row>
    <row r="22" spans="2:7" ht="15.75" customHeight="1" outlineLevel="1">
      <c r="B22" s="158"/>
      <c r="C22" s="243" t="s">
        <v>35</v>
      </c>
      <c r="D22" s="160"/>
      <c r="E22" s="381">
        <v>38</v>
      </c>
      <c r="F22" s="381"/>
      <c r="G22" s="381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7" t="s">
        <v>39</v>
      </c>
      <c r="C24" s="198" t="s">
        <v>44</v>
      </c>
      <c r="D24" s="200" t="s">
        <v>1</v>
      </c>
      <c r="E24" s="198" t="s">
        <v>1</v>
      </c>
      <c r="F24" s="198" t="s">
        <v>40</v>
      </c>
      <c r="G24" s="200" t="s">
        <v>41</v>
      </c>
    </row>
    <row r="25" spans="2:7" ht="15.75" customHeight="1" outlineLevel="1">
      <c r="B25" s="251">
        <v>1450</v>
      </c>
      <c r="C25" s="242" t="s">
        <v>193</v>
      </c>
      <c r="D25" s="205">
        <v>1586</v>
      </c>
      <c r="E25" s="174">
        <f>D25*'Прайс-лист'!I3*(1-'Прайс-лист'!$E$3)</f>
        <v>36795.200000000004</v>
      </c>
      <c r="F25" s="307"/>
      <c r="G25" s="175">
        <f>E25</f>
        <v>36795.200000000004</v>
      </c>
    </row>
    <row r="26" spans="2:7" ht="15.75" customHeight="1" outlineLevel="2">
      <c r="B26" s="185"/>
      <c r="C26" s="12" t="s">
        <v>337</v>
      </c>
      <c r="D26" s="12"/>
      <c r="E26" s="12"/>
      <c r="F26" s="12"/>
      <c r="G26" s="12"/>
    </row>
    <row r="27" spans="2:7" ht="219.75" customHeight="1" outlineLevel="2">
      <c r="B27" s="177"/>
      <c r="C27" s="387" t="s">
        <v>649</v>
      </c>
      <c r="D27" s="387"/>
      <c r="E27" s="387"/>
      <c r="F27" s="387"/>
      <c r="G27" s="387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6">
        <v>2002</v>
      </c>
      <c r="C29" s="247" t="s">
        <v>114</v>
      </c>
      <c r="D29" s="207">
        <v>23</v>
      </c>
      <c r="E29" s="174">
        <f>D29*'Прайс-лист'!I3*(1-'Прайс-лист'!$E$3)</f>
        <v>533.6</v>
      </c>
      <c r="F29" s="176">
        <v>0</v>
      </c>
      <c r="G29" s="175">
        <f>E29*F29</f>
        <v>0</v>
      </c>
    </row>
    <row r="30" spans="2:7" ht="15.75" customHeight="1" outlineLevel="1">
      <c r="C30" s="190" t="s">
        <v>4</v>
      </c>
      <c r="D30" s="190"/>
      <c r="E30" s="10"/>
      <c r="F30" s="10"/>
      <c r="G30" s="10"/>
    </row>
    <row r="31" spans="2:7" ht="15.75" customHeight="1" outlineLevel="1">
      <c r="B31" s="246">
        <v>4144</v>
      </c>
      <c r="C31" s="247" t="s">
        <v>409</v>
      </c>
      <c r="D31" s="207">
        <v>23</v>
      </c>
      <c r="E31" s="174">
        <f>D31*'Прайс-лист'!I3*(1-'Прайс-лист'!$E$3)</f>
        <v>533.6</v>
      </c>
      <c r="F31" s="176">
        <v>0</v>
      </c>
      <c r="G31" s="175">
        <f>E31*F31</f>
        <v>0</v>
      </c>
    </row>
    <row r="32" spans="2:7" s="314" customFormat="1" ht="18" outlineLevel="1">
      <c r="B32" s="333"/>
      <c r="C32" s="335"/>
      <c r="D32" s="338"/>
      <c r="E32" s="316" t="s">
        <v>9</v>
      </c>
      <c r="F32" s="388">
        <f>SUM(G25:G31)</f>
        <v>36795.200000000004</v>
      </c>
      <c r="G32" s="388"/>
    </row>
  </sheetData>
  <mergeCells count="25">
    <mergeCell ref="E19:G19"/>
    <mergeCell ref="E22:G22"/>
    <mergeCell ref="I2:J2"/>
    <mergeCell ref="B2:G2"/>
    <mergeCell ref="B3:G3"/>
    <mergeCell ref="E20:G20"/>
    <mergeCell ref="E21:G21"/>
    <mergeCell ref="C13:D13"/>
    <mergeCell ref="E13:G13"/>
    <mergeCell ref="F32:G32"/>
    <mergeCell ref="C27:G27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E17:G17"/>
    <mergeCell ref="E18:G18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1.140625" style="150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117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60"/>
      <c r="E4" s="381">
        <v>550</v>
      </c>
      <c r="F4" s="381"/>
      <c r="G4" s="381"/>
    </row>
    <row r="5" spans="2:10" ht="15.75" customHeight="1" outlineLevel="1">
      <c r="B5" s="158"/>
      <c r="C5" s="242" t="s">
        <v>17</v>
      </c>
      <c r="D5" s="160"/>
      <c r="E5" s="381">
        <v>470</v>
      </c>
      <c r="F5" s="381"/>
      <c r="G5" s="381"/>
    </row>
    <row r="6" spans="2:10" ht="15.75" customHeight="1" outlineLevel="1">
      <c r="B6" s="158"/>
      <c r="C6" s="242" t="s">
        <v>18</v>
      </c>
      <c r="D6" s="160"/>
      <c r="E6" s="381">
        <v>104</v>
      </c>
      <c r="F6" s="381"/>
      <c r="G6" s="381"/>
    </row>
    <row r="7" spans="2:10" ht="15.75" customHeight="1" outlineLevel="1">
      <c r="B7" s="158"/>
      <c r="C7" s="242" t="s">
        <v>19</v>
      </c>
      <c r="D7" s="160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60"/>
      <c r="E8" s="381">
        <v>32</v>
      </c>
      <c r="F8" s="381"/>
      <c r="G8" s="381"/>
    </row>
    <row r="9" spans="2:10" ht="15.75" customHeight="1" outlineLevel="1">
      <c r="B9" s="158"/>
      <c r="C9" s="242" t="s">
        <v>36</v>
      </c>
      <c r="D9" s="160"/>
      <c r="E9" s="381">
        <v>30</v>
      </c>
      <c r="F9" s="381"/>
      <c r="G9" s="381"/>
    </row>
    <row r="10" spans="2:10" ht="15.75" customHeight="1" outlineLevel="1">
      <c r="B10" s="158"/>
      <c r="C10" s="242" t="s">
        <v>21</v>
      </c>
      <c r="D10" s="160"/>
      <c r="E10" s="381">
        <v>350</v>
      </c>
      <c r="F10" s="381"/>
      <c r="G10" s="381"/>
    </row>
    <row r="11" spans="2:10" ht="15.75" customHeight="1" outlineLevel="1">
      <c r="B11" s="158"/>
      <c r="C11" s="242" t="s">
        <v>22</v>
      </c>
      <c r="D11" s="160"/>
      <c r="E11" s="381">
        <v>4</v>
      </c>
      <c r="F11" s="381"/>
      <c r="G11" s="381"/>
    </row>
    <row r="12" spans="2:10" ht="15.75" customHeight="1" outlineLevel="1">
      <c r="B12" s="158"/>
      <c r="C12" s="242" t="s">
        <v>23</v>
      </c>
      <c r="D12" s="160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60"/>
      <c r="E14" s="381">
        <v>6</v>
      </c>
      <c r="F14" s="381"/>
      <c r="G14" s="381"/>
    </row>
    <row r="15" spans="2:10" ht="15.75" customHeight="1" outlineLevel="1">
      <c r="B15" s="158"/>
      <c r="C15" s="242" t="s">
        <v>25</v>
      </c>
      <c r="D15" s="160"/>
      <c r="E15" s="381">
        <v>8</v>
      </c>
      <c r="F15" s="381"/>
      <c r="G15" s="381"/>
    </row>
    <row r="16" spans="2:10" ht="15.75" customHeight="1" outlineLevel="1">
      <c r="B16" s="158"/>
      <c r="C16" s="242" t="s">
        <v>26</v>
      </c>
      <c r="D16" s="160"/>
      <c r="E16" s="381">
        <v>40</v>
      </c>
      <c r="F16" s="381"/>
      <c r="G16" s="381"/>
    </row>
    <row r="17" spans="2:7" ht="15.75" customHeight="1" outlineLevel="1">
      <c r="B17" s="158"/>
      <c r="C17" s="242" t="s">
        <v>27</v>
      </c>
      <c r="D17" s="160"/>
      <c r="E17" s="381">
        <v>381</v>
      </c>
      <c r="F17" s="381"/>
      <c r="G17" s="381"/>
    </row>
    <row r="18" spans="2:7" ht="15.75" customHeight="1" outlineLevel="1">
      <c r="B18" s="158"/>
      <c r="C18" s="242" t="s">
        <v>28</v>
      </c>
      <c r="D18" s="160"/>
      <c r="E18" s="381" t="s">
        <v>188</v>
      </c>
      <c r="F18" s="381"/>
      <c r="G18" s="381"/>
    </row>
    <row r="19" spans="2:7" ht="15.75" customHeight="1" outlineLevel="1">
      <c r="B19" s="158"/>
      <c r="C19" s="242" t="s">
        <v>30</v>
      </c>
      <c r="D19" s="160"/>
      <c r="E19" s="381" t="s">
        <v>189</v>
      </c>
      <c r="F19" s="381"/>
      <c r="G19" s="381"/>
    </row>
    <row r="20" spans="2:7" ht="15.75" customHeight="1" outlineLevel="1">
      <c r="B20" s="158"/>
      <c r="C20" s="242" t="s">
        <v>37</v>
      </c>
      <c r="D20" s="160"/>
      <c r="E20" s="381" t="s">
        <v>32</v>
      </c>
      <c r="F20" s="381"/>
      <c r="G20" s="381"/>
    </row>
    <row r="21" spans="2:7" ht="15.75" customHeight="1" outlineLevel="1">
      <c r="B21" s="158"/>
      <c r="C21" s="243" t="s">
        <v>33</v>
      </c>
      <c r="D21" s="160"/>
      <c r="E21" s="381" t="s">
        <v>192</v>
      </c>
      <c r="F21" s="381"/>
      <c r="G21" s="381"/>
    </row>
    <row r="22" spans="2:7" ht="15.75" customHeight="1" outlineLevel="1">
      <c r="B22" s="158"/>
      <c r="C22" s="243" t="s">
        <v>35</v>
      </c>
      <c r="D22" s="160"/>
      <c r="E22" s="381">
        <v>38</v>
      </c>
      <c r="F22" s="381"/>
      <c r="G22" s="381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7" t="s">
        <v>39</v>
      </c>
      <c r="C24" s="198" t="s">
        <v>44</v>
      </c>
      <c r="D24" s="200" t="s">
        <v>1</v>
      </c>
      <c r="E24" s="198" t="s">
        <v>1</v>
      </c>
      <c r="F24" s="198" t="s">
        <v>40</v>
      </c>
      <c r="G24" s="200" t="s">
        <v>41</v>
      </c>
    </row>
    <row r="25" spans="2:7" ht="15.75" customHeight="1" outlineLevel="1">
      <c r="B25" s="251">
        <v>1420</v>
      </c>
      <c r="C25" s="242" t="s">
        <v>193</v>
      </c>
      <c r="D25" s="205">
        <v>1379</v>
      </c>
      <c r="E25" s="174">
        <f>D25*'Прайс-лист'!I3*(1-'Прайс-лист'!$E$3)</f>
        <v>31992.800000000003</v>
      </c>
      <c r="F25" s="251"/>
      <c r="G25" s="175">
        <f>E25</f>
        <v>31992.800000000003</v>
      </c>
    </row>
    <row r="26" spans="2:7" ht="15.75" customHeight="1" outlineLevel="2">
      <c r="B26" s="185"/>
      <c r="C26" s="12" t="s">
        <v>337</v>
      </c>
      <c r="D26" s="12"/>
      <c r="E26" s="12"/>
      <c r="F26" s="12"/>
      <c r="G26" s="12"/>
    </row>
    <row r="27" spans="2:7" ht="209.25" customHeight="1" outlineLevel="2">
      <c r="B27" s="177"/>
      <c r="C27" s="387" t="s">
        <v>650</v>
      </c>
      <c r="D27" s="387"/>
      <c r="E27" s="387"/>
      <c r="F27" s="387"/>
      <c r="G27" s="387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6">
        <v>2002</v>
      </c>
      <c r="C29" s="247" t="s">
        <v>114</v>
      </c>
      <c r="D29" s="207">
        <v>23</v>
      </c>
      <c r="E29" s="174">
        <v>23</v>
      </c>
      <c r="F29" s="176">
        <v>0</v>
      </c>
      <c r="G29" s="175">
        <f>E29*F29</f>
        <v>0</v>
      </c>
    </row>
    <row r="30" spans="2:7" ht="15.75" customHeight="1" outlineLevel="1">
      <c r="C30" s="190" t="s">
        <v>4</v>
      </c>
      <c r="D30" s="190"/>
      <c r="E30" s="190"/>
      <c r="F30" s="190"/>
      <c r="G30" s="190"/>
    </row>
    <row r="31" spans="2:7" ht="15.75" customHeight="1" outlineLevel="1">
      <c r="B31" s="246">
        <v>4144</v>
      </c>
      <c r="C31" s="247" t="s">
        <v>409</v>
      </c>
      <c r="D31" s="207">
        <v>23</v>
      </c>
      <c r="E31" s="174">
        <v>23</v>
      </c>
      <c r="F31" s="176">
        <v>0</v>
      </c>
      <c r="G31" s="175">
        <f>E31*F31</f>
        <v>0</v>
      </c>
    </row>
    <row r="32" spans="2:7" ht="15.75" customHeight="1" outlineLevel="1">
      <c r="B32" s="246">
        <v>4281</v>
      </c>
      <c r="C32" s="247" t="s">
        <v>115</v>
      </c>
      <c r="D32" s="207">
        <v>71</v>
      </c>
      <c r="E32" s="174">
        <f>D32*'Прайс-лист'!I3*(1-'Прайс-лист'!$E$3)</f>
        <v>1647.2</v>
      </c>
      <c r="F32" s="176">
        <v>0</v>
      </c>
      <c r="G32" s="175">
        <f>E32*F32</f>
        <v>0</v>
      </c>
    </row>
    <row r="33" spans="2:7" s="314" customFormat="1" ht="18" outlineLevel="1">
      <c r="B33" s="333"/>
      <c r="C33" s="335"/>
      <c r="D33" s="338"/>
      <c r="E33" s="316" t="s">
        <v>9</v>
      </c>
      <c r="F33" s="388">
        <f>SUM(G25:G32)</f>
        <v>31992.800000000003</v>
      </c>
      <c r="G33" s="388"/>
    </row>
  </sheetData>
  <mergeCells count="25">
    <mergeCell ref="I2:J2"/>
    <mergeCell ref="B2:G2"/>
    <mergeCell ref="B3:G3"/>
    <mergeCell ref="C13:D13"/>
    <mergeCell ref="E13:G13"/>
    <mergeCell ref="E9:G9"/>
    <mergeCell ref="E10:G10"/>
    <mergeCell ref="E11:G11"/>
    <mergeCell ref="E12:G12"/>
    <mergeCell ref="E15:G15"/>
    <mergeCell ref="E16:G16"/>
    <mergeCell ref="E17:G17"/>
    <mergeCell ref="E18:G18"/>
    <mergeCell ref="E19:G19"/>
    <mergeCell ref="E14:G14"/>
    <mergeCell ref="E4:G4"/>
    <mergeCell ref="E5:G5"/>
    <mergeCell ref="E6:G6"/>
    <mergeCell ref="E7:G7"/>
    <mergeCell ref="E8:G8"/>
    <mergeCell ref="F33:G33"/>
    <mergeCell ref="E20:G20"/>
    <mergeCell ref="E21:G21"/>
    <mergeCell ref="E22:G22"/>
    <mergeCell ref="C27:G2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6"/>
  <sheetViews>
    <sheetView showGridLines="0" zoomScaleNormal="100" workbookViewId="0">
      <pane ySplit="2" topLeftCell="A11" activePane="bottomLeft" state="frozen"/>
      <selection pane="bottomLeft" activeCell="K27" sqref="K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1.140625" style="150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203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60"/>
      <c r="E4" s="381">
        <v>450</v>
      </c>
      <c r="F4" s="381"/>
      <c r="G4" s="381"/>
    </row>
    <row r="5" spans="2:10" ht="15.75" customHeight="1" outlineLevel="1">
      <c r="B5" s="158"/>
      <c r="C5" s="242" t="s">
        <v>17</v>
      </c>
      <c r="D5" s="160"/>
      <c r="E5" s="381">
        <v>370</v>
      </c>
      <c r="F5" s="381"/>
      <c r="G5" s="381"/>
    </row>
    <row r="6" spans="2:10" ht="15.75" customHeight="1" outlineLevel="1">
      <c r="B6" s="158"/>
      <c r="C6" s="242" t="s">
        <v>18</v>
      </c>
      <c r="D6" s="160"/>
      <c r="E6" s="381">
        <v>100</v>
      </c>
      <c r="F6" s="381"/>
      <c r="G6" s="381"/>
    </row>
    <row r="7" spans="2:10" ht="15.75" customHeight="1" outlineLevel="1">
      <c r="B7" s="158"/>
      <c r="C7" s="242" t="s">
        <v>19</v>
      </c>
      <c r="D7" s="160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60"/>
      <c r="E8" s="381">
        <v>30</v>
      </c>
      <c r="F8" s="381"/>
      <c r="G8" s="381"/>
    </row>
    <row r="9" spans="2:10" ht="15.75" customHeight="1" outlineLevel="1">
      <c r="B9" s="158"/>
      <c r="C9" s="242" t="s">
        <v>36</v>
      </c>
      <c r="D9" s="160"/>
      <c r="E9" s="381">
        <v>22</v>
      </c>
      <c r="F9" s="381"/>
      <c r="G9" s="381"/>
    </row>
    <row r="10" spans="2:10" ht="15.75" customHeight="1" outlineLevel="1">
      <c r="B10" s="158"/>
      <c r="C10" s="242" t="s">
        <v>21</v>
      </c>
      <c r="D10" s="160"/>
      <c r="E10" s="381">
        <v>270</v>
      </c>
      <c r="F10" s="381"/>
      <c r="G10" s="381"/>
    </row>
    <row r="11" spans="2:10" ht="15.75" customHeight="1" outlineLevel="1">
      <c r="B11" s="158"/>
      <c r="C11" s="242" t="s">
        <v>22</v>
      </c>
      <c r="D11" s="160"/>
      <c r="E11" s="381">
        <v>3</v>
      </c>
      <c r="F11" s="381"/>
      <c r="G11" s="381"/>
    </row>
    <row r="12" spans="2:10" ht="15.75" customHeight="1" outlineLevel="1">
      <c r="B12" s="158"/>
      <c r="C12" s="242" t="s">
        <v>23</v>
      </c>
      <c r="D12" s="160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60"/>
      <c r="E14" s="381">
        <v>4</v>
      </c>
      <c r="F14" s="381"/>
      <c r="G14" s="381"/>
    </row>
    <row r="15" spans="2:10" ht="15.75" customHeight="1" outlineLevel="1">
      <c r="B15" s="158"/>
      <c r="C15" s="242" t="s">
        <v>25</v>
      </c>
      <c r="D15" s="160"/>
      <c r="E15" s="381">
        <v>5</v>
      </c>
      <c r="F15" s="381"/>
      <c r="G15" s="381"/>
    </row>
    <row r="16" spans="2:10" ht="15.75" customHeight="1" outlineLevel="1">
      <c r="B16" s="158"/>
      <c r="C16" s="242" t="s">
        <v>26</v>
      </c>
      <c r="D16" s="160"/>
      <c r="E16" s="381">
        <v>30</v>
      </c>
      <c r="F16" s="381"/>
      <c r="G16" s="381"/>
    </row>
    <row r="17" spans="2:7" ht="15.75" customHeight="1" outlineLevel="1">
      <c r="B17" s="158"/>
      <c r="C17" s="242" t="s">
        <v>27</v>
      </c>
      <c r="D17" s="160"/>
      <c r="E17" s="381">
        <v>381</v>
      </c>
      <c r="F17" s="381"/>
      <c r="G17" s="381"/>
    </row>
    <row r="18" spans="2:7" ht="15.75" customHeight="1" outlineLevel="1">
      <c r="B18" s="158"/>
      <c r="C18" s="242" t="s">
        <v>28</v>
      </c>
      <c r="D18" s="160"/>
      <c r="E18" s="381" t="s">
        <v>188</v>
      </c>
      <c r="F18" s="381"/>
      <c r="G18" s="381"/>
    </row>
    <row r="19" spans="2:7" ht="15.75" customHeight="1" outlineLevel="1">
      <c r="B19" s="158"/>
      <c r="C19" s="242" t="s">
        <v>30</v>
      </c>
      <c r="D19" s="160"/>
      <c r="E19" s="381" t="s">
        <v>189</v>
      </c>
      <c r="F19" s="381"/>
      <c r="G19" s="381"/>
    </row>
    <row r="20" spans="2:7" ht="15.75" customHeight="1" outlineLevel="1">
      <c r="B20" s="158"/>
      <c r="C20" s="242" t="s">
        <v>37</v>
      </c>
      <c r="D20" s="160"/>
      <c r="E20" s="381" t="s">
        <v>32</v>
      </c>
      <c r="F20" s="381"/>
      <c r="G20" s="381"/>
    </row>
    <row r="21" spans="2:7" ht="15.75" customHeight="1" outlineLevel="1">
      <c r="B21" s="158"/>
      <c r="C21" s="243" t="s">
        <v>33</v>
      </c>
      <c r="D21" s="160"/>
      <c r="E21" s="381" t="s">
        <v>191</v>
      </c>
      <c r="F21" s="381"/>
      <c r="G21" s="381"/>
    </row>
    <row r="22" spans="2:7" ht="15.75" customHeight="1" outlineLevel="1">
      <c r="B22" s="158"/>
      <c r="C22" s="243" t="s">
        <v>35</v>
      </c>
      <c r="D22" s="160"/>
      <c r="E22" s="381">
        <v>30</v>
      </c>
      <c r="F22" s="381"/>
      <c r="G22" s="381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7" t="s">
        <v>39</v>
      </c>
      <c r="C24" s="198" t="s">
        <v>44</v>
      </c>
      <c r="D24" s="200" t="s">
        <v>1</v>
      </c>
      <c r="E24" s="198" t="s">
        <v>1</v>
      </c>
      <c r="F24" s="198" t="s">
        <v>40</v>
      </c>
      <c r="G24" s="200" t="s">
        <v>41</v>
      </c>
    </row>
    <row r="25" spans="2:7" ht="15.75" customHeight="1" outlineLevel="1">
      <c r="B25" s="251">
        <v>1440</v>
      </c>
      <c r="C25" s="242" t="s">
        <v>193</v>
      </c>
      <c r="D25" s="205">
        <v>1406</v>
      </c>
      <c r="E25" s="174">
        <f>D25*'Прайс-лист'!I3*(1-'Прайс-лист'!$E$3)</f>
        <v>32619.200000000001</v>
      </c>
      <c r="F25" s="251"/>
      <c r="G25" s="175">
        <f>E25</f>
        <v>32619.200000000001</v>
      </c>
    </row>
    <row r="26" spans="2:7" ht="15.75" customHeight="1" outlineLevel="2">
      <c r="B26" s="185"/>
      <c r="C26" s="12" t="s">
        <v>337</v>
      </c>
      <c r="D26" s="12"/>
      <c r="E26" s="12"/>
      <c r="F26" s="12"/>
      <c r="G26" s="12"/>
    </row>
    <row r="27" spans="2:7" ht="221.25" customHeight="1" outlineLevel="2">
      <c r="B27" s="177"/>
      <c r="C27" s="387" t="s">
        <v>651</v>
      </c>
      <c r="D27" s="387"/>
      <c r="E27" s="387"/>
      <c r="F27" s="387"/>
      <c r="G27" s="387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6">
        <v>2002</v>
      </c>
      <c r="C29" s="247" t="s">
        <v>114</v>
      </c>
      <c r="D29" s="206">
        <v>23</v>
      </c>
      <c r="E29" s="174">
        <f>D29*'Прайс-лист'!I3*(1-'Прайс-лист'!$E$3)</f>
        <v>533.6</v>
      </c>
      <c r="F29" s="176">
        <v>0</v>
      </c>
      <c r="G29" s="175">
        <f>E29*F29</f>
        <v>0</v>
      </c>
    </row>
    <row r="30" spans="2:7" ht="15.75" customHeight="1" outlineLevel="1">
      <c r="C30" s="190" t="s">
        <v>4</v>
      </c>
      <c r="D30" s="190"/>
      <c r="E30" s="190"/>
      <c r="F30" s="190"/>
      <c r="G30" s="190"/>
    </row>
    <row r="31" spans="2:7" ht="15.75" customHeight="1" outlineLevel="1">
      <c r="B31" s="246">
        <v>4144</v>
      </c>
      <c r="C31" s="247" t="s">
        <v>409</v>
      </c>
      <c r="D31" s="206">
        <v>23</v>
      </c>
      <c r="E31" s="174">
        <f>D31*'Прайс-лист'!I3*(1-'Прайс-лист'!$E$3)</f>
        <v>533.6</v>
      </c>
      <c r="F31" s="176">
        <v>0</v>
      </c>
      <c r="G31" s="175">
        <f>E31*F31</f>
        <v>0</v>
      </c>
    </row>
    <row r="32" spans="2:7" s="314" customFormat="1" ht="18" outlineLevel="1">
      <c r="B32" s="333"/>
      <c r="C32" s="335"/>
      <c r="D32" s="338"/>
      <c r="E32" s="316" t="s">
        <v>9</v>
      </c>
      <c r="F32" s="388">
        <f>SUM(G25:G31)</f>
        <v>32619.200000000001</v>
      </c>
      <c r="G32" s="388"/>
    </row>
    <row r="36" spans="10:10" ht="15.75" customHeight="1">
      <c r="J36" s="86"/>
    </row>
  </sheetData>
  <mergeCells count="25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C13:D13"/>
    <mergeCell ref="E13:G13"/>
    <mergeCell ref="F32:G32"/>
    <mergeCell ref="C27:G27"/>
    <mergeCell ref="E22:G22"/>
    <mergeCell ref="E17:G17"/>
    <mergeCell ref="E18:G18"/>
    <mergeCell ref="E19:G19"/>
    <mergeCell ref="E20:G20"/>
    <mergeCell ref="E21:G21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K27" sqref="K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0.7109375" style="151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116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59"/>
      <c r="E4" s="381">
        <v>450</v>
      </c>
      <c r="F4" s="381"/>
      <c r="G4" s="381"/>
    </row>
    <row r="5" spans="2:10" ht="15.75" customHeight="1" outlineLevel="1">
      <c r="B5" s="158"/>
      <c r="C5" s="242" t="s">
        <v>17</v>
      </c>
      <c r="D5" s="159"/>
      <c r="E5" s="381">
        <v>370</v>
      </c>
      <c r="F5" s="381"/>
      <c r="G5" s="381"/>
    </row>
    <row r="6" spans="2:10" ht="15.75" customHeight="1" outlineLevel="1">
      <c r="B6" s="158"/>
      <c r="C6" s="242" t="s">
        <v>18</v>
      </c>
      <c r="D6" s="159"/>
      <c r="E6" s="381">
        <v>100</v>
      </c>
      <c r="F6" s="381"/>
      <c r="G6" s="381"/>
    </row>
    <row r="7" spans="2:10" ht="15.75" customHeight="1" outlineLevel="1">
      <c r="B7" s="158"/>
      <c r="C7" s="242" t="s">
        <v>19</v>
      </c>
      <c r="D7" s="159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59"/>
      <c r="E8" s="381">
        <v>30</v>
      </c>
      <c r="F8" s="381"/>
      <c r="G8" s="381"/>
    </row>
    <row r="9" spans="2:10" ht="15.75" customHeight="1" outlineLevel="1">
      <c r="B9" s="158"/>
      <c r="C9" s="242" t="s">
        <v>36</v>
      </c>
      <c r="D9" s="159"/>
      <c r="E9" s="381">
        <v>22</v>
      </c>
      <c r="F9" s="381"/>
      <c r="G9" s="381"/>
    </row>
    <row r="10" spans="2:10" ht="15.75" customHeight="1" outlineLevel="1">
      <c r="B10" s="158"/>
      <c r="C10" s="242" t="s">
        <v>21</v>
      </c>
      <c r="D10" s="159"/>
      <c r="E10" s="381">
        <v>270</v>
      </c>
      <c r="F10" s="381"/>
      <c r="G10" s="381"/>
    </row>
    <row r="11" spans="2:10" ht="15.75" customHeight="1" outlineLevel="1">
      <c r="B11" s="158"/>
      <c r="C11" s="242" t="s">
        <v>22</v>
      </c>
      <c r="D11" s="159"/>
      <c r="E11" s="381">
        <v>3</v>
      </c>
      <c r="F11" s="381"/>
      <c r="G11" s="381"/>
    </row>
    <row r="12" spans="2:10" ht="15.75" customHeight="1" outlineLevel="1">
      <c r="B12" s="158"/>
      <c r="C12" s="242" t="s">
        <v>23</v>
      </c>
      <c r="D12" s="159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59"/>
      <c r="E14" s="381">
        <v>4</v>
      </c>
      <c r="F14" s="381"/>
      <c r="G14" s="381"/>
    </row>
    <row r="15" spans="2:10" ht="15.75" customHeight="1" outlineLevel="1">
      <c r="B15" s="158"/>
      <c r="C15" s="242" t="s">
        <v>25</v>
      </c>
      <c r="D15" s="159"/>
      <c r="E15" s="381">
        <v>5</v>
      </c>
      <c r="F15" s="381"/>
      <c r="G15" s="381"/>
    </row>
    <row r="16" spans="2:10" ht="15.75" customHeight="1" outlineLevel="1">
      <c r="B16" s="158"/>
      <c r="C16" s="242" t="s">
        <v>26</v>
      </c>
      <c r="D16" s="159"/>
      <c r="E16" s="381">
        <v>30</v>
      </c>
      <c r="F16" s="381"/>
      <c r="G16" s="381"/>
    </row>
    <row r="17" spans="2:7" ht="15.75" customHeight="1" outlineLevel="1">
      <c r="B17" s="158"/>
      <c r="C17" s="242" t="s">
        <v>27</v>
      </c>
      <c r="D17" s="159"/>
      <c r="E17" s="381">
        <v>381</v>
      </c>
      <c r="F17" s="381"/>
      <c r="G17" s="381"/>
    </row>
    <row r="18" spans="2:7" ht="15.75" customHeight="1" outlineLevel="1">
      <c r="B18" s="158"/>
      <c r="C18" s="242" t="s">
        <v>28</v>
      </c>
      <c r="D18" s="159"/>
      <c r="E18" s="381" t="s">
        <v>188</v>
      </c>
      <c r="F18" s="381"/>
      <c r="G18" s="381"/>
    </row>
    <row r="19" spans="2:7" ht="15.75" customHeight="1" outlineLevel="1">
      <c r="B19" s="158"/>
      <c r="C19" s="242" t="s">
        <v>30</v>
      </c>
      <c r="D19" s="159"/>
      <c r="E19" s="381" t="s">
        <v>189</v>
      </c>
      <c r="F19" s="381"/>
      <c r="G19" s="381"/>
    </row>
    <row r="20" spans="2:7" ht="15.75" customHeight="1" outlineLevel="1">
      <c r="B20" s="158"/>
      <c r="C20" s="242" t="s">
        <v>37</v>
      </c>
      <c r="D20" s="159"/>
      <c r="E20" s="381" t="s">
        <v>32</v>
      </c>
      <c r="F20" s="381"/>
      <c r="G20" s="381"/>
    </row>
    <row r="21" spans="2:7" ht="15.75" customHeight="1" outlineLevel="1">
      <c r="B21" s="158"/>
      <c r="C21" s="243" t="s">
        <v>33</v>
      </c>
      <c r="D21" s="159"/>
      <c r="E21" s="381" t="s">
        <v>191</v>
      </c>
      <c r="F21" s="381"/>
      <c r="G21" s="381"/>
    </row>
    <row r="22" spans="2:7" ht="15.75" customHeight="1" outlineLevel="1">
      <c r="B22" s="158"/>
      <c r="C22" s="243" t="s">
        <v>35</v>
      </c>
      <c r="D22" s="159"/>
      <c r="E22" s="381">
        <v>30</v>
      </c>
      <c r="F22" s="381"/>
      <c r="G22" s="381"/>
    </row>
    <row r="23" spans="2:7" ht="15.75" customHeight="1">
      <c r="B23" s="49"/>
      <c r="C23" s="52"/>
      <c r="D23" s="87"/>
      <c r="E23" s="52"/>
      <c r="F23" s="52"/>
      <c r="G23" s="51"/>
    </row>
    <row r="24" spans="2:7" ht="15.75" customHeight="1" outlineLevel="1">
      <c r="B24" s="197" t="s">
        <v>39</v>
      </c>
      <c r="C24" s="198" t="s">
        <v>44</v>
      </c>
      <c r="D24" s="199" t="s">
        <v>1</v>
      </c>
      <c r="E24" s="198" t="s">
        <v>1</v>
      </c>
      <c r="F24" s="198" t="s">
        <v>40</v>
      </c>
      <c r="G24" s="200" t="s">
        <v>41</v>
      </c>
    </row>
    <row r="25" spans="2:7" ht="15.75" customHeight="1" outlineLevel="1">
      <c r="B25" s="251">
        <v>1410</v>
      </c>
      <c r="C25" s="242" t="s">
        <v>193</v>
      </c>
      <c r="D25" s="173">
        <v>1223</v>
      </c>
      <c r="E25" s="174">
        <f>D25*'Прайс-лист'!I3*(1-'Прайс-лист'!$E$3)</f>
        <v>28373.600000000002</v>
      </c>
      <c r="F25" s="251"/>
      <c r="G25" s="175">
        <f>E25</f>
        <v>28373.600000000002</v>
      </c>
    </row>
    <row r="26" spans="2:7" ht="15.75" customHeight="1" outlineLevel="2">
      <c r="B26" s="185"/>
      <c r="C26" s="12" t="s">
        <v>337</v>
      </c>
      <c r="D26" s="12"/>
      <c r="E26" s="12"/>
      <c r="F26" s="12"/>
      <c r="G26" s="12"/>
    </row>
    <row r="27" spans="2:7" ht="205.5" customHeight="1" outlineLevel="2">
      <c r="B27" s="177"/>
      <c r="C27" s="387" t="s">
        <v>652</v>
      </c>
      <c r="D27" s="387"/>
      <c r="E27" s="387"/>
      <c r="F27" s="387"/>
      <c r="G27" s="387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6">
        <v>2002</v>
      </c>
      <c r="C29" s="247" t="s">
        <v>114</v>
      </c>
      <c r="D29" s="220">
        <v>23</v>
      </c>
      <c r="E29" s="174">
        <f>D29*'Прайс-лист'!I3*(1-'Прайс-лист'!$E$3)</f>
        <v>533.6</v>
      </c>
      <c r="F29" s="176">
        <v>0</v>
      </c>
      <c r="G29" s="175">
        <f>E29*F29</f>
        <v>0</v>
      </c>
    </row>
    <row r="30" spans="2:7" ht="15.75" customHeight="1" outlineLevel="1">
      <c r="C30" s="190" t="s">
        <v>4</v>
      </c>
      <c r="D30" s="190"/>
      <c r="E30" s="190"/>
      <c r="F30" s="190"/>
      <c r="G30" s="190"/>
    </row>
    <row r="31" spans="2:7" ht="15.75" customHeight="1" outlineLevel="1">
      <c r="B31" s="246">
        <v>4144</v>
      </c>
      <c r="C31" s="247" t="s">
        <v>409</v>
      </c>
      <c r="D31" s="220">
        <v>23</v>
      </c>
      <c r="E31" s="174">
        <f>D31*'Прайс-лист'!I3*(1-'Прайс-лист'!$E$3)</f>
        <v>533.6</v>
      </c>
      <c r="F31" s="176">
        <v>0</v>
      </c>
      <c r="G31" s="175">
        <f>E31*F31</f>
        <v>0</v>
      </c>
    </row>
    <row r="32" spans="2:7" ht="15.75" customHeight="1" outlineLevel="1">
      <c r="B32" s="246">
        <v>4281</v>
      </c>
      <c r="C32" s="247" t="s">
        <v>115</v>
      </c>
      <c r="D32" s="220">
        <v>71</v>
      </c>
      <c r="E32" s="174">
        <f>D32*'Прайс-лист'!I3*(1-'Прайс-лист'!$E$3)</f>
        <v>1647.2</v>
      </c>
      <c r="F32" s="176">
        <v>0</v>
      </c>
      <c r="G32" s="175">
        <f>E32*F32</f>
        <v>0</v>
      </c>
    </row>
    <row r="33" spans="2:7" s="314" customFormat="1" ht="18" outlineLevel="1">
      <c r="B33" s="333"/>
      <c r="C33" s="335"/>
      <c r="D33" s="336"/>
      <c r="E33" s="316" t="s">
        <v>9</v>
      </c>
      <c r="F33" s="388">
        <f>SUM(G25:G32)</f>
        <v>28373.600000000002</v>
      </c>
      <c r="G33" s="388"/>
    </row>
  </sheetData>
  <mergeCells count="25">
    <mergeCell ref="I2:J2"/>
    <mergeCell ref="B2:G2"/>
    <mergeCell ref="B3:G3"/>
    <mergeCell ref="C13:D13"/>
    <mergeCell ref="E13:G13"/>
    <mergeCell ref="E9:G9"/>
    <mergeCell ref="E10:G10"/>
    <mergeCell ref="E11:G11"/>
    <mergeCell ref="E12:G12"/>
    <mergeCell ref="E15:G15"/>
    <mergeCell ref="E16:G16"/>
    <mergeCell ref="E17:G17"/>
    <mergeCell ref="E18:G18"/>
    <mergeCell ref="E19:G19"/>
    <mergeCell ref="E14:G14"/>
    <mergeCell ref="E4:G4"/>
    <mergeCell ref="E5:G5"/>
    <mergeCell ref="E6:G6"/>
    <mergeCell ref="E7:G7"/>
    <mergeCell ref="E8:G8"/>
    <mergeCell ref="F33:G33"/>
    <mergeCell ref="E20:G20"/>
    <mergeCell ref="E21:G21"/>
    <mergeCell ref="E22:G22"/>
    <mergeCell ref="C27:G2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0"/>
  </sheetPr>
  <dimension ref="B2:K32"/>
  <sheetViews>
    <sheetView showGridLines="0" zoomScaleNormal="100" workbookViewId="0">
      <pane ySplit="2" topLeftCell="A10" activePane="bottomLeft" state="frozen"/>
      <selection pane="bottomLeft" activeCell="L27" sqref="L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0.7109375" style="151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202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59"/>
      <c r="E4" s="381">
        <v>380</v>
      </c>
      <c r="F4" s="381"/>
      <c r="G4" s="381"/>
    </row>
    <row r="5" spans="2:10" ht="15.75" customHeight="1" outlineLevel="1">
      <c r="B5" s="158"/>
      <c r="C5" s="242" t="s">
        <v>17</v>
      </c>
      <c r="D5" s="159"/>
      <c r="E5" s="381">
        <v>300</v>
      </c>
      <c r="F5" s="381"/>
      <c r="G5" s="381"/>
    </row>
    <row r="6" spans="2:10" ht="15.75" customHeight="1" outlineLevel="1">
      <c r="B6" s="158"/>
      <c r="C6" s="242" t="s">
        <v>18</v>
      </c>
      <c r="D6" s="159"/>
      <c r="E6" s="381">
        <v>100</v>
      </c>
      <c r="F6" s="381"/>
      <c r="G6" s="381"/>
    </row>
    <row r="7" spans="2:10" ht="15.75" customHeight="1" outlineLevel="1">
      <c r="B7" s="158"/>
      <c r="C7" s="242" t="s">
        <v>19</v>
      </c>
      <c r="D7" s="159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59"/>
      <c r="E8" s="381">
        <v>30</v>
      </c>
      <c r="F8" s="381"/>
      <c r="G8" s="381"/>
    </row>
    <row r="9" spans="2:10" ht="15.75" customHeight="1" outlineLevel="1">
      <c r="B9" s="158"/>
      <c r="C9" s="242" t="s">
        <v>36</v>
      </c>
      <c r="D9" s="159"/>
      <c r="E9" s="381">
        <v>19</v>
      </c>
      <c r="F9" s="381"/>
      <c r="G9" s="381"/>
    </row>
    <row r="10" spans="2:10" ht="15.75" customHeight="1" outlineLevel="1">
      <c r="B10" s="158"/>
      <c r="C10" s="242" t="s">
        <v>21</v>
      </c>
      <c r="D10" s="159"/>
      <c r="E10" s="381">
        <v>220</v>
      </c>
      <c r="F10" s="381"/>
      <c r="G10" s="381"/>
    </row>
    <row r="11" spans="2:10" ht="15.75" customHeight="1" outlineLevel="1">
      <c r="B11" s="158"/>
      <c r="C11" s="242" t="s">
        <v>22</v>
      </c>
      <c r="D11" s="159"/>
      <c r="E11" s="381">
        <v>2</v>
      </c>
      <c r="F11" s="381"/>
      <c r="G11" s="381"/>
    </row>
    <row r="12" spans="2:10" ht="15.75" customHeight="1" outlineLevel="1">
      <c r="B12" s="158"/>
      <c r="C12" s="242" t="s">
        <v>23</v>
      </c>
      <c r="D12" s="159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59"/>
      <c r="E14" s="381">
        <v>3</v>
      </c>
      <c r="F14" s="381"/>
      <c r="G14" s="381"/>
    </row>
    <row r="15" spans="2:10" ht="15.75" customHeight="1" outlineLevel="1">
      <c r="B15" s="158"/>
      <c r="C15" s="242" t="s">
        <v>25</v>
      </c>
      <c r="D15" s="159"/>
      <c r="E15" s="381">
        <v>4</v>
      </c>
      <c r="F15" s="381"/>
      <c r="G15" s="381"/>
    </row>
    <row r="16" spans="2:10" ht="15.75" customHeight="1" outlineLevel="1">
      <c r="B16" s="158"/>
      <c r="C16" s="242" t="s">
        <v>26</v>
      </c>
      <c r="D16" s="159"/>
      <c r="E16" s="381">
        <v>25</v>
      </c>
      <c r="F16" s="381"/>
      <c r="G16" s="381"/>
    </row>
    <row r="17" spans="2:11" ht="15.75" customHeight="1" outlineLevel="1">
      <c r="B17" s="158"/>
      <c r="C17" s="242" t="s">
        <v>27</v>
      </c>
      <c r="D17" s="159"/>
      <c r="E17" s="381">
        <v>381</v>
      </c>
      <c r="F17" s="381"/>
      <c r="G17" s="381"/>
    </row>
    <row r="18" spans="2:11" ht="15.75" customHeight="1" outlineLevel="1">
      <c r="B18" s="158"/>
      <c r="C18" s="242" t="s">
        <v>28</v>
      </c>
      <c r="D18" s="159"/>
      <c r="E18" s="381" t="s">
        <v>188</v>
      </c>
      <c r="F18" s="381"/>
      <c r="G18" s="381"/>
    </row>
    <row r="19" spans="2:11" ht="15.75" customHeight="1" outlineLevel="1">
      <c r="B19" s="158"/>
      <c r="C19" s="242" t="s">
        <v>30</v>
      </c>
      <c r="D19" s="159"/>
      <c r="E19" s="381" t="s">
        <v>189</v>
      </c>
      <c r="F19" s="381"/>
      <c r="G19" s="381"/>
    </row>
    <row r="20" spans="2:11" ht="15.75" customHeight="1" outlineLevel="1">
      <c r="B20" s="158"/>
      <c r="C20" s="242" t="s">
        <v>37</v>
      </c>
      <c r="D20" s="159"/>
      <c r="E20" s="381" t="s">
        <v>32</v>
      </c>
      <c r="F20" s="381"/>
      <c r="G20" s="381"/>
    </row>
    <row r="21" spans="2:11" ht="15.75" customHeight="1" outlineLevel="1">
      <c r="B21" s="158"/>
      <c r="C21" s="243" t="s">
        <v>33</v>
      </c>
      <c r="D21" s="159"/>
      <c r="E21" s="381" t="s">
        <v>190</v>
      </c>
      <c r="F21" s="381"/>
      <c r="G21" s="381"/>
    </row>
    <row r="22" spans="2:11" ht="15.75" customHeight="1" outlineLevel="1">
      <c r="B22" s="158"/>
      <c r="C22" s="243" t="s">
        <v>35</v>
      </c>
      <c r="D22" s="159"/>
      <c r="E22" s="381">
        <v>27</v>
      </c>
      <c r="F22" s="381"/>
      <c r="G22" s="381"/>
    </row>
    <row r="23" spans="2:11" ht="15.75" customHeight="1">
      <c r="B23" s="49"/>
      <c r="C23" s="52"/>
      <c r="D23" s="87"/>
      <c r="E23" s="52"/>
      <c r="F23" s="52"/>
      <c r="G23" s="51"/>
    </row>
    <row r="24" spans="2:11" ht="15.75" customHeight="1" outlineLevel="1">
      <c r="B24" s="197" t="s">
        <v>39</v>
      </c>
      <c r="C24" s="198" t="s">
        <v>44</v>
      </c>
      <c r="D24" s="199" t="s">
        <v>1</v>
      </c>
      <c r="E24" s="198" t="s">
        <v>1</v>
      </c>
      <c r="F24" s="198" t="s">
        <v>40</v>
      </c>
      <c r="G24" s="200" t="s">
        <v>41</v>
      </c>
    </row>
    <row r="25" spans="2:11" ht="15.75" customHeight="1" outlineLevel="1">
      <c r="B25" s="251">
        <v>1430</v>
      </c>
      <c r="C25" s="242" t="s">
        <v>193</v>
      </c>
      <c r="D25" s="173">
        <v>1259</v>
      </c>
      <c r="E25" s="174">
        <f>D25*'Прайс-лист'!I3*(1-'Прайс-лист'!$E$3)</f>
        <v>29208.800000000003</v>
      </c>
      <c r="F25" s="251"/>
      <c r="G25" s="175">
        <f>E25</f>
        <v>29208.800000000003</v>
      </c>
    </row>
    <row r="26" spans="2:11" ht="15.75" customHeight="1" outlineLevel="2">
      <c r="B26" s="185"/>
      <c r="C26" s="12" t="s">
        <v>337</v>
      </c>
      <c r="D26" s="12"/>
      <c r="E26" s="12"/>
      <c r="F26" s="12"/>
      <c r="G26" s="12"/>
    </row>
    <row r="27" spans="2:11" ht="221.25" customHeight="1" outlineLevel="2">
      <c r="B27" s="177"/>
      <c r="C27" s="387" t="s">
        <v>653</v>
      </c>
      <c r="D27" s="387"/>
      <c r="E27" s="387"/>
      <c r="F27" s="387"/>
      <c r="G27" s="387"/>
    </row>
    <row r="28" spans="2:11" ht="15.75" customHeight="1" outlineLevel="1">
      <c r="C28" s="12" t="s">
        <v>365</v>
      </c>
      <c r="D28" s="12"/>
      <c r="E28" s="12"/>
      <c r="F28" s="12"/>
      <c r="G28" s="12"/>
    </row>
    <row r="29" spans="2:11" ht="15.75" customHeight="1" outlineLevel="1">
      <c r="B29" s="246">
        <v>2002</v>
      </c>
      <c r="C29" s="247" t="s">
        <v>114</v>
      </c>
      <c r="D29" s="207">
        <v>23</v>
      </c>
      <c r="E29" s="174">
        <f>D29*'Прайс-лист'!I3*(1-'Прайс-лист'!$E$3)</f>
        <v>533.6</v>
      </c>
      <c r="F29" s="176">
        <v>0</v>
      </c>
      <c r="G29" s="175">
        <f>E29*F29</f>
        <v>0</v>
      </c>
    </row>
    <row r="30" spans="2:11" ht="15.75" customHeight="1" outlineLevel="1">
      <c r="C30" s="190" t="s">
        <v>4</v>
      </c>
      <c r="D30" s="190"/>
      <c r="E30" s="190"/>
      <c r="F30" s="190"/>
      <c r="G30" s="190"/>
      <c r="K30" s="81"/>
    </row>
    <row r="31" spans="2:11" ht="15.75" customHeight="1" outlineLevel="1">
      <c r="B31" s="246">
        <v>4144</v>
      </c>
      <c r="C31" s="247" t="s">
        <v>409</v>
      </c>
      <c r="D31" s="207">
        <v>23</v>
      </c>
      <c r="E31" s="174">
        <f>D31*'Прайс-лист'!I3*(1-'Прайс-лист'!$E$3)</f>
        <v>533.6</v>
      </c>
      <c r="F31" s="176">
        <v>0</v>
      </c>
      <c r="G31" s="175">
        <f>E31*F31</f>
        <v>0</v>
      </c>
    </row>
    <row r="32" spans="2:11" ht="18" outlineLevel="1">
      <c r="B32" s="3"/>
      <c r="C32" s="252"/>
      <c r="D32" s="85"/>
      <c r="E32" s="316" t="s">
        <v>9</v>
      </c>
      <c r="F32" s="388">
        <f>SUM(G25:G31)</f>
        <v>29208.800000000003</v>
      </c>
      <c r="G32" s="388"/>
    </row>
  </sheetData>
  <mergeCells count="25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C13:D13"/>
    <mergeCell ref="E13:G13"/>
    <mergeCell ref="F32:G32"/>
    <mergeCell ref="E17:G17"/>
    <mergeCell ref="C27:G27"/>
    <mergeCell ref="E18:G18"/>
    <mergeCell ref="E19:G19"/>
    <mergeCell ref="E20:G20"/>
    <mergeCell ref="E21:G21"/>
    <mergeCell ref="E22:G2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P66"/>
  <sheetViews>
    <sheetView showGridLines="0" zoomScaleNormal="100" workbookViewId="0">
      <pane ySplit="2" topLeftCell="A15" activePane="bottomLeft" state="frozen"/>
      <selection pane="bottomLeft" activeCell="C47" sqref="C47:D4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0.7109375" style="149" customWidth="1"/>
    <col min="5" max="5" width="5.7109375" style="149" customWidth="1"/>
    <col min="6" max="6" width="11.85546875" style="151" hidden="1" customWidth="1"/>
    <col min="7" max="7" width="15.7109375" style="150" customWidth="1"/>
    <col min="8" max="8" width="10.7109375" style="149" customWidth="1"/>
    <col min="9" max="9" width="15.7109375" style="150" customWidth="1"/>
    <col min="10" max="10" width="9.140625" style="149"/>
    <col min="11" max="12" width="15.7109375" style="152" hidden="1" customWidth="1" outlineLevel="1"/>
    <col min="13" max="13" width="25" style="152" hidden="1" customWidth="1" outlineLevel="1"/>
    <col min="14" max="14" width="15.7109375" style="149" hidden="1" customWidth="1" outlineLevel="1"/>
    <col min="15" max="15" width="9.140625" style="149" customWidth="1" collapsed="1"/>
    <col min="16" max="16384" width="9.140625" style="149"/>
  </cols>
  <sheetData>
    <row r="2" spans="2:16" ht="15.75" customHeight="1">
      <c r="B2" s="382" t="s">
        <v>442</v>
      </c>
      <c r="C2" s="382"/>
      <c r="D2" s="382"/>
      <c r="E2" s="382"/>
      <c r="F2" s="382"/>
      <c r="G2" s="382"/>
      <c r="H2" s="382"/>
      <c r="I2" s="382"/>
      <c r="O2" s="383" t="s">
        <v>411</v>
      </c>
      <c r="P2" s="383"/>
    </row>
    <row r="3" spans="2:16" ht="15.75" customHeight="1" outlineLevel="1">
      <c r="B3" s="391" t="s">
        <v>15</v>
      </c>
      <c r="C3" s="391"/>
      <c r="D3" s="391"/>
      <c r="E3" s="391"/>
      <c r="F3" s="391"/>
      <c r="G3" s="391"/>
      <c r="H3" s="391"/>
      <c r="I3" s="391"/>
    </row>
    <row r="4" spans="2:16" ht="15.75" customHeight="1" outlineLevel="1">
      <c r="B4" s="158"/>
      <c r="C4" s="242" t="s">
        <v>16</v>
      </c>
      <c r="D4" s="242"/>
      <c r="E4" s="242"/>
      <c r="F4" s="159"/>
      <c r="G4" s="381">
        <v>850</v>
      </c>
      <c r="H4" s="381"/>
      <c r="I4" s="381"/>
    </row>
    <row r="5" spans="2:16" ht="15.75" customHeight="1" outlineLevel="1">
      <c r="B5" s="158"/>
      <c r="C5" s="242" t="s">
        <v>17</v>
      </c>
      <c r="D5" s="242"/>
      <c r="E5" s="242"/>
      <c r="F5" s="159"/>
      <c r="G5" s="381">
        <v>640</v>
      </c>
      <c r="H5" s="381"/>
      <c r="I5" s="381"/>
    </row>
    <row r="6" spans="2:16" ht="15.75" customHeight="1" outlineLevel="1">
      <c r="B6" s="158"/>
      <c r="C6" s="242" t="s">
        <v>18</v>
      </c>
      <c r="D6" s="242"/>
      <c r="E6" s="242"/>
      <c r="F6" s="159"/>
      <c r="G6" s="381">
        <v>295</v>
      </c>
      <c r="H6" s="381"/>
      <c r="I6" s="381"/>
    </row>
    <row r="7" spans="2:16" ht="15.75" customHeight="1" outlineLevel="1">
      <c r="B7" s="158"/>
      <c r="C7" s="242" t="s">
        <v>19</v>
      </c>
      <c r="D7" s="242"/>
      <c r="E7" s="242"/>
      <c r="F7" s="159"/>
      <c r="G7" s="381">
        <v>175</v>
      </c>
      <c r="H7" s="381"/>
      <c r="I7" s="381"/>
    </row>
    <row r="8" spans="2:16" ht="15.75" customHeight="1" outlineLevel="1">
      <c r="B8" s="158"/>
      <c r="C8" s="242" t="s">
        <v>20</v>
      </c>
      <c r="D8" s="242"/>
      <c r="E8" s="242"/>
      <c r="F8" s="159"/>
      <c r="G8" s="381">
        <v>60</v>
      </c>
      <c r="H8" s="381"/>
      <c r="I8" s="381"/>
    </row>
    <row r="9" spans="2:16" ht="15.75" customHeight="1" outlineLevel="1">
      <c r="B9" s="158"/>
      <c r="C9" s="242" t="s">
        <v>36</v>
      </c>
      <c r="D9" s="242"/>
      <c r="E9" s="242"/>
      <c r="F9" s="159"/>
      <c r="G9" s="381">
        <v>1200</v>
      </c>
      <c r="H9" s="381"/>
      <c r="I9" s="381"/>
    </row>
    <row r="10" spans="2:16" ht="15.75" customHeight="1" outlineLevel="1">
      <c r="B10" s="158"/>
      <c r="C10" s="242" t="s">
        <v>21</v>
      </c>
      <c r="D10" s="242"/>
      <c r="E10" s="242"/>
      <c r="F10" s="159"/>
      <c r="G10" s="381">
        <v>2080</v>
      </c>
      <c r="H10" s="381"/>
      <c r="I10" s="381"/>
    </row>
    <row r="11" spans="2:16" ht="15.75" customHeight="1" outlineLevel="1">
      <c r="B11" s="158"/>
      <c r="C11" s="242" t="s">
        <v>22</v>
      </c>
      <c r="D11" s="242"/>
      <c r="E11" s="242"/>
      <c r="F11" s="159"/>
      <c r="G11" s="381">
        <v>12</v>
      </c>
      <c r="H11" s="381"/>
      <c r="I11" s="381"/>
    </row>
    <row r="12" spans="2:16" ht="15.75" customHeight="1" outlineLevel="1">
      <c r="B12" s="158"/>
      <c r="C12" s="242" t="s">
        <v>23</v>
      </c>
      <c r="D12" s="242"/>
      <c r="E12" s="242"/>
      <c r="F12" s="159"/>
      <c r="G12" s="381">
        <v>5</v>
      </c>
      <c r="H12" s="381"/>
      <c r="I12" s="381"/>
    </row>
    <row r="13" spans="2:16" ht="15.75" customHeight="1" outlineLevel="1">
      <c r="B13" s="158"/>
      <c r="C13" s="242" t="s">
        <v>24</v>
      </c>
      <c r="D13" s="242"/>
      <c r="E13" s="242"/>
      <c r="F13" s="159"/>
      <c r="G13" s="381">
        <v>300</v>
      </c>
      <c r="H13" s="381"/>
      <c r="I13" s="381"/>
    </row>
    <row r="14" spans="2:16" ht="15.75" customHeight="1" outlineLevel="1">
      <c r="B14" s="158"/>
      <c r="C14" s="242" t="s">
        <v>25</v>
      </c>
      <c r="D14" s="242"/>
      <c r="E14" s="242"/>
      <c r="F14" s="159"/>
      <c r="G14" s="381" t="s">
        <v>303</v>
      </c>
      <c r="H14" s="381"/>
      <c r="I14" s="381"/>
    </row>
    <row r="15" spans="2:16" ht="15.75" customHeight="1" outlineLevel="1">
      <c r="B15" s="158"/>
      <c r="C15" s="242" t="s">
        <v>26</v>
      </c>
      <c r="D15" s="242"/>
      <c r="E15" s="242"/>
      <c r="F15" s="159"/>
      <c r="G15" s="381">
        <v>480</v>
      </c>
      <c r="H15" s="381"/>
      <c r="I15" s="381"/>
    </row>
    <row r="16" spans="2:16" ht="15.75" customHeight="1" outlineLevel="1">
      <c r="B16" s="158"/>
      <c r="C16" s="242" t="s">
        <v>298</v>
      </c>
      <c r="D16" s="242"/>
      <c r="E16" s="242"/>
      <c r="F16" s="159"/>
      <c r="G16" s="381" t="s">
        <v>302</v>
      </c>
      <c r="H16" s="381"/>
      <c r="I16" s="381"/>
    </row>
    <row r="17" spans="2:14" ht="15.75" customHeight="1" outlineLevel="1">
      <c r="B17" s="158"/>
      <c r="C17" s="242" t="s">
        <v>28</v>
      </c>
      <c r="D17" s="242"/>
      <c r="E17" s="242"/>
      <c r="F17" s="159"/>
      <c r="G17" s="381" t="s">
        <v>299</v>
      </c>
      <c r="H17" s="381"/>
      <c r="I17" s="381"/>
    </row>
    <row r="18" spans="2:14" ht="15.75" customHeight="1" outlineLevel="1">
      <c r="B18" s="158"/>
      <c r="C18" s="242" t="s">
        <v>30</v>
      </c>
      <c r="D18" s="242"/>
      <c r="E18" s="242"/>
      <c r="F18" s="159"/>
      <c r="G18" s="381" t="s">
        <v>31</v>
      </c>
      <c r="H18" s="381"/>
      <c r="I18" s="381"/>
    </row>
    <row r="19" spans="2:14" ht="15.75" customHeight="1" outlineLevel="1">
      <c r="B19" s="158"/>
      <c r="C19" s="242" t="s">
        <v>37</v>
      </c>
      <c r="D19" s="242"/>
      <c r="E19" s="242"/>
      <c r="F19" s="159"/>
      <c r="G19" s="381" t="s">
        <v>301</v>
      </c>
      <c r="H19" s="381"/>
      <c r="I19" s="381"/>
    </row>
    <row r="20" spans="2:14" ht="15.75" customHeight="1" outlineLevel="1">
      <c r="B20" s="158"/>
      <c r="C20" s="243" t="s">
        <v>156</v>
      </c>
      <c r="D20" s="243"/>
      <c r="E20" s="243"/>
      <c r="F20" s="159"/>
      <c r="G20" s="381" t="s">
        <v>300</v>
      </c>
      <c r="H20" s="381"/>
      <c r="I20" s="381"/>
    </row>
    <row r="21" spans="2:14" ht="15.75" customHeight="1" outlineLevel="1">
      <c r="B21" s="158"/>
      <c r="C21" s="243" t="s">
        <v>157</v>
      </c>
      <c r="D21" s="243"/>
      <c r="E21" s="243"/>
      <c r="F21" s="159"/>
      <c r="G21" s="381" t="s">
        <v>164</v>
      </c>
      <c r="H21" s="381"/>
      <c r="I21" s="381"/>
    </row>
    <row r="22" spans="2:14" ht="15.75" customHeight="1" outlineLevel="1">
      <c r="B22" s="158"/>
      <c r="C22" s="243" t="s">
        <v>159</v>
      </c>
      <c r="D22" s="243"/>
      <c r="E22" s="243"/>
      <c r="F22" s="159"/>
      <c r="G22" s="381" t="s">
        <v>181</v>
      </c>
      <c r="H22" s="381"/>
      <c r="I22" s="381"/>
    </row>
    <row r="23" spans="2:14" ht="15.75" customHeight="1" outlineLevel="1">
      <c r="B23" s="158"/>
      <c r="C23" s="243" t="s">
        <v>35</v>
      </c>
      <c r="D23" s="243"/>
      <c r="E23" s="243"/>
      <c r="F23" s="159"/>
      <c r="G23" s="381">
        <v>1450</v>
      </c>
      <c r="H23" s="381"/>
      <c r="I23" s="381"/>
    </row>
    <row r="24" spans="2:14" ht="15.75" customHeight="1" outlineLevel="1">
      <c r="B24" s="161"/>
      <c r="C24" s="162" t="s">
        <v>534</v>
      </c>
      <c r="D24" s="162"/>
      <c r="E24" s="162"/>
      <c r="F24" s="163"/>
      <c r="G24" s="164"/>
      <c r="H24" s="164"/>
      <c r="I24" s="165"/>
    </row>
    <row r="25" spans="2:14" ht="15.75" customHeight="1">
      <c r="B25" s="161"/>
      <c r="C25" s="166"/>
      <c r="D25" s="166"/>
      <c r="E25" s="166"/>
      <c r="F25" s="167"/>
      <c r="G25" s="166"/>
      <c r="H25" s="166"/>
      <c r="I25" s="168"/>
    </row>
    <row r="26" spans="2:14" ht="15.75" customHeight="1" outlineLevel="1">
      <c r="B26" s="169" t="s">
        <v>39</v>
      </c>
      <c r="C26" s="170" t="s">
        <v>44</v>
      </c>
      <c r="D26" s="170"/>
      <c r="E26" s="170"/>
      <c r="F26" s="171" t="s">
        <v>1</v>
      </c>
      <c r="G26" s="170" t="s">
        <v>1</v>
      </c>
      <c r="H26" s="170" t="s">
        <v>40</v>
      </c>
      <c r="I26" s="172" t="s">
        <v>41</v>
      </c>
    </row>
    <row r="27" spans="2:14" ht="15.75" customHeight="1" outlineLevel="1">
      <c r="B27" s="293">
        <v>1190</v>
      </c>
      <c r="C27" s="294" t="s">
        <v>146</v>
      </c>
      <c r="D27" s="294"/>
      <c r="E27" s="288"/>
      <c r="F27" s="173">
        <v>49466</v>
      </c>
      <c r="G27" s="174">
        <f>F27*'Прайс-лист'!I3*(1-'Прайс-лист'!$E$3)</f>
        <v>1147611.2</v>
      </c>
      <c r="H27" s="251"/>
      <c r="I27" s="175">
        <f>G27</f>
        <v>1147611.2</v>
      </c>
    </row>
    <row r="28" spans="2:14" ht="15.75" customHeight="1" outlineLevel="2">
      <c r="B28" s="148"/>
      <c r="C28" s="155" t="s">
        <v>337</v>
      </c>
      <c r="D28" s="155"/>
      <c r="E28" s="155"/>
      <c r="F28" s="155"/>
      <c r="G28" s="155"/>
      <c r="H28" s="155"/>
      <c r="I28" s="155"/>
    </row>
    <row r="29" spans="2:14" ht="388.5" customHeight="1" outlineLevel="2">
      <c r="B29" s="158"/>
      <c r="C29" s="387" t="s">
        <v>616</v>
      </c>
      <c r="D29" s="387"/>
      <c r="E29" s="387"/>
      <c r="F29" s="387"/>
      <c r="G29" s="387"/>
      <c r="H29" s="387"/>
      <c r="I29" s="387"/>
    </row>
    <row r="30" spans="2:14" ht="15.75" customHeight="1" outlineLevel="1">
      <c r="C30" s="156" t="s">
        <v>365</v>
      </c>
      <c r="D30" s="155"/>
      <c r="E30" s="155"/>
      <c r="F30" s="155"/>
      <c r="G30" s="155"/>
      <c r="H30" s="155"/>
      <c r="I30" s="155"/>
    </row>
    <row r="31" spans="2:14" ht="15.75" customHeight="1" outlineLevel="1">
      <c r="B31" s="293">
        <v>2486</v>
      </c>
      <c r="C31" s="285" t="s">
        <v>3</v>
      </c>
      <c r="D31" s="179" t="s">
        <v>277</v>
      </c>
      <c r="E31" s="179"/>
      <c r="F31" s="180">
        <v>1129</v>
      </c>
      <c r="G31" s="174">
        <f>F31*'Прайс-лист'!I3*(1-'Прайс-лист'!$E$3)</f>
        <v>26192.800000000003</v>
      </c>
      <c r="H31" s="176">
        <v>0</v>
      </c>
      <c r="I31" s="175">
        <f t="shared" ref="I31:I37" si="0">G31*H31</f>
        <v>0</v>
      </c>
      <c r="K31" s="104" t="s">
        <v>277</v>
      </c>
      <c r="L31" s="104" t="s">
        <v>277</v>
      </c>
      <c r="M31" s="280" t="s">
        <v>277</v>
      </c>
      <c r="N31" s="104" t="s">
        <v>277</v>
      </c>
    </row>
    <row r="32" spans="2:14" ht="15.75" customHeight="1" outlineLevel="1">
      <c r="B32" s="293">
        <v>211501</v>
      </c>
      <c r="C32" s="294" t="s">
        <v>461</v>
      </c>
      <c r="D32" s="294"/>
      <c r="E32" s="294"/>
      <c r="F32" s="180">
        <v>1000</v>
      </c>
      <c r="G32" s="174">
        <f>F32*'Прайс-лист'!I3*(1-'Прайс-лист'!$E$3)</f>
        <v>23200</v>
      </c>
      <c r="H32" s="176">
        <v>0</v>
      </c>
      <c r="I32" s="175">
        <f t="shared" si="0"/>
        <v>0</v>
      </c>
      <c r="K32" s="106" t="s">
        <v>368</v>
      </c>
      <c r="L32" s="125" t="s">
        <v>399</v>
      </c>
      <c r="M32" s="276" t="s">
        <v>401</v>
      </c>
      <c r="N32" s="106" t="s">
        <v>334</v>
      </c>
    </row>
    <row r="33" spans="2:14" ht="15.75" customHeight="1" outlineLevel="1">
      <c r="B33" s="293">
        <v>211502</v>
      </c>
      <c r="C33" s="294" t="s">
        <v>462</v>
      </c>
      <c r="D33" s="294"/>
      <c r="E33" s="294"/>
      <c r="F33" s="180">
        <v>2000</v>
      </c>
      <c r="G33" s="174">
        <f>F33*'Прайс-лист'!I3*(1-'Прайс-лист'!$E$3)</f>
        <v>46400</v>
      </c>
      <c r="H33" s="176">
        <v>0</v>
      </c>
      <c r="I33" s="175">
        <f t="shared" ref="I33" si="1">G33*H33</f>
        <v>0</v>
      </c>
      <c r="K33" s="106" t="s">
        <v>367</v>
      </c>
      <c r="L33" s="125" t="s">
        <v>400</v>
      </c>
      <c r="M33" s="276" t="s">
        <v>402</v>
      </c>
      <c r="N33" s="106" t="s">
        <v>335</v>
      </c>
    </row>
    <row r="34" spans="2:14" ht="15.75" customHeight="1" outlineLevel="1">
      <c r="B34" s="293">
        <v>2004</v>
      </c>
      <c r="C34" s="288" t="s">
        <v>279</v>
      </c>
      <c r="D34" s="181" t="s">
        <v>277</v>
      </c>
      <c r="E34" s="288"/>
      <c r="F34" s="180">
        <v>0</v>
      </c>
      <c r="G34" s="174">
        <f>F34*'Прайс-лист'!I3*(1-'Прайс-лист'!$E$3)</f>
        <v>0</v>
      </c>
      <c r="H34" s="176">
        <v>0</v>
      </c>
      <c r="I34" s="175">
        <f t="shared" si="0"/>
        <v>0</v>
      </c>
      <c r="K34" s="106" t="s">
        <v>331</v>
      </c>
      <c r="L34" s="120"/>
      <c r="M34" s="276" t="s">
        <v>594</v>
      </c>
      <c r="N34" s="106" t="s">
        <v>336</v>
      </c>
    </row>
    <row r="35" spans="2:14" ht="15.75" customHeight="1" outlineLevel="1">
      <c r="B35" s="293">
        <v>3077</v>
      </c>
      <c r="C35" s="289" t="s">
        <v>408</v>
      </c>
      <c r="D35" s="181" t="s">
        <v>277</v>
      </c>
      <c r="E35" s="288"/>
      <c r="F35" s="180">
        <v>463</v>
      </c>
      <c r="G35" s="174">
        <f>F35*'Прайс-лист'!I3*(1-'Прайс-лист'!$E$3)</f>
        <v>10741.6</v>
      </c>
      <c r="H35" s="176">
        <v>0</v>
      </c>
      <c r="I35" s="175">
        <f t="shared" si="0"/>
        <v>0</v>
      </c>
      <c r="K35" s="108" t="s">
        <v>332</v>
      </c>
      <c r="L35" s="106"/>
      <c r="M35" s="276" t="s">
        <v>595</v>
      </c>
      <c r="N35" s="108" t="s">
        <v>435</v>
      </c>
    </row>
    <row r="36" spans="2:14" ht="15.75" customHeight="1" outlineLevel="1">
      <c r="B36" s="293">
        <v>3506</v>
      </c>
      <c r="C36" s="294" t="s">
        <v>329</v>
      </c>
      <c r="D36" s="179" t="s">
        <v>277</v>
      </c>
      <c r="E36" s="288"/>
      <c r="F36" s="180">
        <v>2000</v>
      </c>
      <c r="G36" s="174">
        <f>F36*'Прайс-лист'!I3*(1-'Прайс-лист'!$E$3)</f>
        <v>46400</v>
      </c>
      <c r="H36" s="176">
        <v>0</v>
      </c>
      <c r="I36" s="175">
        <f t="shared" si="0"/>
        <v>0</v>
      </c>
      <c r="K36" s="108" t="s">
        <v>333</v>
      </c>
      <c r="L36" s="107"/>
      <c r="M36" s="276" t="s">
        <v>403</v>
      </c>
      <c r="N36" s="107"/>
    </row>
    <row r="37" spans="2:14" ht="15.75" customHeight="1" outlineLevel="1">
      <c r="B37" s="293">
        <v>2565</v>
      </c>
      <c r="C37" s="294" t="s">
        <v>440</v>
      </c>
      <c r="D37" s="294"/>
      <c r="E37" s="288"/>
      <c r="F37" s="180">
        <v>291</v>
      </c>
      <c r="G37" s="174">
        <f>F37*'Прайс-лист'!I3*(1-'Прайс-лист'!$E$3)</f>
        <v>6751.2000000000007</v>
      </c>
      <c r="H37" s="176">
        <v>0</v>
      </c>
      <c r="I37" s="175">
        <f t="shared" si="0"/>
        <v>0</v>
      </c>
      <c r="M37" s="276" t="s">
        <v>404</v>
      </c>
    </row>
    <row r="38" spans="2:14" ht="15.75" customHeight="1" outlineLevel="1">
      <c r="C38" s="157" t="s">
        <v>4</v>
      </c>
      <c r="D38" s="157"/>
      <c r="E38" s="157"/>
      <c r="F38" s="157"/>
      <c r="G38" s="157"/>
      <c r="H38" s="157"/>
      <c r="I38" s="157"/>
      <c r="M38" s="276" t="s">
        <v>405</v>
      </c>
    </row>
    <row r="39" spans="2:14" ht="15" outlineLevel="1">
      <c r="B39" s="292">
        <v>414601</v>
      </c>
      <c r="C39" s="389" t="s">
        <v>377</v>
      </c>
      <c r="D39" s="389"/>
      <c r="E39" s="289"/>
      <c r="F39" s="183">
        <v>71</v>
      </c>
      <c r="G39" s="174">
        <f>F39*'Прайс-лист'!I3*(1-'Прайс-лист'!$E$3)</f>
        <v>1647.2</v>
      </c>
      <c r="H39" s="176">
        <v>0</v>
      </c>
      <c r="I39" s="175">
        <f t="shared" ref="I39:I47" si="2">G39*H39</f>
        <v>0</v>
      </c>
      <c r="M39" s="276" t="s">
        <v>596</v>
      </c>
    </row>
    <row r="40" spans="2:14" ht="15" outlineLevel="1">
      <c r="B40" s="292">
        <v>2535</v>
      </c>
      <c r="C40" s="389" t="s">
        <v>515</v>
      </c>
      <c r="D40" s="389"/>
      <c r="E40" s="289"/>
      <c r="F40" s="183">
        <v>794</v>
      </c>
      <c r="G40" s="174">
        <f>F40*'Прайс-лист'!I3*(1-'Прайс-лист'!$E$3)</f>
        <v>18420.8</v>
      </c>
      <c r="H40" s="176">
        <v>0</v>
      </c>
      <c r="I40" s="175">
        <f t="shared" si="2"/>
        <v>0</v>
      </c>
      <c r="M40" s="276" t="s">
        <v>406</v>
      </c>
    </row>
    <row r="41" spans="2:14" ht="15" outlineLevel="1">
      <c r="B41" s="292">
        <v>2536</v>
      </c>
      <c r="C41" s="390" t="s">
        <v>532</v>
      </c>
      <c r="D41" s="390"/>
      <c r="E41" s="289"/>
      <c r="F41" s="183">
        <v>1294</v>
      </c>
      <c r="G41" s="174">
        <f>F41*'Прайс-лист'!I3*(1-'Прайс-лист'!$E$3)</f>
        <v>30020.800000000003</v>
      </c>
      <c r="H41" s="176">
        <v>0</v>
      </c>
      <c r="I41" s="175">
        <f t="shared" si="2"/>
        <v>0</v>
      </c>
      <c r="M41" s="276" t="s">
        <v>407</v>
      </c>
    </row>
    <row r="42" spans="2:14" ht="15" outlineLevel="1">
      <c r="B42" s="292">
        <v>2526</v>
      </c>
      <c r="C42" s="386" t="s">
        <v>356</v>
      </c>
      <c r="D42" s="386"/>
      <c r="E42" s="289"/>
      <c r="F42" s="183">
        <v>458</v>
      </c>
      <c r="G42" s="174">
        <f>F42*'Прайс-лист'!I3*(1-'Прайс-лист'!$E$3)</f>
        <v>10625.6</v>
      </c>
      <c r="H42" s="176">
        <v>0</v>
      </c>
      <c r="I42" s="175">
        <f t="shared" si="2"/>
        <v>0</v>
      </c>
      <c r="M42" s="281"/>
    </row>
    <row r="43" spans="2:14" ht="14.25" customHeight="1" outlineLevel="1">
      <c r="B43" s="286">
        <v>2272</v>
      </c>
      <c r="C43" s="390" t="s">
        <v>413</v>
      </c>
      <c r="D43" s="390"/>
      <c r="E43" s="289"/>
      <c r="F43" s="183">
        <v>2166</v>
      </c>
      <c r="G43" s="174">
        <f>F43*'Прайс-лист'!I3*(1-'Прайс-лист'!$E$3)</f>
        <v>50251.200000000004</v>
      </c>
      <c r="H43" s="176">
        <v>0</v>
      </c>
      <c r="I43" s="175">
        <f t="shared" si="2"/>
        <v>0</v>
      </c>
      <c r="M43" s="282" t="s">
        <v>347</v>
      </c>
    </row>
    <row r="44" spans="2:14" ht="14.25" customHeight="1" outlineLevel="1">
      <c r="B44" s="286" t="s">
        <v>69</v>
      </c>
      <c r="C44" s="390" t="s">
        <v>416</v>
      </c>
      <c r="D44" s="390"/>
      <c r="E44" s="184" t="s">
        <v>412</v>
      </c>
      <c r="F44" s="183">
        <v>2340</v>
      </c>
      <c r="G44" s="174">
        <f>F44*'Прайс-лист'!I3</f>
        <v>67860</v>
      </c>
      <c r="H44" s="176">
        <v>0</v>
      </c>
      <c r="I44" s="175">
        <f t="shared" si="2"/>
        <v>0</v>
      </c>
    </row>
    <row r="45" spans="2:14" ht="14.25" customHeight="1" outlineLevel="1">
      <c r="B45" s="292" t="s">
        <v>69</v>
      </c>
      <c r="C45" s="390" t="s">
        <v>414</v>
      </c>
      <c r="D45" s="390"/>
      <c r="E45" s="184" t="s">
        <v>412</v>
      </c>
      <c r="F45" s="183">
        <v>3079</v>
      </c>
      <c r="G45" s="174">
        <f>F45*'Прайс-лист'!I3</f>
        <v>89291</v>
      </c>
      <c r="H45" s="176">
        <v>0</v>
      </c>
      <c r="I45" s="175">
        <f t="shared" si="2"/>
        <v>0</v>
      </c>
    </row>
    <row r="46" spans="2:14" ht="14.25" customHeight="1" outlineLevel="1">
      <c r="B46" s="292" t="s">
        <v>69</v>
      </c>
      <c r="C46" s="390" t="s">
        <v>415</v>
      </c>
      <c r="D46" s="390"/>
      <c r="E46" s="184" t="s">
        <v>412</v>
      </c>
      <c r="F46" s="183">
        <v>4399</v>
      </c>
      <c r="G46" s="174">
        <f>F46*'Прайс-лист'!I3</f>
        <v>127571</v>
      </c>
      <c r="H46" s="176">
        <v>0</v>
      </c>
      <c r="I46" s="175">
        <f t="shared" si="2"/>
        <v>0</v>
      </c>
    </row>
    <row r="47" spans="2:14" ht="14.25" outlineLevel="1">
      <c r="B47" s="292">
        <v>2282</v>
      </c>
      <c r="C47" s="386" t="s">
        <v>355</v>
      </c>
      <c r="D47" s="386"/>
      <c r="E47" s="184"/>
      <c r="F47" s="183">
        <v>320</v>
      </c>
      <c r="G47" s="174">
        <f>F47*'Прайс-лист'!I3*(1-'Прайс-лист'!$E$3)</f>
        <v>7424</v>
      </c>
      <c r="H47" s="176">
        <v>0</v>
      </c>
      <c r="I47" s="175">
        <f t="shared" si="2"/>
        <v>0</v>
      </c>
    </row>
    <row r="48" spans="2:14" ht="15.75" customHeight="1" outlineLevel="1">
      <c r="B48" s="292">
        <v>2419</v>
      </c>
      <c r="C48" s="386" t="s">
        <v>520</v>
      </c>
      <c r="D48" s="386"/>
      <c r="E48" s="288"/>
      <c r="F48" s="180">
        <v>825</v>
      </c>
      <c r="G48" s="174">
        <f>F48*'Прайс-лист'!I3*(1-'Прайс-лист'!$E$3)</f>
        <v>19140</v>
      </c>
      <c r="H48" s="176">
        <v>0</v>
      </c>
      <c r="I48" s="175">
        <f t="shared" ref="I48:I62" si="3">G48*H48</f>
        <v>0</v>
      </c>
    </row>
    <row r="49" spans="2:9" ht="15.75" customHeight="1" outlineLevel="1">
      <c r="B49" s="286">
        <v>2440</v>
      </c>
      <c r="C49" s="390" t="s">
        <v>366</v>
      </c>
      <c r="D49" s="390"/>
      <c r="E49" s="289"/>
      <c r="F49" s="183">
        <v>256</v>
      </c>
      <c r="G49" s="174">
        <f>F49*'Прайс-лист'!I3*(1-'Прайс-лист'!$E$3)</f>
        <v>5939.2000000000007</v>
      </c>
      <c r="H49" s="176">
        <v>0</v>
      </c>
      <c r="I49" s="175">
        <f t="shared" si="3"/>
        <v>0</v>
      </c>
    </row>
    <row r="50" spans="2:9" ht="15.75" customHeight="1" outlineLevel="1">
      <c r="B50" s="286">
        <v>2650</v>
      </c>
      <c r="C50" s="389" t="s">
        <v>304</v>
      </c>
      <c r="D50" s="389"/>
      <c r="E50" s="289"/>
      <c r="F50" s="183">
        <v>469</v>
      </c>
      <c r="G50" s="174">
        <f>F50*'Прайс-лист'!I3*(1-'Прайс-лист'!$E$3)</f>
        <v>10880.800000000001</v>
      </c>
      <c r="H50" s="176">
        <v>0</v>
      </c>
      <c r="I50" s="175">
        <f t="shared" si="3"/>
        <v>0</v>
      </c>
    </row>
    <row r="51" spans="2:9" ht="15.75" customHeight="1" outlineLevel="1">
      <c r="B51" s="286">
        <v>307801</v>
      </c>
      <c r="C51" s="389" t="s">
        <v>305</v>
      </c>
      <c r="D51" s="389"/>
      <c r="E51" s="289"/>
      <c r="F51" s="183">
        <v>41</v>
      </c>
      <c r="G51" s="174">
        <f>F51*'Прайс-лист'!I3*(1-'Прайс-лист'!$E$3)</f>
        <v>951.2</v>
      </c>
      <c r="H51" s="244">
        <f>IF(H35*H50,1,0)</f>
        <v>0</v>
      </c>
      <c r="I51" s="175">
        <f t="shared" si="3"/>
        <v>0</v>
      </c>
    </row>
    <row r="52" spans="2:9" ht="15.75" customHeight="1" outlineLevel="1">
      <c r="B52" s="286">
        <v>2417</v>
      </c>
      <c r="C52" s="390" t="s">
        <v>338</v>
      </c>
      <c r="D52" s="390"/>
      <c r="E52" s="285"/>
      <c r="F52" s="183">
        <v>565</v>
      </c>
      <c r="G52" s="174">
        <f>F52*'Прайс-лист'!I3*(1-'Прайс-лист'!$E$3)</f>
        <v>13108</v>
      </c>
      <c r="H52" s="176">
        <v>0</v>
      </c>
      <c r="I52" s="175">
        <f t="shared" si="3"/>
        <v>0</v>
      </c>
    </row>
    <row r="53" spans="2:9" ht="14.25" outlineLevel="1">
      <c r="B53" s="286">
        <v>2740</v>
      </c>
      <c r="C53" s="389" t="s">
        <v>306</v>
      </c>
      <c r="D53" s="389"/>
      <c r="E53" s="289"/>
      <c r="F53" s="180">
        <v>1169</v>
      </c>
      <c r="G53" s="174">
        <f>F53*'Прайс-лист'!I3*(1-'Прайс-лист'!$E$3)</f>
        <v>27120.800000000003</v>
      </c>
      <c r="H53" s="176">
        <v>0</v>
      </c>
      <c r="I53" s="175">
        <f t="shared" si="3"/>
        <v>0</v>
      </c>
    </row>
    <row r="54" spans="2:9" ht="14.25" customHeight="1" outlineLevel="1">
      <c r="B54" s="292">
        <v>2741</v>
      </c>
      <c r="C54" s="389" t="s">
        <v>476</v>
      </c>
      <c r="D54" s="389"/>
      <c r="E54" s="289"/>
      <c r="F54" s="180">
        <v>3001</v>
      </c>
      <c r="G54" s="174">
        <f>F54*'Прайс-лист'!I3*(1-'Прайс-лист'!$E$3)</f>
        <v>69623.199999999997</v>
      </c>
      <c r="H54" s="176">
        <v>0</v>
      </c>
      <c r="I54" s="175">
        <f t="shared" si="3"/>
        <v>0</v>
      </c>
    </row>
    <row r="55" spans="2:9" ht="14.25" outlineLevel="1">
      <c r="B55" s="292">
        <v>2719</v>
      </c>
      <c r="C55" s="389" t="s">
        <v>513</v>
      </c>
      <c r="D55" s="389"/>
      <c r="E55" s="289"/>
      <c r="F55" s="183">
        <v>2777</v>
      </c>
      <c r="G55" s="174">
        <f>F55*'Прайс-лист'!I3*(1-'Прайс-лист'!$E$3)</f>
        <v>64426.400000000001</v>
      </c>
      <c r="H55" s="176">
        <v>0</v>
      </c>
      <c r="I55" s="175">
        <f t="shared" si="3"/>
        <v>0</v>
      </c>
    </row>
    <row r="56" spans="2:9" ht="15.75" customHeight="1" outlineLevel="1">
      <c r="B56" s="292">
        <v>2739</v>
      </c>
      <c r="C56" s="389" t="s">
        <v>297</v>
      </c>
      <c r="D56" s="389"/>
      <c r="E56" s="289"/>
      <c r="F56" s="183">
        <v>4370</v>
      </c>
      <c r="G56" s="174">
        <f>F56*'Прайс-лист'!I3*(1-'Прайс-лист'!$E$3)</f>
        <v>101384</v>
      </c>
      <c r="H56" s="176">
        <v>0</v>
      </c>
      <c r="I56" s="175">
        <f t="shared" si="3"/>
        <v>0</v>
      </c>
    </row>
    <row r="57" spans="2:9" ht="15.75" customHeight="1" outlineLevel="1">
      <c r="B57" s="292">
        <v>2947</v>
      </c>
      <c r="C57" s="389" t="s">
        <v>6</v>
      </c>
      <c r="D57" s="389"/>
      <c r="E57" s="289"/>
      <c r="F57" s="183">
        <v>319</v>
      </c>
      <c r="G57" s="174">
        <f>F57*'Прайс-лист'!I3*(1-'Прайс-лист'!$E$3)</f>
        <v>7400.8</v>
      </c>
      <c r="H57" s="176">
        <v>0</v>
      </c>
      <c r="I57" s="175">
        <f t="shared" si="3"/>
        <v>0</v>
      </c>
    </row>
    <row r="58" spans="2:9" ht="15.75" customHeight="1" outlineLevel="1">
      <c r="B58" s="292">
        <v>2896</v>
      </c>
      <c r="C58" s="389" t="s">
        <v>8</v>
      </c>
      <c r="D58" s="389"/>
      <c r="E58" s="289"/>
      <c r="F58" s="183">
        <v>1046</v>
      </c>
      <c r="G58" s="174">
        <f>F58*'Прайс-лист'!I3*(1-'Прайс-лист'!$E$3)</f>
        <v>24267.200000000001</v>
      </c>
      <c r="H58" s="176">
        <v>0</v>
      </c>
      <c r="I58" s="175">
        <f t="shared" si="3"/>
        <v>0</v>
      </c>
    </row>
    <row r="59" spans="2:9" ht="15.75" customHeight="1" outlineLevel="1">
      <c r="B59" s="292">
        <v>289601</v>
      </c>
      <c r="C59" s="389" t="s">
        <v>517</v>
      </c>
      <c r="D59" s="389"/>
      <c r="E59" s="289"/>
      <c r="F59" s="183">
        <v>215</v>
      </c>
      <c r="G59" s="174">
        <f>F59*'Прайс-лист'!I3*(1-'Прайс-лист'!$E$3)</f>
        <v>4988</v>
      </c>
      <c r="H59" s="176">
        <v>0</v>
      </c>
      <c r="I59" s="175">
        <f t="shared" si="3"/>
        <v>0</v>
      </c>
    </row>
    <row r="60" spans="2:9" ht="15.75" customHeight="1" outlineLevel="1">
      <c r="B60" s="292">
        <v>2897</v>
      </c>
      <c r="C60" s="389" t="s">
        <v>339</v>
      </c>
      <c r="D60" s="389"/>
      <c r="E60" s="289"/>
      <c r="F60" s="183">
        <v>322</v>
      </c>
      <c r="G60" s="174">
        <f>F60*'Прайс-лист'!I3*(1-'Прайс-лист'!$E$3)</f>
        <v>7470.4000000000005</v>
      </c>
      <c r="H60" s="176">
        <v>0</v>
      </c>
      <c r="I60" s="175">
        <f t="shared" si="3"/>
        <v>0</v>
      </c>
    </row>
    <row r="61" spans="2:9" ht="15.75" customHeight="1" outlineLevel="1">
      <c r="B61" s="292">
        <v>2898</v>
      </c>
      <c r="C61" s="389" t="s">
        <v>340</v>
      </c>
      <c r="D61" s="389"/>
      <c r="E61" s="289"/>
      <c r="F61" s="183">
        <v>178</v>
      </c>
      <c r="G61" s="174">
        <f>F61*'Прайс-лист'!I3*(1-'Прайс-лист'!$E$3)</f>
        <v>4129.6000000000004</v>
      </c>
      <c r="H61" s="176">
        <v>0</v>
      </c>
      <c r="I61" s="175">
        <f t="shared" si="3"/>
        <v>0</v>
      </c>
    </row>
    <row r="62" spans="2:9" ht="15.75" customHeight="1" outlineLevel="1">
      <c r="B62" s="292">
        <v>2899</v>
      </c>
      <c r="C62" s="389" t="s">
        <v>343</v>
      </c>
      <c r="D62" s="389"/>
      <c r="E62" s="289"/>
      <c r="F62" s="183">
        <v>438</v>
      </c>
      <c r="G62" s="174">
        <f>F62*'Прайс-лист'!I3*(1-'Прайс-лист'!$E$3)</f>
        <v>10161.6</v>
      </c>
      <c r="H62" s="176">
        <v>0</v>
      </c>
      <c r="I62" s="175">
        <f t="shared" si="3"/>
        <v>0</v>
      </c>
    </row>
    <row r="63" spans="2:9" ht="15.75" customHeight="1">
      <c r="B63" s="292">
        <v>240001</v>
      </c>
      <c r="C63" s="389" t="s">
        <v>597</v>
      </c>
      <c r="D63" s="389"/>
      <c r="E63" s="289"/>
      <c r="F63" s="183">
        <v>1850</v>
      </c>
      <c r="G63" s="174">
        <f>F63*'Прайс-лист'!I3*(1-'Прайс-лист'!$E$3)</f>
        <v>42920</v>
      </c>
      <c r="H63" s="176">
        <v>0</v>
      </c>
      <c r="I63" s="175">
        <f t="shared" ref="I63" si="4">G63*H63</f>
        <v>0</v>
      </c>
    </row>
    <row r="64" spans="2:9" ht="18">
      <c r="G64" s="316" t="s">
        <v>9</v>
      </c>
      <c r="H64" s="388">
        <f>SUM(I27:I62)</f>
        <v>1147611.2</v>
      </c>
      <c r="I64" s="388"/>
    </row>
    <row r="66" spans="3:3" ht="15.75" customHeight="1">
      <c r="C66" s="147"/>
    </row>
  </sheetData>
  <sortState ref="A35:H54">
    <sortCondition ref="A35"/>
  </sortState>
  <mergeCells count="50">
    <mergeCell ref="G21:I21"/>
    <mergeCell ref="G22:I22"/>
    <mergeCell ref="G23:I23"/>
    <mergeCell ref="O2:P2"/>
    <mergeCell ref="B2:I2"/>
    <mergeCell ref="B3:I3"/>
    <mergeCell ref="G18:I18"/>
    <mergeCell ref="G19:I19"/>
    <mergeCell ref="C29:I29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20:I20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63:D63"/>
    <mergeCell ref="H64:I64"/>
    <mergeCell ref="C59:D59"/>
    <mergeCell ref="C60:D60"/>
    <mergeCell ref="C61:D61"/>
    <mergeCell ref="C62:D62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4">
      <formula1>$L$31:$L$33</formula1>
    </dataValidation>
    <dataValidation type="list" allowBlank="1" showInputMessage="1" showErrorMessage="1" sqref="D35">
      <formula1>$M$31:$M$43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0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0.7109375" style="151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113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84" t="s">
        <v>15</v>
      </c>
      <c r="C3" s="384"/>
      <c r="D3" s="384"/>
      <c r="E3" s="384"/>
      <c r="F3" s="384"/>
      <c r="G3" s="384"/>
    </row>
    <row r="4" spans="2:10" ht="15.75" customHeight="1" outlineLevel="1">
      <c r="B4" s="158"/>
      <c r="C4" s="242" t="s">
        <v>16</v>
      </c>
      <c r="D4" s="159"/>
      <c r="E4" s="381">
        <v>380</v>
      </c>
      <c r="F4" s="381"/>
      <c r="G4" s="381"/>
    </row>
    <row r="5" spans="2:10" ht="15.75" customHeight="1" outlineLevel="1">
      <c r="B5" s="158"/>
      <c r="C5" s="242" t="s">
        <v>17</v>
      </c>
      <c r="D5" s="159"/>
      <c r="E5" s="381">
        <v>300</v>
      </c>
      <c r="F5" s="381"/>
      <c r="G5" s="381"/>
    </row>
    <row r="6" spans="2:10" ht="15.75" customHeight="1" outlineLevel="1">
      <c r="B6" s="158"/>
      <c r="C6" s="242" t="s">
        <v>18</v>
      </c>
      <c r="D6" s="159"/>
      <c r="E6" s="381">
        <v>100</v>
      </c>
      <c r="F6" s="381"/>
      <c r="G6" s="381"/>
    </row>
    <row r="7" spans="2:10" ht="15.75" customHeight="1" outlineLevel="1">
      <c r="B7" s="158"/>
      <c r="C7" s="242" t="s">
        <v>19</v>
      </c>
      <c r="D7" s="159"/>
      <c r="E7" s="381">
        <v>40</v>
      </c>
      <c r="F7" s="381"/>
      <c r="G7" s="381"/>
    </row>
    <row r="8" spans="2:10" ht="15.75" customHeight="1" outlineLevel="1">
      <c r="B8" s="158"/>
      <c r="C8" s="242" t="s">
        <v>20</v>
      </c>
      <c r="D8" s="159"/>
      <c r="E8" s="381">
        <v>30</v>
      </c>
      <c r="F8" s="381"/>
      <c r="G8" s="381"/>
    </row>
    <row r="9" spans="2:10" ht="15.75" customHeight="1" outlineLevel="1">
      <c r="B9" s="158"/>
      <c r="C9" s="242" t="s">
        <v>36</v>
      </c>
      <c r="D9" s="159"/>
      <c r="E9" s="381">
        <v>19</v>
      </c>
      <c r="F9" s="381"/>
      <c r="G9" s="381"/>
    </row>
    <row r="10" spans="2:10" ht="15.75" customHeight="1" outlineLevel="1">
      <c r="B10" s="158"/>
      <c r="C10" s="242" t="s">
        <v>21</v>
      </c>
      <c r="D10" s="159"/>
      <c r="E10" s="381">
        <v>220</v>
      </c>
      <c r="F10" s="381"/>
      <c r="G10" s="381"/>
    </row>
    <row r="11" spans="2:10" ht="15.75" customHeight="1" outlineLevel="1">
      <c r="B11" s="158"/>
      <c r="C11" s="242" t="s">
        <v>22</v>
      </c>
      <c r="D11" s="159"/>
      <c r="E11" s="381">
        <v>2</v>
      </c>
      <c r="F11" s="381"/>
      <c r="G11" s="381"/>
    </row>
    <row r="12" spans="2:10" ht="15.75" customHeight="1" outlineLevel="1">
      <c r="B12" s="158"/>
      <c r="C12" s="242" t="s">
        <v>23</v>
      </c>
      <c r="D12" s="159"/>
      <c r="E12" s="381" t="s">
        <v>187</v>
      </c>
      <c r="F12" s="381"/>
      <c r="G12" s="381"/>
    </row>
    <row r="13" spans="2:10" ht="15.75" customHeight="1" outlineLevel="1">
      <c r="B13" s="158"/>
      <c r="C13" s="380" t="s">
        <v>172</v>
      </c>
      <c r="D13" s="380"/>
      <c r="E13" s="381">
        <v>2</v>
      </c>
      <c r="F13" s="381"/>
      <c r="G13" s="381"/>
    </row>
    <row r="14" spans="2:10" ht="15.75" customHeight="1" outlineLevel="1">
      <c r="B14" s="158"/>
      <c r="C14" s="242" t="s">
        <v>24</v>
      </c>
      <c r="D14" s="159"/>
      <c r="E14" s="381">
        <v>3</v>
      </c>
      <c r="F14" s="381"/>
      <c r="G14" s="381"/>
    </row>
    <row r="15" spans="2:10" ht="15.75" customHeight="1" outlineLevel="1">
      <c r="B15" s="158"/>
      <c r="C15" s="242" t="s">
        <v>25</v>
      </c>
      <c r="D15" s="159"/>
      <c r="E15" s="381">
        <v>4</v>
      </c>
      <c r="F15" s="381"/>
      <c r="G15" s="381"/>
    </row>
    <row r="16" spans="2:10" ht="15.75" customHeight="1" outlineLevel="1">
      <c r="B16" s="158"/>
      <c r="C16" s="242" t="s">
        <v>26</v>
      </c>
      <c r="D16" s="159"/>
      <c r="E16" s="381">
        <v>25</v>
      </c>
      <c r="F16" s="381"/>
      <c r="G16" s="381"/>
    </row>
    <row r="17" spans="2:7" ht="15.75" customHeight="1" outlineLevel="1">
      <c r="B17" s="158"/>
      <c r="C17" s="242" t="s">
        <v>27</v>
      </c>
      <c r="D17" s="159"/>
      <c r="E17" s="381">
        <v>381</v>
      </c>
      <c r="F17" s="381"/>
      <c r="G17" s="381"/>
    </row>
    <row r="18" spans="2:7" ht="15.75" customHeight="1" outlineLevel="1">
      <c r="B18" s="158"/>
      <c r="C18" s="242" t="s">
        <v>28</v>
      </c>
      <c r="D18" s="159"/>
      <c r="E18" s="381" t="s">
        <v>188</v>
      </c>
      <c r="F18" s="381"/>
      <c r="G18" s="381"/>
    </row>
    <row r="19" spans="2:7" ht="15.75" customHeight="1" outlineLevel="1">
      <c r="B19" s="158"/>
      <c r="C19" s="242" t="s">
        <v>30</v>
      </c>
      <c r="D19" s="159"/>
      <c r="E19" s="381" t="s">
        <v>189</v>
      </c>
      <c r="F19" s="381"/>
      <c r="G19" s="381"/>
    </row>
    <row r="20" spans="2:7" ht="15.75" customHeight="1" outlineLevel="1">
      <c r="B20" s="158"/>
      <c r="C20" s="242" t="s">
        <v>37</v>
      </c>
      <c r="D20" s="159"/>
      <c r="E20" s="381" t="s">
        <v>32</v>
      </c>
      <c r="F20" s="381"/>
      <c r="G20" s="381"/>
    </row>
    <row r="21" spans="2:7" ht="15.75" customHeight="1" outlineLevel="1">
      <c r="B21" s="158"/>
      <c r="C21" s="243" t="s">
        <v>33</v>
      </c>
      <c r="D21" s="159"/>
      <c r="E21" s="381" t="s">
        <v>190</v>
      </c>
      <c r="F21" s="381"/>
      <c r="G21" s="381"/>
    </row>
    <row r="22" spans="2:7" ht="15.75" customHeight="1" outlineLevel="1">
      <c r="B22" s="158"/>
      <c r="C22" s="243" t="s">
        <v>35</v>
      </c>
      <c r="D22" s="159"/>
      <c r="E22" s="381">
        <v>27</v>
      </c>
      <c r="F22" s="381"/>
      <c r="G22" s="381"/>
    </row>
    <row r="23" spans="2:7" ht="15.75" customHeight="1">
      <c r="B23" s="49"/>
      <c r="C23" s="52"/>
      <c r="D23" s="87"/>
      <c r="E23" s="52"/>
      <c r="F23" s="52"/>
      <c r="G23" s="51"/>
    </row>
    <row r="24" spans="2:7" ht="15.75" customHeight="1" outlineLevel="1">
      <c r="B24" s="197" t="s">
        <v>39</v>
      </c>
      <c r="C24" s="198" t="s">
        <v>44</v>
      </c>
      <c r="D24" s="199" t="s">
        <v>1</v>
      </c>
      <c r="E24" s="198" t="s">
        <v>1</v>
      </c>
      <c r="F24" s="198" t="s">
        <v>40</v>
      </c>
      <c r="G24" s="200" t="s">
        <v>41</v>
      </c>
    </row>
    <row r="25" spans="2:7" ht="15.75" customHeight="1" outlineLevel="1">
      <c r="B25" s="251">
        <v>1400</v>
      </c>
      <c r="C25" s="242" t="s">
        <v>193</v>
      </c>
      <c r="D25" s="173">
        <v>1097</v>
      </c>
      <c r="E25" s="174">
        <f>D25*'Прайс-лист'!I3*(1-'Прайс-лист'!$E$3)</f>
        <v>25450.400000000001</v>
      </c>
      <c r="F25" s="251"/>
      <c r="G25" s="175">
        <f>E25</f>
        <v>25450.400000000001</v>
      </c>
    </row>
    <row r="26" spans="2:7" ht="15.75" customHeight="1" outlineLevel="2">
      <c r="B26" s="185"/>
      <c r="C26" s="12" t="s">
        <v>337</v>
      </c>
      <c r="D26" s="12"/>
      <c r="E26" s="12"/>
      <c r="F26" s="12"/>
      <c r="G26" s="12"/>
    </row>
    <row r="27" spans="2:7" ht="205.5" customHeight="1" outlineLevel="2">
      <c r="B27" s="177"/>
      <c r="C27" s="387" t="s">
        <v>654</v>
      </c>
      <c r="D27" s="387"/>
      <c r="E27" s="387"/>
      <c r="F27" s="387"/>
      <c r="G27" s="387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6">
        <v>2002</v>
      </c>
      <c r="C29" s="182" t="s">
        <v>114</v>
      </c>
      <c r="D29" s="207">
        <v>23</v>
      </c>
      <c r="E29" s="174">
        <f>D29*'Прайс-лист'!I3*(1-'Прайс-лист'!$E$3)</f>
        <v>533.6</v>
      </c>
      <c r="F29" s="176">
        <v>0</v>
      </c>
      <c r="G29" s="175">
        <f>E29*F29</f>
        <v>0</v>
      </c>
    </row>
    <row r="30" spans="2:7" ht="15.75" customHeight="1" outlineLevel="1">
      <c r="C30" s="190" t="s">
        <v>4</v>
      </c>
      <c r="D30" s="190"/>
      <c r="E30" s="190"/>
      <c r="F30" s="190"/>
      <c r="G30" s="190"/>
    </row>
    <row r="31" spans="2:7" ht="15.75" customHeight="1" outlineLevel="1">
      <c r="B31" s="246">
        <v>4144</v>
      </c>
      <c r="C31" s="182" t="s">
        <v>409</v>
      </c>
      <c r="D31" s="207">
        <v>23</v>
      </c>
      <c r="E31" s="174">
        <f>D31*'Прайс-лист'!I3*(1-'Прайс-лист'!$E$3)</f>
        <v>533.6</v>
      </c>
      <c r="F31" s="176">
        <v>0</v>
      </c>
      <c r="G31" s="175">
        <f>E31*F31</f>
        <v>0</v>
      </c>
    </row>
    <row r="32" spans="2:7" ht="15.75" customHeight="1" outlineLevel="1">
      <c r="B32" s="246">
        <v>4281</v>
      </c>
      <c r="C32" s="182" t="s">
        <v>115</v>
      </c>
      <c r="D32" s="207">
        <v>71</v>
      </c>
      <c r="E32" s="174">
        <f>D32*'Прайс-лист'!I3*(1-'Прайс-лист'!$E$3)</f>
        <v>1647.2</v>
      </c>
      <c r="F32" s="176">
        <v>0</v>
      </c>
      <c r="G32" s="175">
        <f>E32*F32</f>
        <v>0</v>
      </c>
    </row>
    <row r="33" spans="2:7" ht="15.75" customHeight="1" outlineLevel="1">
      <c r="B33" s="3"/>
      <c r="C33" s="252"/>
      <c r="D33" s="85"/>
      <c r="E33" s="316" t="s">
        <v>9</v>
      </c>
      <c r="F33" s="317"/>
      <c r="G33" s="315">
        <f>SUM(G25:G32)</f>
        <v>25450.400000000001</v>
      </c>
    </row>
  </sheetData>
  <mergeCells count="24">
    <mergeCell ref="I2:J2"/>
    <mergeCell ref="B2:G2"/>
    <mergeCell ref="B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C13:D13"/>
    <mergeCell ref="E13:G13"/>
    <mergeCell ref="C27:G27"/>
    <mergeCell ref="E22:G22"/>
    <mergeCell ref="E17:G17"/>
    <mergeCell ref="E18:G18"/>
    <mergeCell ref="E19:G19"/>
    <mergeCell ref="E20:G20"/>
    <mergeCell ref="E21:G21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zoomScaleNormal="100" workbookViewId="0">
      <pane ySplit="2" topLeftCell="A3" activePane="bottomLeft" state="frozen"/>
      <selection pane="bottomLeft" activeCell="E27" sqref="E27"/>
    </sheetView>
  </sheetViews>
  <sheetFormatPr defaultRowHeight="15.75" customHeight="1" outlineLevelRow="2"/>
  <cols>
    <col min="1" max="1" width="3.7109375" style="149" customWidth="1"/>
    <col min="2" max="2" width="12.7109375" style="149" customWidth="1"/>
    <col min="3" max="3" width="105.7109375" style="149" customWidth="1"/>
    <col min="4" max="4" width="11.140625" style="150" hidden="1" customWidth="1"/>
    <col min="5" max="5" width="15.7109375" style="150" customWidth="1"/>
    <col min="6" max="6" width="10.7109375" style="149" customWidth="1"/>
    <col min="7" max="7" width="15.7109375" style="150" customWidth="1"/>
    <col min="8" max="16384" width="9.140625" style="149"/>
  </cols>
  <sheetData>
    <row r="2" spans="2:10" ht="15.75" customHeight="1">
      <c r="B2" s="382" t="s">
        <v>269</v>
      </c>
      <c r="C2" s="382"/>
      <c r="D2" s="382"/>
      <c r="E2" s="382"/>
      <c r="F2" s="382"/>
      <c r="G2" s="382"/>
      <c r="I2" s="383" t="s">
        <v>411</v>
      </c>
      <c r="J2" s="383"/>
    </row>
    <row r="3" spans="2:10" ht="15.75" customHeight="1" outlineLevel="1">
      <c r="B3" s="391" t="s">
        <v>15</v>
      </c>
      <c r="C3" s="391"/>
      <c r="D3" s="391"/>
      <c r="E3" s="391"/>
      <c r="F3" s="391"/>
      <c r="G3" s="391"/>
    </row>
    <row r="4" spans="2:10" ht="15.75" customHeight="1" outlineLevel="1">
      <c r="B4" s="253"/>
      <c r="C4" s="136" t="s">
        <v>263</v>
      </c>
      <c r="D4" s="40"/>
      <c r="E4" s="412">
        <v>370</v>
      </c>
      <c r="F4" s="412"/>
      <c r="G4" s="412"/>
    </row>
    <row r="5" spans="2:10" ht="15.75" customHeight="1" outlineLevel="1">
      <c r="B5" s="253"/>
      <c r="C5" s="136" t="s">
        <v>264</v>
      </c>
      <c r="D5" s="40"/>
      <c r="E5" s="412">
        <v>150</v>
      </c>
      <c r="F5" s="412"/>
      <c r="G5" s="412"/>
    </row>
    <row r="6" spans="2:10" ht="15.75" customHeight="1" outlineLevel="1">
      <c r="B6" s="253"/>
      <c r="C6" s="136" t="s">
        <v>265</v>
      </c>
      <c r="D6" s="40"/>
      <c r="E6" s="412">
        <v>44</v>
      </c>
      <c r="F6" s="412"/>
      <c r="G6" s="412"/>
    </row>
    <row r="7" spans="2:10" ht="15.75" customHeight="1" outlineLevel="1">
      <c r="B7" s="253"/>
      <c r="C7" s="136" t="s">
        <v>21</v>
      </c>
      <c r="D7" s="40"/>
      <c r="E7" s="412">
        <v>320</v>
      </c>
      <c r="F7" s="412"/>
      <c r="G7" s="412"/>
    </row>
    <row r="8" spans="2:10" ht="15.75" customHeight="1" outlineLevel="1">
      <c r="B8" s="253"/>
      <c r="C8" s="136" t="s">
        <v>22</v>
      </c>
      <c r="D8" s="40"/>
      <c r="E8" s="412">
        <v>4</v>
      </c>
      <c r="F8" s="412"/>
      <c r="G8" s="412"/>
    </row>
    <row r="9" spans="2:10" ht="15.75" customHeight="1" outlineLevel="1">
      <c r="B9" s="253"/>
      <c r="C9" s="136" t="s">
        <v>27</v>
      </c>
      <c r="D9" s="40"/>
      <c r="E9" s="412">
        <v>381</v>
      </c>
      <c r="F9" s="412"/>
      <c r="G9" s="412"/>
    </row>
    <row r="10" spans="2:10" ht="15.75" customHeight="1" outlineLevel="1">
      <c r="B10" s="253"/>
      <c r="C10" s="136" t="s">
        <v>266</v>
      </c>
      <c r="D10" s="40"/>
      <c r="E10" s="412">
        <v>5</v>
      </c>
      <c r="F10" s="412"/>
      <c r="G10" s="412"/>
    </row>
    <row r="11" spans="2:10" ht="15.75" customHeight="1" outlineLevel="1">
      <c r="B11" s="253"/>
      <c r="C11" s="136" t="s">
        <v>36</v>
      </c>
      <c r="D11" s="40"/>
      <c r="E11" s="412">
        <v>65</v>
      </c>
      <c r="F11" s="412"/>
      <c r="G11" s="412"/>
    </row>
    <row r="12" spans="2:10" ht="15.75" customHeight="1" outlineLevel="1">
      <c r="B12" s="253"/>
      <c r="C12" s="136" t="s">
        <v>37</v>
      </c>
      <c r="D12" s="40"/>
      <c r="E12" s="412" t="s">
        <v>32</v>
      </c>
      <c r="F12" s="412"/>
      <c r="G12" s="412"/>
    </row>
    <row r="13" spans="2:10" ht="15.75" customHeight="1">
      <c r="B13" s="37"/>
      <c r="C13" s="38"/>
      <c r="D13" s="39"/>
      <c r="E13" s="38"/>
      <c r="F13" s="38"/>
      <c r="G13" s="39"/>
    </row>
    <row r="14" spans="2:10" ht="15.75" customHeight="1" outlineLevel="1">
      <c r="B14" s="35" t="s">
        <v>39</v>
      </c>
      <c r="C14" s="93" t="s">
        <v>44</v>
      </c>
      <c r="D14" s="36" t="s">
        <v>1</v>
      </c>
      <c r="E14" s="93" t="s">
        <v>1</v>
      </c>
      <c r="F14" s="93" t="s">
        <v>40</v>
      </c>
      <c r="G14" s="36" t="s">
        <v>41</v>
      </c>
    </row>
    <row r="15" spans="2:10" ht="15.75" customHeight="1" outlineLevel="1">
      <c r="B15" s="129">
        <v>1521</v>
      </c>
      <c r="C15" s="127" t="s">
        <v>272</v>
      </c>
      <c r="D15" s="82">
        <v>2200</v>
      </c>
      <c r="E15" s="83">
        <f>D15*'Прайс-лист'!I3*(1-'Прайс-лист'!$E$3)</f>
        <v>51040</v>
      </c>
      <c r="F15" s="129"/>
      <c r="G15" s="84">
        <f>E15</f>
        <v>51040</v>
      </c>
    </row>
    <row r="16" spans="2:10" ht="15.75" customHeight="1" outlineLevel="2">
      <c r="B16" s="148"/>
      <c r="C16" s="155" t="s">
        <v>337</v>
      </c>
      <c r="D16" s="155"/>
      <c r="E16" s="155"/>
      <c r="F16" s="155"/>
      <c r="G16" s="155"/>
    </row>
    <row r="17" spans="2:7" ht="168.75" customHeight="1" outlineLevel="2">
      <c r="B17" s="129"/>
      <c r="C17" s="145" t="s">
        <v>271</v>
      </c>
      <c r="D17" s="145"/>
      <c r="E17" s="145"/>
      <c r="F17" s="145"/>
      <c r="G17" s="145"/>
    </row>
    <row r="18" spans="2:7" ht="15.75" customHeight="1" outlineLevel="1">
      <c r="C18" s="157" t="s">
        <v>4</v>
      </c>
      <c r="D18" s="157"/>
      <c r="E18" s="157"/>
      <c r="F18" s="157"/>
      <c r="G18" s="157"/>
    </row>
    <row r="19" spans="2:7" ht="15.75" customHeight="1" outlineLevel="1">
      <c r="B19" s="129"/>
      <c r="C19" s="128" t="s">
        <v>270</v>
      </c>
      <c r="D19" s="83">
        <v>425</v>
      </c>
      <c r="E19" s="83">
        <f>D19*'Прайс-лист'!I3*(1-'Прайс-лист'!$E$3)</f>
        <v>9860</v>
      </c>
      <c r="F19" s="64">
        <v>0</v>
      </c>
      <c r="G19" s="84">
        <f>E19*F19</f>
        <v>0</v>
      </c>
    </row>
    <row r="20" spans="2:7" ht="15.75" customHeight="1" outlineLevel="1">
      <c r="B20" s="129"/>
      <c r="C20" s="128" t="s">
        <v>267</v>
      </c>
      <c r="D20" s="83">
        <v>235</v>
      </c>
      <c r="E20" s="83">
        <f>D20*'Прайс-лист'!I3*(1-'Прайс-лист'!$E$3)</f>
        <v>5452</v>
      </c>
      <c r="F20" s="64">
        <v>0</v>
      </c>
      <c r="G20" s="84">
        <f>E20*F20</f>
        <v>0</v>
      </c>
    </row>
    <row r="21" spans="2:7" ht="15.75" customHeight="1" outlineLevel="1">
      <c r="B21" s="129">
        <v>2391</v>
      </c>
      <c r="C21" s="128" t="s">
        <v>268</v>
      </c>
      <c r="D21" s="83">
        <v>530</v>
      </c>
      <c r="E21" s="83">
        <f>D21*'Прайс-лист'!I3*(1-'Прайс-лист'!$E$3)</f>
        <v>12296</v>
      </c>
      <c r="F21" s="64">
        <v>0</v>
      </c>
      <c r="G21" s="84">
        <f>E21*F21</f>
        <v>0</v>
      </c>
    </row>
    <row r="22" spans="2:7" ht="15.75" customHeight="1" outlineLevel="1">
      <c r="B22" s="3"/>
      <c r="C22" s="252"/>
      <c r="D22" s="1"/>
      <c r="E22" s="316" t="s">
        <v>9</v>
      </c>
      <c r="F22" s="388">
        <f>SUM(G15:G21)</f>
        <v>51040</v>
      </c>
      <c r="G22" s="388"/>
    </row>
  </sheetData>
  <mergeCells count="13">
    <mergeCell ref="F22:G22"/>
    <mergeCell ref="I2:J2"/>
    <mergeCell ref="B2:G2"/>
    <mergeCell ref="B3:G3"/>
    <mergeCell ref="E4:G4"/>
    <mergeCell ref="E5:G5"/>
    <mergeCell ref="E11:G11"/>
    <mergeCell ref="E12:G12"/>
    <mergeCell ref="E6:G6"/>
    <mergeCell ref="E7:G7"/>
    <mergeCell ref="E8:G8"/>
    <mergeCell ref="E9:G9"/>
    <mergeCell ref="E10:G1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7030A0"/>
  </sheetPr>
  <dimension ref="A2:L33"/>
  <sheetViews>
    <sheetView showGridLines="0" topLeftCell="A19" zoomScale="80" zoomScaleNormal="80" workbookViewId="0">
      <selection activeCell="K28" sqref="K28"/>
    </sheetView>
  </sheetViews>
  <sheetFormatPr defaultColWidth="19.140625" defaultRowHeight="15.75" customHeight="1"/>
  <cols>
    <col min="1" max="1" width="6.140625" style="99" customWidth="1"/>
    <col min="2" max="12" width="27.7109375" customWidth="1"/>
  </cols>
  <sheetData>
    <row r="2" spans="1:12" ht="31.5">
      <c r="B2" s="413" t="s">
        <v>490</v>
      </c>
      <c r="C2" s="413"/>
      <c r="D2" s="413"/>
      <c r="E2" s="413"/>
      <c r="F2" s="413"/>
      <c r="G2" s="413"/>
      <c r="H2" s="413"/>
      <c r="I2" s="413"/>
      <c r="J2" s="413"/>
      <c r="K2" s="413"/>
    </row>
    <row r="3" spans="1:12" ht="147.75" customHeight="1"/>
    <row r="4" spans="1:12" ht="32.25" customHeight="1">
      <c r="B4" s="123" t="s">
        <v>491</v>
      </c>
      <c r="C4" s="103" t="s">
        <v>492</v>
      </c>
      <c r="D4" s="103" t="s">
        <v>493</v>
      </c>
      <c r="E4" s="103" t="s">
        <v>494</v>
      </c>
      <c r="F4" s="103" t="s">
        <v>495</v>
      </c>
      <c r="G4" s="103" t="s">
        <v>496</v>
      </c>
      <c r="H4" s="103" t="s">
        <v>317</v>
      </c>
      <c r="I4" s="103" t="s">
        <v>318</v>
      </c>
      <c r="J4" s="137"/>
      <c r="K4" s="138"/>
    </row>
    <row r="5" spans="1:12" s="21" customFormat="1" ht="15.75" customHeight="1">
      <c r="A5" s="100"/>
      <c r="B5" s="21" t="s">
        <v>497</v>
      </c>
      <c r="C5" s="21" t="s">
        <v>498</v>
      </c>
      <c r="D5" s="21" t="s">
        <v>499</v>
      </c>
      <c r="E5" s="21" t="s">
        <v>497</v>
      </c>
      <c r="F5" s="21" t="s">
        <v>499</v>
      </c>
      <c r="G5" s="21" t="s">
        <v>500</v>
      </c>
      <c r="H5" s="21" t="s">
        <v>498</v>
      </c>
      <c r="I5" s="21" t="s">
        <v>498</v>
      </c>
    </row>
    <row r="6" spans="1:12" s="21" customFormat="1" ht="15.75" customHeight="1">
      <c r="A6" s="100"/>
    </row>
    <row r="7" spans="1:12" s="21" customFormat="1" ht="52.5" customHeight="1">
      <c r="A7" s="100"/>
      <c r="B7" s="374" t="s">
        <v>638</v>
      </c>
      <c r="C7" s="414"/>
    </row>
    <row r="8" spans="1:12" s="21" customFormat="1" ht="15.75" customHeight="1">
      <c r="A8" s="100"/>
    </row>
    <row r="9" spans="1:12" s="21" customFormat="1" ht="31.5">
      <c r="A9" s="99"/>
      <c r="B9" s="413" t="s">
        <v>501</v>
      </c>
      <c r="C9" s="413"/>
      <c r="D9" s="413"/>
      <c r="E9" s="413"/>
      <c r="F9" s="413"/>
      <c r="G9" s="413"/>
      <c r="H9" s="413"/>
      <c r="I9" s="413"/>
      <c r="J9" s="413"/>
      <c r="K9" s="413"/>
      <c r="L9"/>
    </row>
    <row r="10" spans="1:12" s="21" customFormat="1" ht="147.75" customHeight="1">
      <c r="A10" s="99"/>
      <c r="B10"/>
      <c r="C10"/>
      <c r="D10"/>
      <c r="E10"/>
      <c r="F10"/>
      <c r="G10"/>
      <c r="H10"/>
      <c r="I10"/>
      <c r="J10"/>
      <c r="K10"/>
    </row>
    <row r="11" spans="1:12" s="141" customFormat="1" ht="15">
      <c r="A11" s="124"/>
      <c r="B11" s="139" t="s">
        <v>502</v>
      </c>
      <c r="C11" s="139" t="s">
        <v>503</v>
      </c>
      <c r="D11" s="140" t="s">
        <v>521</v>
      </c>
      <c r="E11" s="140" t="s">
        <v>522</v>
      </c>
      <c r="F11" s="139" t="s">
        <v>504</v>
      </c>
      <c r="G11" s="140" t="s">
        <v>505</v>
      </c>
      <c r="H11" s="103" t="s">
        <v>506</v>
      </c>
      <c r="I11" s="140" t="s">
        <v>512</v>
      </c>
      <c r="J11" s="122"/>
      <c r="K11" s="142"/>
    </row>
    <row r="12" spans="1:12" s="141" customFormat="1" ht="15">
      <c r="A12" s="100"/>
      <c r="B12" s="143" t="s">
        <v>599</v>
      </c>
      <c r="C12" s="143" t="s">
        <v>507</v>
      </c>
      <c r="D12" s="143" t="s">
        <v>599</v>
      </c>
      <c r="E12" s="144">
        <v>828</v>
      </c>
      <c r="F12" s="144">
        <v>828</v>
      </c>
      <c r="G12" s="144" t="s">
        <v>507</v>
      </c>
      <c r="H12" s="122">
        <v>866</v>
      </c>
      <c r="J12" s="122"/>
      <c r="K12" s="142"/>
    </row>
    <row r="13" spans="1:12" s="141" customFormat="1" ht="15">
      <c r="A13" s="124"/>
      <c r="B13" s="143"/>
      <c r="C13" s="143"/>
      <c r="D13" s="144"/>
      <c r="E13" s="144"/>
      <c r="F13" s="143"/>
      <c r="G13" s="122"/>
      <c r="H13" s="122"/>
      <c r="J13" s="122"/>
      <c r="K13" s="142"/>
    </row>
    <row r="14" spans="1:12" s="21" customFormat="1" ht="146.25" customHeight="1">
      <c r="B14" s="415" t="s">
        <v>508</v>
      </c>
      <c r="C14" s="415"/>
      <c r="D14" s="416" t="s">
        <v>509</v>
      </c>
      <c r="E14" s="416"/>
      <c r="F14" s="415" t="s">
        <v>510</v>
      </c>
      <c r="G14" s="415"/>
      <c r="H14" s="415" t="s">
        <v>511</v>
      </c>
      <c r="I14" s="415"/>
    </row>
    <row r="15" spans="1:12" s="21" customFormat="1" ht="15">
      <c r="A15" s="100"/>
    </row>
    <row r="16" spans="1:12" s="21" customFormat="1" ht="31.5">
      <c r="B16" s="413" t="s">
        <v>313</v>
      </c>
      <c r="C16" s="413"/>
      <c r="D16" s="413"/>
      <c r="E16" s="413"/>
      <c r="F16" s="413"/>
      <c r="G16" s="413"/>
      <c r="H16" s="413"/>
      <c r="I16" s="413"/>
      <c r="J16" s="413"/>
      <c r="K16" s="413"/>
    </row>
    <row r="17" spans="1:11" ht="147.75" customHeight="1"/>
    <row r="18" spans="1:11" s="21" customFormat="1" ht="15.75" customHeight="1">
      <c r="A18" s="100"/>
      <c r="B18" s="101" t="s">
        <v>598</v>
      </c>
      <c r="C18" s="102" t="s">
        <v>395</v>
      </c>
      <c r="D18" s="102" t="s">
        <v>394</v>
      </c>
      <c r="E18" s="102" t="s">
        <v>315</v>
      </c>
      <c r="F18" s="102" t="s">
        <v>316</v>
      </c>
      <c r="G18" s="102" t="s">
        <v>319</v>
      </c>
    </row>
    <row r="19" spans="1:11" s="21" customFormat="1" ht="15.75" customHeight="1">
      <c r="A19" s="100"/>
      <c r="B19" s="101"/>
      <c r="C19" s="102"/>
      <c r="D19" s="102"/>
      <c r="E19" s="102"/>
      <c r="F19" s="102"/>
    </row>
    <row r="20" spans="1:11" s="21" customFormat="1" ht="31.5">
      <c r="B20" s="413" t="s">
        <v>314</v>
      </c>
      <c r="C20" s="413"/>
      <c r="D20" s="413"/>
      <c r="E20" s="413"/>
      <c r="F20" s="413"/>
      <c r="G20" s="413"/>
      <c r="H20" s="413"/>
      <c r="I20" s="413"/>
      <c r="J20" s="413"/>
      <c r="K20" s="413"/>
    </row>
    <row r="21" spans="1:11" ht="147.75" customHeight="1">
      <c r="A21" s="100"/>
    </row>
    <row r="22" spans="1:11" s="21" customFormat="1" ht="35.25" customHeight="1">
      <c r="A22" s="100"/>
      <c r="B22" s="122" t="s">
        <v>385</v>
      </c>
      <c r="C22" s="122" t="s">
        <v>386</v>
      </c>
      <c r="D22" s="103" t="s">
        <v>392</v>
      </c>
      <c r="E22" s="103" t="s">
        <v>393</v>
      </c>
      <c r="F22" s="140" t="s">
        <v>542</v>
      </c>
      <c r="G22" s="140" t="s">
        <v>543</v>
      </c>
    </row>
    <row r="23" spans="1:11" s="21" customFormat="1" ht="150" customHeight="1">
      <c r="B23"/>
      <c r="C23"/>
      <c r="D23"/>
      <c r="E23"/>
      <c r="F23"/>
      <c r="G23"/>
    </row>
    <row r="24" spans="1:11" s="21" customFormat="1" ht="15.75" customHeight="1">
      <c r="B24" s="103" t="s">
        <v>387</v>
      </c>
      <c r="C24" s="103" t="s">
        <v>388</v>
      </c>
      <c r="D24" s="103" t="s">
        <v>389</v>
      </c>
      <c r="E24" s="140" t="s">
        <v>514</v>
      </c>
      <c r="F24" s="103" t="s">
        <v>390</v>
      </c>
      <c r="G24" s="103" t="s">
        <v>391</v>
      </c>
    </row>
    <row r="25" spans="1:11" s="21" customFormat="1" ht="15.75" customHeight="1">
      <c r="B25" s="273" t="s">
        <v>541</v>
      </c>
      <c r="C25" s="103"/>
      <c r="D25" s="103"/>
      <c r="E25" s="140"/>
      <c r="F25" s="103"/>
      <c r="G25" s="103"/>
    </row>
    <row r="26" spans="1:11" s="21" customFormat="1" ht="15.75" customHeight="1">
      <c r="B26" s="273"/>
    </row>
    <row r="27" spans="1:11" s="21" customFormat="1" ht="31.5">
      <c r="B27" s="413" t="s">
        <v>329</v>
      </c>
      <c r="C27" s="413"/>
      <c r="D27" s="413"/>
      <c r="E27" s="413"/>
      <c r="F27" s="413"/>
      <c r="G27" s="413"/>
      <c r="H27" s="413"/>
      <c r="I27" s="413"/>
      <c r="J27" s="413"/>
      <c r="K27" s="413"/>
    </row>
    <row r="28" spans="1:11" ht="147.75" customHeight="1"/>
    <row r="29" spans="1:11" s="21" customFormat="1" ht="30">
      <c r="A29" s="100"/>
      <c r="B29" s="121" t="s">
        <v>398</v>
      </c>
      <c r="C29" s="121" t="s">
        <v>397</v>
      </c>
      <c r="D29" s="121" t="s">
        <v>396</v>
      </c>
      <c r="E29" s="121" t="s">
        <v>436</v>
      </c>
      <c r="F29" s="102"/>
    </row>
    <row r="30" spans="1:11" s="21" customFormat="1" ht="15"/>
    <row r="31" spans="1:11" ht="31.5">
      <c r="B31" s="413" t="s">
        <v>418</v>
      </c>
      <c r="C31" s="413"/>
      <c r="D31" s="413"/>
      <c r="E31" s="413"/>
      <c r="F31" s="413"/>
      <c r="G31" s="413"/>
      <c r="H31" s="413"/>
      <c r="I31" s="413"/>
      <c r="J31" s="413"/>
      <c r="K31" s="413"/>
    </row>
    <row r="32" spans="1:11" ht="147.75" customHeight="1">
      <c r="A32" s="100"/>
    </row>
    <row r="33" spans="2:11" ht="15.75" customHeight="1">
      <c r="B33" s="101" t="s">
        <v>420</v>
      </c>
      <c r="C33" s="101" t="s">
        <v>421</v>
      </c>
      <c r="D33" s="102" t="s">
        <v>419</v>
      </c>
      <c r="E33" s="121"/>
      <c r="F33" s="102"/>
      <c r="G33" s="21"/>
      <c r="H33" s="21"/>
      <c r="I33" s="21"/>
      <c r="J33" s="21"/>
      <c r="K33" s="21"/>
    </row>
  </sheetData>
  <mergeCells count="11">
    <mergeCell ref="B16:K16"/>
    <mergeCell ref="B20:K20"/>
    <mergeCell ref="B27:K27"/>
    <mergeCell ref="B31:K31"/>
    <mergeCell ref="B2:K2"/>
    <mergeCell ref="B7:C7"/>
    <mergeCell ref="B9:K9"/>
    <mergeCell ref="B14:C14"/>
    <mergeCell ref="D14:E14"/>
    <mergeCell ref="F14:G14"/>
    <mergeCell ref="H14:I14"/>
  </mergeCells>
  <hyperlinks>
    <hyperlink ref="B25" r:id="rId1"/>
  </hyperlinks>
  <pageMargins left="0.19685039370078741" right="0.19685039370078741" top="0.74803149606299213" bottom="0.74803149606299213" header="0.31496062992125984" footer="0.31496062992125984"/>
  <pageSetup paperSize="9" scale="40" orientation="portrait" horizontalDpi="0" verticalDpi="0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>
  <dimension ref="B2:F614"/>
  <sheetViews>
    <sheetView topLeftCell="A601" workbookViewId="0">
      <selection activeCell="R122" sqref="R122"/>
    </sheetView>
  </sheetViews>
  <sheetFormatPr defaultRowHeight="15"/>
  <cols>
    <col min="3" max="3" width="88.5703125" bestFit="1" customWidth="1"/>
  </cols>
  <sheetData>
    <row r="2" spans="2:6">
      <c r="E2" t="s">
        <v>655</v>
      </c>
      <c r="F2" t="s">
        <v>655</v>
      </c>
    </row>
    <row r="3" spans="2:6">
      <c r="B3" t="s">
        <v>656</v>
      </c>
    </row>
    <row r="4" spans="2:6">
      <c r="B4">
        <v>2000</v>
      </c>
      <c r="C4" t="s">
        <v>657</v>
      </c>
      <c r="E4">
        <v>0</v>
      </c>
      <c r="F4">
        <v>0</v>
      </c>
    </row>
    <row r="5" spans="2:6">
      <c r="B5">
        <v>200001</v>
      </c>
      <c r="C5" t="s">
        <v>658</v>
      </c>
      <c r="E5">
        <v>0</v>
      </c>
      <c r="F5">
        <v>0</v>
      </c>
    </row>
    <row r="6" spans="2:6">
      <c r="B6">
        <v>2001</v>
      </c>
      <c r="C6" t="s">
        <v>659</v>
      </c>
      <c r="E6">
        <v>0</v>
      </c>
      <c r="F6">
        <v>0</v>
      </c>
    </row>
    <row r="7" spans="2:6">
      <c r="B7">
        <v>2002</v>
      </c>
      <c r="C7" t="s">
        <v>660</v>
      </c>
      <c r="D7" t="s">
        <v>661</v>
      </c>
      <c r="E7">
        <v>0</v>
      </c>
      <c r="F7">
        <v>0</v>
      </c>
    </row>
    <row r="8" spans="2:6">
      <c r="B8">
        <v>2004</v>
      </c>
      <c r="C8" t="s">
        <v>662</v>
      </c>
      <c r="E8">
        <v>0</v>
      </c>
      <c r="F8">
        <v>0</v>
      </c>
    </row>
    <row r="9" spans="2:6">
      <c r="B9">
        <v>2006</v>
      </c>
      <c r="C9" t="s">
        <v>663</v>
      </c>
      <c r="E9">
        <v>0</v>
      </c>
      <c r="F9">
        <v>0</v>
      </c>
    </row>
    <row r="10" spans="2:6">
      <c r="B10">
        <v>2010</v>
      </c>
      <c r="C10" t="s">
        <v>664</v>
      </c>
      <c r="E10">
        <v>0</v>
      </c>
      <c r="F10">
        <v>0</v>
      </c>
    </row>
    <row r="11" spans="2:6">
      <c r="B11">
        <v>210801</v>
      </c>
      <c r="C11" t="s">
        <v>665</v>
      </c>
      <c r="D11" t="s">
        <v>274</v>
      </c>
      <c r="E11">
        <v>643</v>
      </c>
      <c r="F11">
        <v>643</v>
      </c>
    </row>
    <row r="12" spans="2:6">
      <c r="B12">
        <v>210901</v>
      </c>
      <c r="C12" t="s">
        <v>666</v>
      </c>
      <c r="D12" t="s">
        <v>667</v>
      </c>
      <c r="E12">
        <v>704</v>
      </c>
      <c r="F12">
        <v>704</v>
      </c>
    </row>
    <row r="13" spans="2:6">
      <c r="B13">
        <v>211201</v>
      </c>
      <c r="C13" t="s">
        <v>668</v>
      </c>
      <c r="D13" t="s">
        <v>417</v>
      </c>
      <c r="E13">
        <v>783</v>
      </c>
      <c r="F13">
        <v>783</v>
      </c>
    </row>
    <row r="14" spans="2:6">
      <c r="B14">
        <v>211701</v>
      </c>
      <c r="C14" t="s">
        <v>669</v>
      </c>
      <c r="D14" t="s">
        <v>670</v>
      </c>
      <c r="E14">
        <v>957</v>
      </c>
      <c r="F14">
        <v>957</v>
      </c>
    </row>
    <row r="15" spans="2:6">
      <c r="B15">
        <v>211301</v>
      </c>
      <c r="C15" t="s">
        <v>671</v>
      </c>
      <c r="D15" t="s">
        <v>672</v>
      </c>
      <c r="E15">
        <v>713</v>
      </c>
      <c r="F15">
        <v>713</v>
      </c>
    </row>
    <row r="16" spans="2:6">
      <c r="B16">
        <v>211401</v>
      </c>
      <c r="C16" t="s">
        <v>673</v>
      </c>
      <c r="D16" t="s">
        <v>307</v>
      </c>
      <c r="E16">
        <v>800</v>
      </c>
      <c r="F16">
        <v>800</v>
      </c>
    </row>
    <row r="17" spans="2:6">
      <c r="B17">
        <v>211501</v>
      </c>
      <c r="C17" t="s">
        <v>674</v>
      </c>
      <c r="D17" t="s">
        <v>308</v>
      </c>
      <c r="E17">
        <v>1000</v>
      </c>
      <c r="F17">
        <v>1000</v>
      </c>
    </row>
    <row r="18" spans="2:6">
      <c r="B18">
        <v>211502</v>
      </c>
      <c r="C18" t="s">
        <v>675</v>
      </c>
      <c r="D18" t="s">
        <v>308</v>
      </c>
      <c r="E18">
        <v>2000</v>
      </c>
      <c r="F18">
        <v>2000</v>
      </c>
    </row>
    <row r="19" spans="2:6">
      <c r="B19">
        <v>211601</v>
      </c>
      <c r="C19" t="s">
        <v>676</v>
      </c>
      <c r="D19" t="s">
        <v>677</v>
      </c>
      <c r="E19">
        <v>1050</v>
      </c>
      <c r="F19">
        <v>1050</v>
      </c>
    </row>
    <row r="20" spans="2:6">
      <c r="B20">
        <v>210401</v>
      </c>
      <c r="C20" t="s">
        <v>678</v>
      </c>
      <c r="D20" t="s">
        <v>679</v>
      </c>
      <c r="E20">
        <v>704</v>
      </c>
      <c r="F20">
        <v>704</v>
      </c>
    </row>
    <row r="21" spans="2:6">
      <c r="B21">
        <v>211101</v>
      </c>
      <c r="C21" t="s">
        <v>680</v>
      </c>
      <c r="D21" t="s">
        <v>120</v>
      </c>
      <c r="E21">
        <v>783</v>
      </c>
      <c r="F21">
        <v>783</v>
      </c>
    </row>
    <row r="22" spans="2:6">
      <c r="B22">
        <v>210501</v>
      </c>
      <c r="C22" t="s">
        <v>681</v>
      </c>
      <c r="D22" t="s">
        <v>121</v>
      </c>
      <c r="E22">
        <v>870</v>
      </c>
      <c r="F22">
        <v>870</v>
      </c>
    </row>
    <row r="23" spans="2:6">
      <c r="B23">
        <v>211801</v>
      </c>
      <c r="C23" t="s">
        <v>682</v>
      </c>
      <c r="D23" t="s">
        <v>683</v>
      </c>
      <c r="E23">
        <v>1043</v>
      </c>
      <c r="F23">
        <v>1043</v>
      </c>
    </row>
    <row r="24" spans="2:6">
      <c r="B24">
        <v>2127</v>
      </c>
      <c r="C24" t="s">
        <v>684</v>
      </c>
      <c r="E24">
        <v>177</v>
      </c>
      <c r="F24">
        <v>177</v>
      </c>
    </row>
    <row r="25" spans="2:6">
      <c r="B25">
        <v>2120</v>
      </c>
      <c r="C25" t="s">
        <v>685</v>
      </c>
      <c r="E25">
        <v>151</v>
      </c>
      <c r="F25">
        <v>151</v>
      </c>
    </row>
    <row r="26" spans="2:6">
      <c r="B26">
        <v>2121</v>
      </c>
      <c r="C26" t="s">
        <v>686</v>
      </c>
      <c r="E26">
        <v>126</v>
      </c>
      <c r="F26">
        <v>126</v>
      </c>
    </row>
    <row r="27" spans="2:6">
      <c r="B27">
        <v>2122</v>
      </c>
      <c r="C27" t="s">
        <v>687</v>
      </c>
      <c r="E27">
        <v>114</v>
      </c>
      <c r="F27">
        <v>114</v>
      </c>
    </row>
    <row r="28" spans="2:6">
      <c r="B28">
        <v>2132</v>
      </c>
      <c r="C28" t="s">
        <v>688</v>
      </c>
      <c r="D28" t="s">
        <v>689</v>
      </c>
      <c r="E28">
        <v>773</v>
      </c>
      <c r="F28">
        <v>773</v>
      </c>
    </row>
    <row r="29" spans="2:6">
      <c r="B29">
        <v>2123</v>
      </c>
      <c r="C29" t="s">
        <v>690</v>
      </c>
      <c r="D29" t="s">
        <v>259</v>
      </c>
      <c r="E29">
        <v>129</v>
      </c>
      <c r="F29">
        <v>129</v>
      </c>
    </row>
    <row r="30" spans="2:6">
      <c r="B30">
        <v>2124</v>
      </c>
      <c r="C30" t="s">
        <v>691</v>
      </c>
      <c r="D30" t="s">
        <v>692</v>
      </c>
      <c r="E30">
        <v>139</v>
      </c>
      <c r="F30">
        <v>139</v>
      </c>
    </row>
    <row r="31" spans="2:6">
      <c r="B31">
        <v>2125</v>
      </c>
      <c r="C31" t="s">
        <v>693</v>
      </c>
      <c r="D31" t="s">
        <v>694</v>
      </c>
      <c r="E31">
        <v>151</v>
      </c>
      <c r="F31">
        <v>151</v>
      </c>
    </row>
    <row r="32" spans="2:6">
      <c r="B32">
        <v>2126</v>
      </c>
      <c r="C32" t="s">
        <v>695</v>
      </c>
      <c r="D32" t="s">
        <v>120</v>
      </c>
      <c r="E32">
        <v>143</v>
      </c>
      <c r="F32">
        <v>143</v>
      </c>
    </row>
    <row r="33" spans="2:6">
      <c r="B33">
        <v>2133</v>
      </c>
      <c r="C33" t="s">
        <v>696</v>
      </c>
      <c r="E33">
        <v>177</v>
      </c>
      <c r="F33">
        <v>177</v>
      </c>
    </row>
    <row r="34" spans="2:6">
      <c r="B34">
        <v>2142</v>
      </c>
      <c r="C34" t="s">
        <v>697</v>
      </c>
      <c r="D34" t="s">
        <v>120</v>
      </c>
      <c r="E34">
        <v>23</v>
      </c>
      <c r="F34">
        <v>23</v>
      </c>
    </row>
    <row r="35" spans="2:6">
      <c r="B35">
        <v>2170</v>
      </c>
      <c r="C35" t="s">
        <v>698</v>
      </c>
      <c r="E35">
        <v>117</v>
      </c>
      <c r="F35">
        <v>117</v>
      </c>
    </row>
    <row r="36" spans="2:6">
      <c r="B36" t="s">
        <v>699</v>
      </c>
    </row>
    <row r="37" spans="2:6">
      <c r="B37">
        <v>2200</v>
      </c>
      <c r="C37" t="s">
        <v>700</v>
      </c>
      <c r="D37" t="s">
        <v>701</v>
      </c>
      <c r="E37">
        <v>472</v>
      </c>
      <c r="F37">
        <v>472</v>
      </c>
    </row>
    <row r="38" spans="2:6">
      <c r="B38">
        <v>2201</v>
      </c>
      <c r="C38" t="s">
        <v>702</v>
      </c>
      <c r="D38" t="s">
        <v>703</v>
      </c>
      <c r="E38">
        <v>910</v>
      </c>
      <c r="F38">
        <v>910</v>
      </c>
    </row>
    <row r="39" spans="2:6">
      <c r="B39">
        <v>2202</v>
      </c>
      <c r="C39" t="s">
        <v>704</v>
      </c>
      <c r="D39" t="s">
        <v>705</v>
      </c>
      <c r="E39">
        <v>1181</v>
      </c>
      <c r="F39">
        <v>1181</v>
      </c>
    </row>
    <row r="40" spans="2:6">
      <c r="B40">
        <v>2203</v>
      </c>
      <c r="C40" t="s">
        <v>706</v>
      </c>
      <c r="D40" t="s">
        <v>707</v>
      </c>
      <c r="E40">
        <v>2023</v>
      </c>
      <c r="F40">
        <v>2023</v>
      </c>
    </row>
    <row r="41" spans="2:6">
      <c r="B41">
        <v>2204</v>
      </c>
      <c r="C41" t="s">
        <v>708</v>
      </c>
      <c r="D41" t="s">
        <v>707</v>
      </c>
      <c r="E41">
        <v>2070</v>
      </c>
      <c r="F41">
        <v>2070</v>
      </c>
    </row>
    <row r="42" spans="2:6">
      <c r="B42">
        <v>2205</v>
      </c>
      <c r="C42" t="s">
        <v>709</v>
      </c>
      <c r="D42" t="s">
        <v>710</v>
      </c>
      <c r="E42">
        <v>1575</v>
      </c>
      <c r="F42">
        <v>720</v>
      </c>
    </row>
    <row r="43" spans="2:6">
      <c r="B43">
        <v>2206</v>
      </c>
      <c r="C43" t="s">
        <v>711</v>
      </c>
      <c r="D43" t="s">
        <v>712</v>
      </c>
      <c r="E43">
        <v>867</v>
      </c>
      <c r="F43">
        <v>867</v>
      </c>
    </row>
    <row r="44" spans="2:6">
      <c r="B44">
        <v>2207</v>
      </c>
      <c r="C44" t="s">
        <v>713</v>
      </c>
      <c r="D44" t="s">
        <v>714</v>
      </c>
      <c r="E44">
        <v>651</v>
      </c>
      <c r="F44">
        <v>651</v>
      </c>
    </row>
    <row r="45" spans="2:6">
      <c r="B45">
        <v>2213</v>
      </c>
      <c r="C45" t="s">
        <v>715</v>
      </c>
      <c r="E45">
        <v>183</v>
      </c>
      <c r="F45">
        <v>183</v>
      </c>
    </row>
    <row r="46" spans="2:6">
      <c r="B46">
        <v>2214</v>
      </c>
      <c r="C46" t="s">
        <v>716</v>
      </c>
      <c r="D46" t="s">
        <v>717</v>
      </c>
      <c r="E46">
        <v>1772</v>
      </c>
      <c r="F46">
        <v>778</v>
      </c>
    </row>
    <row r="47" spans="2:6">
      <c r="B47">
        <v>2219</v>
      </c>
      <c r="C47" t="s">
        <v>718</v>
      </c>
      <c r="D47" t="s">
        <v>132</v>
      </c>
      <c r="E47">
        <v>773</v>
      </c>
      <c r="F47">
        <v>773</v>
      </c>
    </row>
    <row r="48" spans="2:6">
      <c r="B48">
        <v>2220</v>
      </c>
      <c r="C48" t="s">
        <v>719</v>
      </c>
      <c r="D48" t="s">
        <v>683</v>
      </c>
      <c r="E48">
        <v>1449</v>
      </c>
      <c r="F48">
        <v>1449</v>
      </c>
    </row>
    <row r="49" spans="2:6">
      <c r="B49">
        <v>2223</v>
      </c>
      <c r="C49" t="s">
        <v>720</v>
      </c>
      <c r="E49">
        <v>963</v>
      </c>
      <c r="F49">
        <v>963</v>
      </c>
    </row>
    <row r="50" spans="2:6">
      <c r="B50">
        <v>2222</v>
      </c>
      <c r="C50" t="s">
        <v>721</v>
      </c>
      <c r="D50" t="s">
        <v>722</v>
      </c>
      <c r="E50">
        <v>2148</v>
      </c>
      <c r="F50">
        <v>2148</v>
      </c>
    </row>
    <row r="51" spans="2:6">
      <c r="B51">
        <v>2224</v>
      </c>
      <c r="C51" t="s">
        <v>723</v>
      </c>
      <c r="D51" t="s">
        <v>724</v>
      </c>
      <c r="E51">
        <v>524</v>
      </c>
      <c r="F51">
        <v>524</v>
      </c>
    </row>
    <row r="52" spans="2:6">
      <c r="B52">
        <v>2225</v>
      </c>
      <c r="C52" t="s">
        <v>725</v>
      </c>
      <c r="D52" t="s">
        <v>672</v>
      </c>
      <c r="E52">
        <v>2060</v>
      </c>
      <c r="F52">
        <v>2060</v>
      </c>
    </row>
    <row r="53" spans="2:6">
      <c r="B53">
        <v>2226</v>
      </c>
      <c r="C53" t="s">
        <v>726</v>
      </c>
      <c r="D53" t="s">
        <v>308</v>
      </c>
      <c r="E53">
        <v>3957</v>
      </c>
      <c r="F53">
        <v>3957</v>
      </c>
    </row>
    <row r="54" spans="2:6">
      <c r="B54">
        <v>2227</v>
      </c>
      <c r="C54" t="s">
        <v>727</v>
      </c>
      <c r="D54" t="s">
        <v>307</v>
      </c>
      <c r="E54">
        <v>2070</v>
      </c>
      <c r="F54">
        <v>2070</v>
      </c>
    </row>
    <row r="55" spans="2:6">
      <c r="B55">
        <v>2229</v>
      </c>
      <c r="C55" t="s">
        <v>728</v>
      </c>
      <c r="D55" t="s">
        <v>677</v>
      </c>
      <c r="E55">
        <v>2550</v>
      </c>
      <c r="F55">
        <v>2550</v>
      </c>
    </row>
    <row r="56" spans="2:6">
      <c r="B56">
        <v>2228</v>
      </c>
      <c r="C56" t="s">
        <v>729</v>
      </c>
      <c r="D56" t="s">
        <v>730</v>
      </c>
      <c r="E56">
        <v>700</v>
      </c>
      <c r="F56">
        <v>700</v>
      </c>
    </row>
    <row r="57" spans="2:6">
      <c r="B57">
        <v>2208</v>
      </c>
      <c r="C57" t="s">
        <v>731</v>
      </c>
      <c r="D57" t="s">
        <v>732</v>
      </c>
      <c r="E57">
        <v>509</v>
      </c>
      <c r="F57">
        <v>509</v>
      </c>
    </row>
    <row r="58" spans="2:6">
      <c r="B58">
        <v>2209</v>
      </c>
      <c r="C58" t="s">
        <v>733</v>
      </c>
      <c r="D58" t="s">
        <v>734</v>
      </c>
      <c r="E58">
        <v>681</v>
      </c>
      <c r="F58">
        <v>681</v>
      </c>
    </row>
    <row r="59" spans="2:6">
      <c r="B59">
        <v>2210</v>
      </c>
      <c r="C59" t="s">
        <v>735</v>
      </c>
      <c r="D59" t="s">
        <v>736</v>
      </c>
      <c r="E59">
        <v>305</v>
      </c>
      <c r="F59">
        <v>305</v>
      </c>
    </row>
    <row r="60" spans="2:6">
      <c r="B60">
        <v>2216</v>
      </c>
      <c r="C60" t="s">
        <v>737</v>
      </c>
      <c r="E60">
        <v>920</v>
      </c>
      <c r="F60">
        <v>920</v>
      </c>
    </row>
    <row r="61" spans="2:6">
      <c r="B61">
        <v>2211</v>
      </c>
      <c r="C61" t="s">
        <v>738</v>
      </c>
      <c r="D61" t="s">
        <v>739</v>
      </c>
      <c r="E61">
        <v>511</v>
      </c>
      <c r="F61">
        <v>511</v>
      </c>
    </row>
    <row r="62" spans="2:6">
      <c r="B62">
        <v>2212</v>
      </c>
      <c r="C62" t="s">
        <v>740</v>
      </c>
      <c r="D62" t="s">
        <v>741</v>
      </c>
      <c r="E62">
        <v>302</v>
      </c>
      <c r="F62">
        <v>302</v>
      </c>
    </row>
    <row r="63" spans="2:6">
      <c r="B63">
        <v>2215</v>
      </c>
      <c r="C63" t="s">
        <v>742</v>
      </c>
      <c r="E63">
        <v>198</v>
      </c>
      <c r="F63">
        <v>198</v>
      </c>
    </row>
    <row r="64" spans="2:6">
      <c r="B64">
        <v>2217</v>
      </c>
      <c r="C64" t="s">
        <v>743</v>
      </c>
      <c r="E64">
        <v>157</v>
      </c>
      <c r="F64">
        <v>157</v>
      </c>
    </row>
    <row r="65" spans="2:6">
      <c r="B65">
        <v>2218</v>
      </c>
      <c r="C65" t="s">
        <v>744</v>
      </c>
      <c r="E65">
        <v>354</v>
      </c>
      <c r="F65">
        <v>354</v>
      </c>
    </row>
    <row r="66" spans="2:6">
      <c r="B66">
        <v>2250</v>
      </c>
      <c r="C66" t="s">
        <v>745</v>
      </c>
      <c r="D66" t="s">
        <v>746</v>
      </c>
      <c r="E66">
        <v>90</v>
      </c>
      <c r="F66">
        <v>90</v>
      </c>
    </row>
    <row r="67" spans="2:6">
      <c r="B67">
        <v>2251</v>
      </c>
      <c r="C67" t="s">
        <v>747</v>
      </c>
      <c r="D67" t="s">
        <v>748</v>
      </c>
      <c r="E67">
        <v>103</v>
      </c>
      <c r="F67">
        <v>103</v>
      </c>
    </row>
    <row r="68" spans="2:6">
      <c r="B68">
        <v>4488</v>
      </c>
      <c r="C68" t="s">
        <v>749</v>
      </c>
      <c r="E68">
        <v>235</v>
      </c>
      <c r="F68">
        <v>235</v>
      </c>
    </row>
    <row r="69" spans="2:6">
      <c r="B69">
        <v>2258</v>
      </c>
      <c r="C69" t="s">
        <v>750</v>
      </c>
      <c r="D69" t="s">
        <v>679</v>
      </c>
      <c r="E69">
        <v>96</v>
      </c>
      <c r="F69">
        <v>96</v>
      </c>
    </row>
    <row r="70" spans="2:6">
      <c r="B70">
        <v>2259</v>
      </c>
      <c r="C70" t="s">
        <v>751</v>
      </c>
      <c r="D70" t="s">
        <v>683</v>
      </c>
      <c r="E70">
        <v>122</v>
      </c>
      <c r="F70">
        <v>122</v>
      </c>
    </row>
    <row r="71" spans="2:6">
      <c r="B71">
        <v>4188</v>
      </c>
      <c r="C71" t="s">
        <v>752</v>
      </c>
      <c r="D71" t="s">
        <v>722</v>
      </c>
      <c r="E71">
        <v>230</v>
      </c>
      <c r="F71">
        <v>230</v>
      </c>
    </row>
    <row r="72" spans="2:6">
      <c r="B72">
        <v>2129</v>
      </c>
      <c r="C72" t="s">
        <v>753</v>
      </c>
      <c r="D72" t="s">
        <v>754</v>
      </c>
      <c r="E72">
        <v>188</v>
      </c>
      <c r="F72">
        <v>188</v>
      </c>
    </row>
    <row r="73" spans="2:6">
      <c r="B73">
        <v>2130</v>
      </c>
      <c r="C73" t="s">
        <v>755</v>
      </c>
      <c r="D73" t="s">
        <v>756</v>
      </c>
      <c r="E73">
        <v>242</v>
      </c>
      <c r="F73">
        <v>242</v>
      </c>
    </row>
    <row r="74" spans="2:6">
      <c r="B74">
        <v>2131</v>
      </c>
      <c r="C74" t="s">
        <v>757</v>
      </c>
      <c r="D74" t="s">
        <v>689</v>
      </c>
      <c r="E74">
        <v>333</v>
      </c>
      <c r="F74">
        <v>333</v>
      </c>
    </row>
    <row r="75" spans="2:6">
      <c r="B75">
        <v>2252</v>
      </c>
      <c r="C75" t="s">
        <v>758</v>
      </c>
      <c r="E75">
        <v>267</v>
      </c>
      <c r="F75">
        <v>267</v>
      </c>
    </row>
    <row r="76" spans="2:6">
      <c r="B76">
        <v>2253</v>
      </c>
      <c r="C76" t="s">
        <v>759</v>
      </c>
      <c r="E76">
        <v>282</v>
      </c>
      <c r="F76">
        <v>282</v>
      </c>
    </row>
    <row r="77" spans="2:6">
      <c r="B77">
        <v>2254</v>
      </c>
      <c r="C77" t="s">
        <v>760</v>
      </c>
      <c r="E77">
        <v>371</v>
      </c>
      <c r="F77">
        <v>371</v>
      </c>
    </row>
    <row r="78" spans="2:6">
      <c r="B78">
        <v>225405</v>
      </c>
      <c r="C78" t="s">
        <v>761</v>
      </c>
      <c r="D78" t="s">
        <v>670</v>
      </c>
      <c r="E78">
        <v>386</v>
      </c>
      <c r="F78">
        <v>386</v>
      </c>
    </row>
    <row r="79" spans="2:6">
      <c r="B79">
        <v>2255</v>
      </c>
      <c r="C79" t="s">
        <v>762</v>
      </c>
      <c r="D79" t="s">
        <v>717</v>
      </c>
      <c r="E79">
        <v>396</v>
      </c>
      <c r="F79">
        <v>396</v>
      </c>
    </row>
    <row r="80" spans="2:6">
      <c r="B80">
        <v>2256</v>
      </c>
      <c r="C80" t="s">
        <v>763</v>
      </c>
      <c r="D80" t="s">
        <v>764</v>
      </c>
      <c r="E80">
        <v>411</v>
      </c>
      <c r="F80">
        <v>411</v>
      </c>
    </row>
    <row r="81" spans="2:6">
      <c r="B81">
        <v>225601</v>
      </c>
      <c r="C81" t="s">
        <v>765</v>
      </c>
      <c r="D81" t="s">
        <v>672</v>
      </c>
      <c r="E81">
        <v>511</v>
      </c>
      <c r="F81">
        <v>511</v>
      </c>
    </row>
    <row r="82" spans="2:6">
      <c r="B82">
        <v>2257</v>
      </c>
      <c r="C82" t="s">
        <v>766</v>
      </c>
      <c r="D82" t="s">
        <v>707</v>
      </c>
      <c r="E82">
        <v>456</v>
      </c>
      <c r="F82">
        <v>456</v>
      </c>
    </row>
    <row r="83" spans="2:6">
      <c r="B83">
        <v>225801</v>
      </c>
      <c r="C83" t="s">
        <v>767</v>
      </c>
      <c r="E83">
        <v>100</v>
      </c>
      <c r="F83">
        <v>100</v>
      </c>
    </row>
    <row r="84" spans="2:6">
      <c r="B84">
        <v>2270</v>
      </c>
      <c r="C84" t="s">
        <v>768</v>
      </c>
      <c r="D84" t="s">
        <v>672</v>
      </c>
      <c r="E84">
        <v>2146</v>
      </c>
      <c r="F84">
        <v>2146</v>
      </c>
    </row>
    <row r="85" spans="2:6">
      <c r="B85">
        <v>2271</v>
      </c>
      <c r="C85" t="s">
        <v>769</v>
      </c>
      <c r="D85" t="s">
        <v>307</v>
      </c>
      <c r="E85">
        <v>2153</v>
      </c>
      <c r="F85">
        <v>2153</v>
      </c>
    </row>
    <row r="86" spans="2:6">
      <c r="B86">
        <v>2272</v>
      </c>
      <c r="C86" t="s">
        <v>770</v>
      </c>
      <c r="D86" t="s">
        <v>308</v>
      </c>
      <c r="E86">
        <v>2166</v>
      </c>
      <c r="F86">
        <v>2166</v>
      </c>
    </row>
    <row r="87" spans="2:6">
      <c r="B87">
        <v>2273</v>
      </c>
      <c r="C87" t="s">
        <v>771</v>
      </c>
      <c r="D87" t="s">
        <v>677</v>
      </c>
      <c r="E87">
        <v>2160</v>
      </c>
      <c r="F87">
        <v>2160</v>
      </c>
    </row>
    <row r="88" spans="2:6">
      <c r="B88">
        <v>2128</v>
      </c>
      <c r="C88" t="s">
        <v>772</v>
      </c>
      <c r="D88" t="s">
        <v>773</v>
      </c>
      <c r="E88">
        <v>1735</v>
      </c>
      <c r="F88">
        <v>1735</v>
      </c>
    </row>
    <row r="89" spans="2:6">
      <c r="B89">
        <v>2280</v>
      </c>
      <c r="C89" t="s">
        <v>774</v>
      </c>
      <c r="E89">
        <v>115</v>
      </c>
      <c r="F89">
        <v>115</v>
      </c>
    </row>
    <row r="90" spans="2:6">
      <c r="B90">
        <v>2281</v>
      </c>
      <c r="C90" t="s">
        <v>775</v>
      </c>
      <c r="E90">
        <v>115</v>
      </c>
      <c r="F90">
        <v>115</v>
      </c>
    </row>
    <row r="91" spans="2:6">
      <c r="B91">
        <v>2282</v>
      </c>
      <c r="C91" t="s">
        <v>776</v>
      </c>
      <c r="E91">
        <v>320</v>
      </c>
      <c r="F91">
        <v>320</v>
      </c>
    </row>
    <row r="92" spans="2:6">
      <c r="B92">
        <v>2143</v>
      </c>
      <c r="C92" t="s">
        <v>777</v>
      </c>
      <c r="E92">
        <v>205</v>
      </c>
      <c r="F92">
        <v>205</v>
      </c>
    </row>
    <row r="93" spans="2:6">
      <c r="B93" t="s">
        <v>778</v>
      </c>
    </row>
    <row r="94" spans="2:6">
      <c r="B94">
        <v>2301</v>
      </c>
      <c r="C94" t="s">
        <v>779</v>
      </c>
      <c r="D94" t="s">
        <v>780</v>
      </c>
      <c r="E94">
        <v>743</v>
      </c>
      <c r="F94">
        <v>743</v>
      </c>
    </row>
    <row r="95" spans="2:6">
      <c r="B95">
        <v>2302</v>
      </c>
      <c r="C95" t="s">
        <v>781</v>
      </c>
      <c r="D95" t="s">
        <v>782</v>
      </c>
      <c r="E95">
        <v>780</v>
      </c>
      <c r="F95">
        <v>780</v>
      </c>
    </row>
    <row r="96" spans="2:6">
      <c r="B96">
        <v>2303</v>
      </c>
      <c r="C96" t="s">
        <v>783</v>
      </c>
      <c r="D96" t="s">
        <v>784</v>
      </c>
      <c r="E96">
        <v>937</v>
      </c>
      <c r="F96">
        <v>937</v>
      </c>
    </row>
    <row r="97" spans="2:6">
      <c r="B97">
        <v>2304</v>
      </c>
      <c r="C97" t="s">
        <v>785</v>
      </c>
      <c r="D97" t="s">
        <v>722</v>
      </c>
      <c r="E97">
        <v>2156</v>
      </c>
      <c r="F97">
        <v>2156</v>
      </c>
    </row>
    <row r="98" spans="2:6">
      <c r="B98">
        <v>2305</v>
      </c>
      <c r="C98" t="s">
        <v>786</v>
      </c>
      <c r="D98" t="s">
        <v>710</v>
      </c>
      <c r="E98">
        <v>1153</v>
      </c>
      <c r="F98">
        <v>1153</v>
      </c>
    </row>
    <row r="99" spans="2:6">
      <c r="B99">
        <v>2306</v>
      </c>
      <c r="C99" t="s">
        <v>787</v>
      </c>
      <c r="D99" t="s">
        <v>132</v>
      </c>
      <c r="E99">
        <v>726</v>
      </c>
      <c r="F99">
        <v>726</v>
      </c>
    </row>
    <row r="100" spans="2:6">
      <c r="B100">
        <v>2311</v>
      </c>
      <c r="C100" t="s">
        <v>788</v>
      </c>
      <c r="D100" t="s">
        <v>133</v>
      </c>
      <c r="E100">
        <v>774</v>
      </c>
      <c r="F100">
        <v>774</v>
      </c>
    </row>
    <row r="101" spans="2:6">
      <c r="B101">
        <v>2315</v>
      </c>
      <c r="C101" t="s">
        <v>789</v>
      </c>
      <c r="D101" t="s">
        <v>307</v>
      </c>
      <c r="E101">
        <v>1729</v>
      </c>
      <c r="F101">
        <v>1729</v>
      </c>
    </row>
    <row r="102" spans="2:6">
      <c r="B102">
        <v>2312</v>
      </c>
      <c r="C102" t="s">
        <v>790</v>
      </c>
      <c r="D102" t="s">
        <v>724</v>
      </c>
      <c r="E102">
        <v>502</v>
      </c>
      <c r="F102">
        <v>502</v>
      </c>
    </row>
    <row r="103" spans="2:6">
      <c r="B103">
        <v>2313</v>
      </c>
      <c r="C103" t="s">
        <v>791</v>
      </c>
      <c r="D103" t="s">
        <v>724</v>
      </c>
      <c r="E103">
        <v>217</v>
      </c>
      <c r="F103">
        <v>217</v>
      </c>
    </row>
    <row r="104" spans="2:6">
      <c r="B104">
        <v>2314</v>
      </c>
      <c r="C104" t="s">
        <v>792</v>
      </c>
      <c r="D104" t="s">
        <v>134</v>
      </c>
      <c r="E104">
        <v>894</v>
      </c>
      <c r="F104">
        <v>894</v>
      </c>
    </row>
    <row r="105" spans="2:6">
      <c r="B105">
        <v>2315</v>
      </c>
      <c r="C105" t="s">
        <v>789</v>
      </c>
      <c r="D105" t="s">
        <v>307</v>
      </c>
      <c r="E105">
        <v>1729</v>
      </c>
      <c r="F105">
        <v>1729</v>
      </c>
    </row>
    <row r="106" spans="2:6">
      <c r="B106">
        <v>2316</v>
      </c>
      <c r="C106" t="s">
        <v>793</v>
      </c>
      <c r="D106" t="s">
        <v>672</v>
      </c>
      <c r="E106">
        <v>1657</v>
      </c>
      <c r="F106">
        <v>1657</v>
      </c>
    </row>
    <row r="107" spans="2:6">
      <c r="B107">
        <v>2307</v>
      </c>
      <c r="C107" t="s">
        <v>794</v>
      </c>
      <c r="D107" t="s">
        <v>717</v>
      </c>
      <c r="E107">
        <v>271</v>
      </c>
      <c r="F107">
        <v>271</v>
      </c>
    </row>
    <row r="108" spans="2:6">
      <c r="B108">
        <v>2308</v>
      </c>
      <c r="C108" t="s">
        <v>795</v>
      </c>
      <c r="E108">
        <v>1303</v>
      </c>
      <c r="F108">
        <v>1303</v>
      </c>
    </row>
    <row r="109" spans="2:6">
      <c r="B109">
        <v>2309</v>
      </c>
      <c r="C109" t="s">
        <v>796</v>
      </c>
      <c r="D109" t="s">
        <v>797</v>
      </c>
      <c r="E109">
        <v>179</v>
      </c>
      <c r="F109">
        <v>179</v>
      </c>
    </row>
    <row r="110" spans="2:6">
      <c r="B110">
        <v>2310</v>
      </c>
      <c r="C110" t="s">
        <v>798</v>
      </c>
      <c r="D110" t="s">
        <v>799</v>
      </c>
      <c r="E110">
        <v>215</v>
      </c>
      <c r="F110">
        <v>215</v>
      </c>
    </row>
    <row r="111" spans="2:6">
      <c r="B111">
        <v>2328</v>
      </c>
      <c r="C111" t="s">
        <v>800</v>
      </c>
      <c r="D111" t="s">
        <v>801</v>
      </c>
      <c r="E111">
        <v>282</v>
      </c>
      <c r="F111">
        <v>282</v>
      </c>
    </row>
    <row r="112" spans="2:6">
      <c r="B112">
        <v>2327</v>
      </c>
      <c r="C112" t="s">
        <v>802</v>
      </c>
      <c r="D112" t="s">
        <v>133</v>
      </c>
      <c r="E112">
        <v>354</v>
      </c>
      <c r="F112">
        <v>354</v>
      </c>
    </row>
    <row r="113" spans="2:6">
      <c r="B113">
        <v>2325</v>
      </c>
      <c r="C113" t="s">
        <v>803</v>
      </c>
      <c r="D113" t="s">
        <v>804</v>
      </c>
      <c r="E113">
        <v>354</v>
      </c>
      <c r="F113">
        <v>354</v>
      </c>
    </row>
    <row r="114" spans="2:6">
      <c r="B114">
        <v>232501</v>
      </c>
      <c r="C114" t="s">
        <v>805</v>
      </c>
      <c r="D114" t="s">
        <v>806</v>
      </c>
      <c r="E114">
        <v>354</v>
      </c>
      <c r="F114">
        <v>354</v>
      </c>
    </row>
    <row r="115" spans="2:6">
      <c r="B115">
        <v>2321</v>
      </c>
      <c r="C115" t="s">
        <v>807</v>
      </c>
      <c r="D115" t="s">
        <v>808</v>
      </c>
      <c r="E115">
        <v>394</v>
      </c>
      <c r="F115">
        <v>394</v>
      </c>
    </row>
    <row r="116" spans="2:6">
      <c r="B116">
        <v>232101</v>
      </c>
      <c r="C116" t="s">
        <v>809</v>
      </c>
      <c r="D116" t="s">
        <v>810</v>
      </c>
      <c r="E116">
        <v>394</v>
      </c>
      <c r="F116">
        <v>394</v>
      </c>
    </row>
    <row r="117" spans="2:6">
      <c r="B117">
        <v>2322</v>
      </c>
      <c r="C117" t="s">
        <v>811</v>
      </c>
      <c r="D117" t="s">
        <v>717</v>
      </c>
      <c r="E117">
        <v>350</v>
      </c>
      <c r="F117">
        <v>350</v>
      </c>
    </row>
    <row r="118" spans="2:6">
      <c r="B118">
        <v>2323</v>
      </c>
      <c r="C118" t="s">
        <v>812</v>
      </c>
      <c r="D118" t="s">
        <v>813</v>
      </c>
      <c r="E118">
        <v>598</v>
      </c>
      <c r="F118">
        <v>598</v>
      </c>
    </row>
    <row r="119" spans="2:6">
      <c r="B119">
        <v>232301</v>
      </c>
      <c r="C119" t="s">
        <v>814</v>
      </c>
      <c r="D119" t="s">
        <v>815</v>
      </c>
      <c r="E119">
        <v>598</v>
      </c>
      <c r="F119">
        <v>598</v>
      </c>
    </row>
    <row r="120" spans="2:6">
      <c r="B120">
        <v>2318</v>
      </c>
      <c r="C120" t="s">
        <v>816</v>
      </c>
      <c r="D120" t="s">
        <v>417</v>
      </c>
      <c r="E120">
        <v>247</v>
      </c>
      <c r="F120">
        <v>247</v>
      </c>
    </row>
    <row r="121" spans="2:6">
      <c r="B121">
        <v>2324</v>
      </c>
      <c r="C121" t="s">
        <v>817</v>
      </c>
      <c r="D121" t="s">
        <v>818</v>
      </c>
      <c r="E121">
        <v>279</v>
      </c>
      <c r="F121">
        <v>279</v>
      </c>
    </row>
    <row r="122" spans="2:6">
      <c r="B122">
        <v>2326</v>
      </c>
      <c r="C122" t="s">
        <v>819</v>
      </c>
      <c r="D122" t="s">
        <v>307</v>
      </c>
      <c r="E122">
        <v>504</v>
      </c>
      <c r="F122">
        <v>504</v>
      </c>
    </row>
    <row r="123" spans="2:6">
      <c r="B123">
        <v>2329</v>
      </c>
      <c r="C123" t="s">
        <v>820</v>
      </c>
      <c r="D123" t="s">
        <v>307</v>
      </c>
      <c r="E123">
        <v>350</v>
      </c>
      <c r="F123">
        <v>350</v>
      </c>
    </row>
    <row r="124" spans="2:6">
      <c r="B124">
        <v>2339</v>
      </c>
      <c r="C124" t="s">
        <v>821</v>
      </c>
      <c r="D124" t="s">
        <v>307</v>
      </c>
      <c r="E124">
        <v>483</v>
      </c>
      <c r="F124">
        <v>483</v>
      </c>
    </row>
    <row r="125" spans="2:6">
      <c r="B125">
        <v>2319</v>
      </c>
      <c r="C125" t="s">
        <v>822</v>
      </c>
      <c r="D125" t="s">
        <v>670</v>
      </c>
      <c r="E125">
        <v>287</v>
      </c>
      <c r="F125">
        <v>287</v>
      </c>
    </row>
    <row r="126" spans="2:6">
      <c r="B126">
        <v>2350</v>
      </c>
      <c r="C126" t="s">
        <v>823</v>
      </c>
      <c r="D126" t="s">
        <v>672</v>
      </c>
      <c r="E126">
        <v>698</v>
      </c>
      <c r="F126">
        <v>698</v>
      </c>
    </row>
    <row r="127" spans="2:6">
      <c r="B127">
        <v>235001</v>
      </c>
      <c r="C127" t="s">
        <v>824</v>
      </c>
      <c r="D127" t="s">
        <v>672</v>
      </c>
      <c r="E127">
        <v>583</v>
      </c>
      <c r="F127">
        <v>583</v>
      </c>
    </row>
    <row r="128" spans="2:6">
      <c r="B128">
        <v>235002</v>
      </c>
      <c r="C128" t="s">
        <v>825</v>
      </c>
      <c r="D128" t="s">
        <v>672</v>
      </c>
      <c r="E128">
        <v>418</v>
      </c>
      <c r="F128">
        <v>418</v>
      </c>
    </row>
    <row r="129" spans="2:6">
      <c r="B129">
        <v>2351</v>
      </c>
      <c r="C129" t="s">
        <v>826</v>
      </c>
      <c r="D129" t="s">
        <v>672</v>
      </c>
      <c r="E129">
        <v>394</v>
      </c>
      <c r="F129">
        <v>394</v>
      </c>
    </row>
    <row r="130" spans="2:6">
      <c r="B130">
        <v>2650</v>
      </c>
      <c r="C130" t="s">
        <v>827</v>
      </c>
      <c r="D130" t="s">
        <v>308</v>
      </c>
      <c r="E130">
        <v>469</v>
      </c>
      <c r="F130">
        <v>469</v>
      </c>
    </row>
    <row r="131" spans="2:6">
      <c r="B131">
        <v>2651</v>
      </c>
      <c r="C131" t="s">
        <v>828</v>
      </c>
      <c r="D131" t="s">
        <v>677</v>
      </c>
      <c r="E131">
        <v>440</v>
      </c>
      <c r="F131">
        <v>440</v>
      </c>
    </row>
    <row r="132" spans="2:6">
      <c r="B132">
        <v>2652</v>
      </c>
      <c r="C132" t="s">
        <v>829</v>
      </c>
      <c r="D132" t="s">
        <v>677</v>
      </c>
      <c r="E132">
        <v>350</v>
      </c>
      <c r="F132">
        <v>350</v>
      </c>
    </row>
    <row r="133" spans="2:6">
      <c r="B133">
        <v>2330</v>
      </c>
      <c r="C133" t="s">
        <v>830</v>
      </c>
      <c r="D133" t="s">
        <v>780</v>
      </c>
      <c r="E133">
        <v>52</v>
      </c>
      <c r="F133">
        <v>52</v>
      </c>
    </row>
    <row r="134" spans="2:6">
      <c r="B134">
        <v>2331</v>
      </c>
      <c r="C134" t="s">
        <v>831</v>
      </c>
      <c r="D134" t="s">
        <v>782</v>
      </c>
      <c r="E134">
        <v>72</v>
      </c>
      <c r="F134">
        <v>72</v>
      </c>
    </row>
    <row r="135" spans="2:6">
      <c r="B135">
        <v>2332</v>
      </c>
      <c r="C135" t="s">
        <v>832</v>
      </c>
      <c r="D135" t="s">
        <v>710</v>
      </c>
      <c r="E135">
        <v>101</v>
      </c>
      <c r="F135">
        <v>101</v>
      </c>
    </row>
    <row r="136" spans="2:6">
      <c r="B136">
        <v>2333</v>
      </c>
      <c r="C136" t="s">
        <v>833</v>
      </c>
      <c r="D136" t="s">
        <v>722</v>
      </c>
      <c r="E136">
        <v>109</v>
      </c>
      <c r="F136">
        <v>109</v>
      </c>
    </row>
    <row r="137" spans="2:6">
      <c r="B137">
        <v>2334</v>
      </c>
      <c r="C137" t="s">
        <v>834</v>
      </c>
      <c r="D137" t="s">
        <v>717</v>
      </c>
      <c r="E137">
        <v>135</v>
      </c>
      <c r="F137">
        <v>135</v>
      </c>
    </row>
    <row r="138" spans="2:6">
      <c r="B138">
        <v>2335</v>
      </c>
      <c r="C138" t="s">
        <v>835</v>
      </c>
      <c r="D138" t="s">
        <v>683</v>
      </c>
      <c r="E138">
        <v>123</v>
      </c>
      <c r="F138">
        <v>123</v>
      </c>
    </row>
    <row r="139" spans="2:6">
      <c r="B139">
        <v>2336</v>
      </c>
      <c r="C139" t="s">
        <v>836</v>
      </c>
      <c r="D139" t="s">
        <v>679</v>
      </c>
      <c r="E139">
        <v>65</v>
      </c>
      <c r="F139">
        <v>65</v>
      </c>
    </row>
    <row r="140" spans="2:6">
      <c r="B140">
        <v>2337</v>
      </c>
      <c r="C140" t="s">
        <v>837</v>
      </c>
      <c r="D140" t="s">
        <v>120</v>
      </c>
      <c r="E140">
        <v>69</v>
      </c>
      <c r="F140">
        <v>69</v>
      </c>
    </row>
    <row r="141" spans="2:6">
      <c r="B141">
        <v>2338</v>
      </c>
      <c r="C141" t="s">
        <v>838</v>
      </c>
      <c r="E141">
        <v>90</v>
      </c>
      <c r="F141">
        <v>90</v>
      </c>
    </row>
    <row r="142" spans="2:6">
      <c r="B142">
        <v>2340</v>
      </c>
      <c r="C142" t="s">
        <v>839</v>
      </c>
      <c r="D142" t="s">
        <v>840</v>
      </c>
      <c r="E142">
        <v>52</v>
      </c>
      <c r="F142">
        <v>52</v>
      </c>
    </row>
    <row r="143" spans="2:6">
      <c r="B143">
        <v>2341</v>
      </c>
      <c r="C143" t="s">
        <v>841</v>
      </c>
      <c r="D143" t="s">
        <v>842</v>
      </c>
      <c r="E143">
        <v>57</v>
      </c>
      <c r="F143">
        <v>57</v>
      </c>
    </row>
    <row r="144" spans="2:6">
      <c r="B144">
        <v>2342</v>
      </c>
      <c r="C144" t="s">
        <v>843</v>
      </c>
      <c r="D144" t="s">
        <v>844</v>
      </c>
      <c r="E144">
        <v>62</v>
      </c>
      <c r="F144">
        <v>62</v>
      </c>
    </row>
    <row r="145" spans="2:6">
      <c r="B145">
        <v>2343</v>
      </c>
      <c r="C145" t="s">
        <v>845</v>
      </c>
      <c r="D145" t="s">
        <v>846</v>
      </c>
      <c r="E145">
        <v>62</v>
      </c>
      <c r="F145">
        <v>62</v>
      </c>
    </row>
    <row r="146" spans="2:6">
      <c r="B146">
        <v>2344</v>
      </c>
      <c r="C146" t="s">
        <v>847</v>
      </c>
      <c r="D146" t="s">
        <v>848</v>
      </c>
      <c r="E146">
        <v>66</v>
      </c>
      <c r="F146">
        <v>66</v>
      </c>
    </row>
    <row r="147" spans="2:6">
      <c r="B147">
        <v>2345</v>
      </c>
      <c r="C147" t="s">
        <v>849</v>
      </c>
      <c r="D147" t="s">
        <v>848</v>
      </c>
      <c r="E147">
        <v>66</v>
      </c>
      <c r="F147">
        <v>66</v>
      </c>
    </row>
    <row r="148" spans="2:6">
      <c r="B148">
        <v>2346</v>
      </c>
      <c r="C148" t="s">
        <v>850</v>
      </c>
      <c r="D148" t="s">
        <v>851</v>
      </c>
      <c r="E148">
        <v>52</v>
      </c>
      <c r="F148">
        <v>52</v>
      </c>
    </row>
    <row r="149" spans="2:6">
      <c r="B149">
        <v>2347</v>
      </c>
      <c r="C149" t="s">
        <v>852</v>
      </c>
      <c r="D149" t="s">
        <v>853</v>
      </c>
      <c r="E149">
        <v>86</v>
      </c>
      <c r="F149">
        <v>86</v>
      </c>
    </row>
    <row r="150" spans="2:6">
      <c r="B150">
        <v>2348</v>
      </c>
      <c r="C150" t="s">
        <v>854</v>
      </c>
      <c r="D150" t="s">
        <v>855</v>
      </c>
      <c r="E150">
        <v>97</v>
      </c>
      <c r="F150">
        <v>97</v>
      </c>
    </row>
    <row r="151" spans="2:6">
      <c r="B151">
        <v>2385</v>
      </c>
      <c r="C151" t="s">
        <v>856</v>
      </c>
      <c r="D151" t="s">
        <v>230</v>
      </c>
      <c r="E151">
        <v>60</v>
      </c>
      <c r="F151">
        <v>60</v>
      </c>
    </row>
    <row r="152" spans="2:6">
      <c r="B152">
        <v>2386</v>
      </c>
      <c r="C152" t="s">
        <v>857</v>
      </c>
      <c r="D152" t="s">
        <v>858</v>
      </c>
      <c r="E152">
        <v>60</v>
      </c>
      <c r="F152">
        <v>60</v>
      </c>
    </row>
    <row r="153" spans="2:6">
      <c r="B153">
        <v>2390</v>
      </c>
      <c r="C153" t="s">
        <v>859</v>
      </c>
      <c r="D153" t="s">
        <v>860</v>
      </c>
      <c r="E153">
        <v>401</v>
      </c>
      <c r="F153">
        <v>401</v>
      </c>
    </row>
    <row r="154" spans="2:6">
      <c r="B154">
        <v>2391</v>
      </c>
      <c r="C154" t="s">
        <v>861</v>
      </c>
      <c r="D154" t="s">
        <v>862</v>
      </c>
      <c r="E154">
        <v>530</v>
      </c>
      <c r="F154">
        <v>530</v>
      </c>
    </row>
    <row r="155" spans="2:6">
      <c r="B155">
        <v>2392</v>
      </c>
      <c r="C155" t="s">
        <v>863</v>
      </c>
      <c r="D155" t="s">
        <v>864</v>
      </c>
      <c r="E155">
        <v>655</v>
      </c>
      <c r="F155">
        <v>655</v>
      </c>
    </row>
    <row r="156" spans="2:6">
      <c r="B156">
        <v>2393</v>
      </c>
      <c r="C156" t="s">
        <v>865</v>
      </c>
      <c r="D156" t="s">
        <v>866</v>
      </c>
      <c r="E156">
        <v>1433</v>
      </c>
      <c r="F156">
        <v>1433</v>
      </c>
    </row>
    <row r="157" spans="2:6">
      <c r="B157">
        <v>2394</v>
      </c>
      <c r="C157" t="s">
        <v>867</v>
      </c>
      <c r="D157" t="s">
        <v>868</v>
      </c>
      <c r="E157">
        <v>1085</v>
      </c>
      <c r="F157">
        <v>1085</v>
      </c>
    </row>
    <row r="158" spans="2:6">
      <c r="B158">
        <v>2395</v>
      </c>
      <c r="C158" t="s">
        <v>869</v>
      </c>
      <c r="D158" t="s">
        <v>860</v>
      </c>
      <c r="E158">
        <v>564</v>
      </c>
      <c r="F158">
        <v>564</v>
      </c>
    </row>
    <row r="159" spans="2:6">
      <c r="B159">
        <v>2396</v>
      </c>
      <c r="C159" t="s">
        <v>870</v>
      </c>
      <c r="D159" t="s">
        <v>862</v>
      </c>
      <c r="E159">
        <v>710</v>
      </c>
      <c r="F159">
        <v>710</v>
      </c>
    </row>
    <row r="160" spans="2:6">
      <c r="B160">
        <v>2397</v>
      </c>
      <c r="C160" t="s">
        <v>871</v>
      </c>
      <c r="D160" t="s">
        <v>864</v>
      </c>
      <c r="E160">
        <v>926</v>
      </c>
      <c r="F160">
        <v>926</v>
      </c>
    </row>
    <row r="161" spans="2:6">
      <c r="B161">
        <v>2398</v>
      </c>
      <c r="C161" t="s">
        <v>872</v>
      </c>
      <c r="D161" t="s">
        <v>670</v>
      </c>
      <c r="E161">
        <v>1121</v>
      </c>
      <c r="F161">
        <v>1121</v>
      </c>
    </row>
    <row r="162" spans="2:6">
      <c r="B162">
        <v>239501</v>
      </c>
      <c r="C162" t="s">
        <v>873</v>
      </c>
      <c r="D162" t="s">
        <v>672</v>
      </c>
      <c r="E162">
        <v>1210</v>
      </c>
      <c r="F162">
        <v>1210</v>
      </c>
    </row>
    <row r="163" spans="2:6">
      <c r="B163">
        <v>2399</v>
      </c>
      <c r="C163" t="s">
        <v>874</v>
      </c>
      <c r="D163" t="s">
        <v>308</v>
      </c>
      <c r="E163">
        <v>1720</v>
      </c>
      <c r="F163">
        <v>1720</v>
      </c>
    </row>
    <row r="164" spans="2:6">
      <c r="B164">
        <v>2400</v>
      </c>
      <c r="C164" t="s">
        <v>875</v>
      </c>
      <c r="D164" t="s">
        <v>307</v>
      </c>
      <c r="E164">
        <v>1600</v>
      </c>
      <c r="F164">
        <v>1600</v>
      </c>
    </row>
    <row r="165" spans="2:6">
      <c r="B165">
        <v>240001</v>
      </c>
      <c r="C165" t="s">
        <v>876</v>
      </c>
      <c r="D165" t="s">
        <v>877</v>
      </c>
      <c r="E165">
        <v>1850</v>
      </c>
      <c r="F165">
        <v>1850</v>
      </c>
    </row>
    <row r="166" spans="2:6">
      <c r="B166">
        <v>3050</v>
      </c>
      <c r="C166" t="s">
        <v>878</v>
      </c>
      <c r="D166" t="s">
        <v>879</v>
      </c>
      <c r="E166">
        <v>23</v>
      </c>
      <c r="F166">
        <v>23</v>
      </c>
    </row>
    <row r="167" spans="2:6">
      <c r="B167">
        <v>3076</v>
      </c>
      <c r="C167" t="s">
        <v>880</v>
      </c>
      <c r="D167" t="s">
        <v>881</v>
      </c>
      <c r="E167">
        <v>48</v>
      </c>
      <c r="F167">
        <v>48</v>
      </c>
    </row>
    <row r="168" spans="2:6">
      <c r="B168">
        <v>474201</v>
      </c>
      <c r="C168" t="s">
        <v>882</v>
      </c>
      <c r="D168" t="s">
        <v>724</v>
      </c>
      <c r="E168">
        <v>19</v>
      </c>
      <c r="F168">
        <v>19</v>
      </c>
    </row>
    <row r="169" spans="2:6">
      <c r="B169">
        <v>474203</v>
      </c>
      <c r="C169" t="s">
        <v>883</v>
      </c>
      <c r="D169" t="s">
        <v>724</v>
      </c>
      <c r="E169">
        <v>19</v>
      </c>
      <c r="F169">
        <v>19</v>
      </c>
    </row>
    <row r="170" spans="2:6">
      <c r="B170">
        <v>473801</v>
      </c>
      <c r="C170" t="s">
        <v>884</v>
      </c>
      <c r="D170" t="s">
        <v>724</v>
      </c>
      <c r="E170">
        <v>10</v>
      </c>
      <c r="F170">
        <v>10</v>
      </c>
    </row>
    <row r="171" spans="2:6">
      <c r="B171">
        <v>3051</v>
      </c>
      <c r="C171" t="s">
        <v>885</v>
      </c>
      <c r="D171" t="s">
        <v>886</v>
      </c>
      <c r="E171">
        <v>28</v>
      </c>
      <c r="F171">
        <v>28</v>
      </c>
    </row>
    <row r="172" spans="2:6">
      <c r="B172">
        <v>3052</v>
      </c>
      <c r="C172" t="s">
        <v>887</v>
      </c>
      <c r="D172" t="s">
        <v>888</v>
      </c>
      <c r="E172">
        <v>97</v>
      </c>
      <c r="F172">
        <v>97</v>
      </c>
    </row>
    <row r="173" spans="2:6">
      <c r="B173">
        <v>305301</v>
      </c>
      <c r="C173" t="s">
        <v>889</v>
      </c>
      <c r="D173" t="s">
        <v>890</v>
      </c>
      <c r="E173">
        <v>26</v>
      </c>
      <c r="F173">
        <v>26</v>
      </c>
    </row>
    <row r="174" spans="2:6">
      <c r="B174">
        <v>233701</v>
      </c>
      <c r="C174" t="s">
        <v>891</v>
      </c>
      <c r="E174">
        <v>17</v>
      </c>
      <c r="F174">
        <v>17</v>
      </c>
    </row>
    <row r="175" spans="2:6">
      <c r="B175">
        <v>233601</v>
      </c>
      <c r="C175" t="s">
        <v>892</v>
      </c>
      <c r="E175">
        <v>17</v>
      </c>
      <c r="F175">
        <v>17</v>
      </c>
    </row>
    <row r="176" spans="2:6">
      <c r="B176">
        <v>462901</v>
      </c>
      <c r="C176" t="s">
        <v>893</v>
      </c>
      <c r="D176" t="s">
        <v>894</v>
      </c>
      <c r="E176">
        <v>13</v>
      </c>
      <c r="F176">
        <v>13</v>
      </c>
    </row>
    <row r="177" spans="2:6">
      <c r="B177">
        <v>466901</v>
      </c>
      <c r="C177" t="s">
        <v>895</v>
      </c>
      <c r="D177" t="s">
        <v>894</v>
      </c>
      <c r="E177">
        <v>13</v>
      </c>
      <c r="F177">
        <v>13</v>
      </c>
    </row>
    <row r="178" spans="2:6">
      <c r="B178">
        <v>468301</v>
      </c>
      <c r="C178" t="s">
        <v>896</v>
      </c>
      <c r="D178" t="s">
        <v>894</v>
      </c>
      <c r="E178">
        <v>27</v>
      </c>
      <c r="F178">
        <v>27</v>
      </c>
    </row>
    <row r="179" spans="2:6">
      <c r="B179">
        <v>468101</v>
      </c>
      <c r="C179" t="s">
        <v>897</v>
      </c>
      <c r="D179" t="s">
        <v>894</v>
      </c>
      <c r="E179">
        <v>27</v>
      </c>
      <c r="F179">
        <v>27</v>
      </c>
    </row>
    <row r="180" spans="2:6">
      <c r="B180">
        <v>3054</v>
      </c>
      <c r="C180" t="s">
        <v>898</v>
      </c>
      <c r="D180" t="s">
        <v>899</v>
      </c>
      <c r="E180">
        <v>108</v>
      </c>
      <c r="F180">
        <v>108</v>
      </c>
    </row>
    <row r="181" spans="2:6">
      <c r="B181">
        <v>305501</v>
      </c>
      <c r="C181" t="s">
        <v>900</v>
      </c>
      <c r="D181" t="s">
        <v>901</v>
      </c>
      <c r="E181">
        <v>29</v>
      </c>
      <c r="F181">
        <v>29</v>
      </c>
    </row>
    <row r="182" spans="2:6">
      <c r="B182">
        <v>233801</v>
      </c>
      <c r="C182" t="s">
        <v>902</v>
      </c>
      <c r="E182">
        <v>18</v>
      </c>
      <c r="F182">
        <v>18</v>
      </c>
    </row>
    <row r="183" spans="2:6">
      <c r="B183">
        <v>468501</v>
      </c>
      <c r="C183" t="s">
        <v>903</v>
      </c>
      <c r="D183" t="s">
        <v>899</v>
      </c>
      <c r="E183">
        <v>9</v>
      </c>
      <c r="F183">
        <v>9</v>
      </c>
    </row>
    <row r="184" spans="2:6">
      <c r="B184">
        <v>468503</v>
      </c>
      <c r="C184" t="s">
        <v>904</v>
      </c>
      <c r="D184" t="s">
        <v>899</v>
      </c>
      <c r="E184">
        <v>9</v>
      </c>
      <c r="F184">
        <v>9</v>
      </c>
    </row>
    <row r="185" spans="2:6">
      <c r="B185">
        <v>469601</v>
      </c>
      <c r="C185" t="s">
        <v>905</v>
      </c>
      <c r="D185" t="s">
        <v>899</v>
      </c>
      <c r="E185">
        <v>36</v>
      </c>
      <c r="F185">
        <v>36</v>
      </c>
    </row>
    <row r="186" spans="2:6">
      <c r="B186">
        <v>469603</v>
      </c>
      <c r="C186" t="s">
        <v>906</v>
      </c>
      <c r="D186" t="s">
        <v>899</v>
      </c>
      <c r="E186">
        <v>36</v>
      </c>
      <c r="F186">
        <v>36</v>
      </c>
    </row>
    <row r="187" spans="2:6">
      <c r="B187">
        <v>3056</v>
      </c>
      <c r="C187" t="s">
        <v>907</v>
      </c>
      <c r="D187" t="s">
        <v>908</v>
      </c>
      <c r="E187">
        <v>125</v>
      </c>
      <c r="F187">
        <v>125</v>
      </c>
    </row>
    <row r="188" spans="2:6">
      <c r="B188">
        <v>3057</v>
      </c>
      <c r="C188" t="s">
        <v>909</v>
      </c>
      <c r="D188" t="s">
        <v>910</v>
      </c>
      <c r="E188">
        <v>49</v>
      </c>
      <c r="F188">
        <v>49</v>
      </c>
    </row>
    <row r="189" spans="2:6">
      <c r="B189">
        <v>233501</v>
      </c>
      <c r="C189" t="s">
        <v>911</v>
      </c>
      <c r="E189">
        <v>45</v>
      </c>
      <c r="F189">
        <v>45</v>
      </c>
    </row>
    <row r="190" spans="2:6">
      <c r="B190">
        <v>463901</v>
      </c>
      <c r="C190" t="s">
        <v>912</v>
      </c>
      <c r="D190" t="s">
        <v>908</v>
      </c>
      <c r="E190">
        <v>14</v>
      </c>
      <c r="F190">
        <v>14</v>
      </c>
    </row>
    <row r="191" spans="2:6">
      <c r="B191">
        <v>465901</v>
      </c>
      <c r="C191" t="s">
        <v>913</v>
      </c>
      <c r="D191" t="s">
        <v>908</v>
      </c>
      <c r="E191">
        <v>13</v>
      </c>
      <c r="F191">
        <v>13</v>
      </c>
    </row>
    <row r="192" spans="2:6">
      <c r="B192">
        <v>469401</v>
      </c>
      <c r="C192" t="s">
        <v>914</v>
      </c>
      <c r="D192" t="s">
        <v>908</v>
      </c>
      <c r="E192">
        <v>27</v>
      </c>
      <c r="F192">
        <v>27</v>
      </c>
    </row>
    <row r="193" spans="2:6">
      <c r="B193">
        <v>469403</v>
      </c>
      <c r="C193" t="s">
        <v>915</v>
      </c>
      <c r="D193" t="s">
        <v>908</v>
      </c>
      <c r="E193">
        <v>13</v>
      </c>
      <c r="F193">
        <v>13</v>
      </c>
    </row>
    <row r="194" spans="2:6">
      <c r="B194">
        <v>469405</v>
      </c>
      <c r="C194" t="s">
        <v>916</v>
      </c>
      <c r="D194" t="s">
        <v>908</v>
      </c>
      <c r="E194">
        <v>13</v>
      </c>
      <c r="F194">
        <v>13</v>
      </c>
    </row>
    <row r="195" spans="2:6">
      <c r="B195">
        <v>3058</v>
      </c>
      <c r="C195" t="s">
        <v>917</v>
      </c>
      <c r="D195" t="s">
        <v>918</v>
      </c>
      <c r="E195">
        <v>183</v>
      </c>
      <c r="F195">
        <v>183</v>
      </c>
    </row>
    <row r="196" spans="2:6">
      <c r="B196">
        <v>3059</v>
      </c>
      <c r="C196" t="s">
        <v>919</v>
      </c>
      <c r="D196" t="s">
        <v>920</v>
      </c>
      <c r="E196">
        <v>50</v>
      </c>
      <c r="F196">
        <v>50</v>
      </c>
    </row>
    <row r="197" spans="2:6">
      <c r="B197">
        <v>461601</v>
      </c>
      <c r="C197" t="s">
        <v>921</v>
      </c>
      <c r="E197">
        <v>36</v>
      </c>
      <c r="F197">
        <v>36</v>
      </c>
    </row>
    <row r="198" spans="2:6">
      <c r="B198">
        <v>462401</v>
      </c>
      <c r="C198" t="s">
        <v>922</v>
      </c>
      <c r="E198">
        <v>40</v>
      </c>
      <c r="F198">
        <v>40</v>
      </c>
    </row>
    <row r="199" spans="2:6">
      <c r="B199">
        <v>233201</v>
      </c>
      <c r="C199" t="s">
        <v>923</v>
      </c>
      <c r="E199">
        <v>31</v>
      </c>
      <c r="F199">
        <v>31</v>
      </c>
    </row>
    <row r="200" spans="2:6">
      <c r="B200">
        <v>233401</v>
      </c>
      <c r="C200" t="s">
        <v>924</v>
      </c>
      <c r="E200">
        <v>49</v>
      </c>
      <c r="F200">
        <v>49</v>
      </c>
    </row>
    <row r="201" spans="2:6">
      <c r="B201">
        <v>463301</v>
      </c>
      <c r="C201" t="s">
        <v>925</v>
      </c>
      <c r="D201" t="s">
        <v>918</v>
      </c>
      <c r="E201">
        <v>18</v>
      </c>
      <c r="F201">
        <v>18</v>
      </c>
    </row>
    <row r="202" spans="2:6">
      <c r="B202">
        <v>466801</v>
      </c>
      <c r="C202" t="s">
        <v>926</v>
      </c>
      <c r="D202" t="s">
        <v>918</v>
      </c>
      <c r="E202">
        <v>9</v>
      </c>
      <c r="F202">
        <v>9</v>
      </c>
    </row>
    <row r="203" spans="2:6">
      <c r="B203">
        <v>305902</v>
      </c>
      <c r="C203" t="s">
        <v>927</v>
      </c>
      <c r="E203">
        <v>21</v>
      </c>
      <c r="F203">
        <v>21</v>
      </c>
    </row>
    <row r="204" spans="2:6">
      <c r="B204">
        <v>305904</v>
      </c>
      <c r="C204" t="s">
        <v>928</v>
      </c>
      <c r="E204">
        <v>21</v>
      </c>
      <c r="F204">
        <v>21</v>
      </c>
    </row>
    <row r="205" spans="2:6">
      <c r="B205">
        <v>3060</v>
      </c>
      <c r="C205" t="s">
        <v>929</v>
      </c>
      <c r="D205" t="s">
        <v>930</v>
      </c>
      <c r="E205">
        <v>268</v>
      </c>
      <c r="F205">
        <v>268</v>
      </c>
    </row>
    <row r="206" spans="2:6">
      <c r="B206">
        <v>3061</v>
      </c>
      <c r="C206" t="s">
        <v>931</v>
      </c>
      <c r="D206" t="s">
        <v>932</v>
      </c>
      <c r="E206">
        <v>86</v>
      </c>
      <c r="F206">
        <v>86</v>
      </c>
    </row>
    <row r="207" spans="2:6">
      <c r="B207">
        <v>3062</v>
      </c>
      <c r="C207" t="s">
        <v>933</v>
      </c>
      <c r="D207" t="s">
        <v>934</v>
      </c>
      <c r="E207">
        <v>75</v>
      </c>
      <c r="F207">
        <v>75</v>
      </c>
    </row>
    <row r="208" spans="2:6">
      <c r="B208">
        <v>473601</v>
      </c>
      <c r="C208" t="s">
        <v>935</v>
      </c>
      <c r="D208" t="s">
        <v>936</v>
      </c>
      <c r="E208">
        <v>13</v>
      </c>
      <c r="F208">
        <v>13</v>
      </c>
    </row>
    <row r="209" spans="2:6">
      <c r="B209">
        <v>461101</v>
      </c>
      <c r="C209" t="s">
        <v>937</v>
      </c>
      <c r="E209">
        <v>22</v>
      </c>
      <c r="F209">
        <v>22</v>
      </c>
    </row>
    <row r="210" spans="2:6">
      <c r="B210">
        <v>462001</v>
      </c>
      <c r="C210" t="s">
        <v>938</v>
      </c>
      <c r="E210">
        <v>27</v>
      </c>
      <c r="F210">
        <v>27</v>
      </c>
    </row>
    <row r="211" spans="2:6">
      <c r="B211">
        <v>460101</v>
      </c>
      <c r="C211" t="s">
        <v>939</v>
      </c>
      <c r="E211">
        <v>13</v>
      </c>
      <c r="F211">
        <v>13</v>
      </c>
    </row>
    <row r="212" spans="2:6">
      <c r="B212">
        <v>464401</v>
      </c>
      <c r="C212" t="s">
        <v>940</v>
      </c>
      <c r="D212" t="s">
        <v>941</v>
      </c>
      <c r="E212">
        <v>13</v>
      </c>
      <c r="F212">
        <v>13</v>
      </c>
    </row>
    <row r="213" spans="2:6">
      <c r="B213">
        <v>3063</v>
      </c>
      <c r="C213" t="s">
        <v>942</v>
      </c>
      <c r="D213" t="s">
        <v>943</v>
      </c>
      <c r="E213">
        <v>107</v>
      </c>
      <c r="F213">
        <v>107</v>
      </c>
    </row>
    <row r="214" spans="2:6">
      <c r="B214">
        <v>473501</v>
      </c>
      <c r="C214" t="s">
        <v>944</v>
      </c>
      <c r="D214" t="s">
        <v>945</v>
      </c>
      <c r="E214">
        <v>13</v>
      </c>
      <c r="F214">
        <v>13</v>
      </c>
    </row>
    <row r="215" spans="2:6">
      <c r="B215">
        <v>461201</v>
      </c>
      <c r="C215" t="s">
        <v>946</v>
      </c>
      <c r="E215">
        <v>27</v>
      </c>
      <c r="F215">
        <v>27</v>
      </c>
    </row>
    <row r="216" spans="2:6">
      <c r="B216">
        <v>462201</v>
      </c>
      <c r="C216" t="s">
        <v>947</v>
      </c>
      <c r="E216">
        <v>36</v>
      </c>
      <c r="F216">
        <v>36</v>
      </c>
    </row>
    <row r="217" spans="2:6">
      <c r="B217">
        <v>460201</v>
      </c>
      <c r="C217" t="s">
        <v>948</v>
      </c>
      <c r="E217">
        <v>18</v>
      </c>
      <c r="F217">
        <v>18</v>
      </c>
    </row>
    <row r="218" spans="2:6">
      <c r="B218">
        <v>463001</v>
      </c>
      <c r="C218" t="s">
        <v>949</v>
      </c>
      <c r="D218" t="s">
        <v>943</v>
      </c>
      <c r="E218">
        <v>13</v>
      </c>
      <c r="F218">
        <v>13</v>
      </c>
    </row>
    <row r="219" spans="2:6">
      <c r="B219">
        <v>3064</v>
      </c>
      <c r="C219" t="s">
        <v>950</v>
      </c>
      <c r="D219" t="s">
        <v>951</v>
      </c>
      <c r="E219">
        <v>142</v>
      </c>
      <c r="F219">
        <v>142</v>
      </c>
    </row>
    <row r="220" spans="2:6">
      <c r="B220">
        <v>306501</v>
      </c>
      <c r="C220" t="s">
        <v>952</v>
      </c>
      <c r="D220" t="s">
        <v>953</v>
      </c>
      <c r="E220">
        <v>37</v>
      </c>
      <c r="F220">
        <v>37</v>
      </c>
    </row>
    <row r="221" spans="2:6">
      <c r="B221">
        <v>461301</v>
      </c>
      <c r="C221" t="s">
        <v>954</v>
      </c>
      <c r="E221">
        <v>31</v>
      </c>
      <c r="F221">
        <v>31</v>
      </c>
    </row>
    <row r="222" spans="2:6">
      <c r="B222">
        <v>462201</v>
      </c>
      <c r="C222" t="s">
        <v>955</v>
      </c>
      <c r="E222">
        <v>36</v>
      </c>
      <c r="F222">
        <v>36</v>
      </c>
    </row>
    <row r="223" spans="2:6">
      <c r="B223">
        <v>460301</v>
      </c>
      <c r="C223" t="s">
        <v>956</v>
      </c>
      <c r="E223">
        <v>31</v>
      </c>
      <c r="F223">
        <v>31</v>
      </c>
    </row>
    <row r="224" spans="2:6">
      <c r="B224">
        <v>460401</v>
      </c>
      <c r="C224" t="s">
        <v>957</v>
      </c>
      <c r="E224">
        <v>13</v>
      </c>
      <c r="F224">
        <v>13</v>
      </c>
    </row>
    <row r="225" spans="2:6">
      <c r="B225">
        <v>463101</v>
      </c>
      <c r="C225" t="s">
        <v>958</v>
      </c>
      <c r="D225" t="s">
        <v>951</v>
      </c>
      <c r="E225">
        <v>18</v>
      </c>
      <c r="F225">
        <v>18</v>
      </c>
    </row>
    <row r="226" spans="2:6">
      <c r="B226">
        <v>466001</v>
      </c>
      <c r="C226" t="s">
        <v>959</v>
      </c>
      <c r="D226" t="s">
        <v>951</v>
      </c>
      <c r="E226">
        <v>13</v>
      </c>
      <c r="F226">
        <v>13</v>
      </c>
    </row>
    <row r="227" spans="2:6">
      <c r="B227">
        <v>3082</v>
      </c>
      <c r="C227" t="s">
        <v>960</v>
      </c>
      <c r="D227" t="s">
        <v>961</v>
      </c>
      <c r="E227">
        <v>129</v>
      </c>
      <c r="F227">
        <v>129</v>
      </c>
    </row>
    <row r="228" spans="2:6">
      <c r="B228">
        <v>308301</v>
      </c>
      <c r="C228" t="s">
        <v>962</v>
      </c>
      <c r="D228" t="s">
        <v>963</v>
      </c>
      <c r="E228">
        <v>30</v>
      </c>
      <c r="F228">
        <v>30</v>
      </c>
    </row>
    <row r="229" spans="2:6">
      <c r="B229">
        <v>468901</v>
      </c>
      <c r="C229" t="s">
        <v>964</v>
      </c>
      <c r="E229">
        <v>27</v>
      </c>
      <c r="F229">
        <v>27</v>
      </c>
    </row>
    <row r="230" spans="2:6">
      <c r="B230">
        <v>468903</v>
      </c>
      <c r="C230" t="s">
        <v>965</v>
      </c>
      <c r="E230">
        <v>40</v>
      </c>
      <c r="F230">
        <v>40</v>
      </c>
    </row>
    <row r="231" spans="2:6">
      <c r="B231">
        <v>469201</v>
      </c>
      <c r="C231" t="s">
        <v>966</v>
      </c>
      <c r="E231">
        <v>31</v>
      </c>
      <c r="F231">
        <v>31</v>
      </c>
    </row>
    <row r="232" spans="2:6">
      <c r="B232">
        <v>469101</v>
      </c>
      <c r="C232" t="s">
        <v>967</v>
      </c>
      <c r="D232" t="s">
        <v>961</v>
      </c>
      <c r="E232">
        <v>18</v>
      </c>
      <c r="F232">
        <v>18</v>
      </c>
    </row>
    <row r="233" spans="2:6">
      <c r="B233">
        <v>469103</v>
      </c>
      <c r="C233" t="s">
        <v>968</v>
      </c>
      <c r="D233" t="s">
        <v>961</v>
      </c>
      <c r="E233">
        <v>13</v>
      </c>
      <c r="F233">
        <v>13</v>
      </c>
    </row>
    <row r="234" spans="2:6">
      <c r="B234">
        <v>3073</v>
      </c>
      <c r="C234" t="s">
        <v>969</v>
      </c>
      <c r="D234" t="s">
        <v>970</v>
      </c>
      <c r="E234">
        <v>163</v>
      </c>
      <c r="F234">
        <v>163</v>
      </c>
    </row>
    <row r="235" spans="2:6">
      <c r="B235">
        <v>307401</v>
      </c>
      <c r="C235" t="s">
        <v>971</v>
      </c>
      <c r="D235" t="s">
        <v>972</v>
      </c>
      <c r="E235">
        <v>39</v>
      </c>
      <c r="F235">
        <v>39</v>
      </c>
    </row>
    <row r="236" spans="2:6">
      <c r="B236">
        <v>461701</v>
      </c>
      <c r="C236" t="s">
        <v>973</v>
      </c>
      <c r="E236">
        <v>29</v>
      </c>
      <c r="F236">
        <v>29</v>
      </c>
    </row>
    <row r="237" spans="2:6">
      <c r="B237">
        <v>461703</v>
      </c>
      <c r="C237" t="s">
        <v>974</v>
      </c>
      <c r="E237">
        <v>22</v>
      </c>
      <c r="F237">
        <v>22</v>
      </c>
    </row>
    <row r="238" spans="2:6">
      <c r="B238">
        <v>468801</v>
      </c>
      <c r="C238" t="s">
        <v>975</v>
      </c>
      <c r="E238">
        <v>18</v>
      </c>
      <c r="F238">
        <v>18</v>
      </c>
    </row>
    <row r="239" spans="2:6">
      <c r="B239">
        <v>468803</v>
      </c>
      <c r="C239" t="s">
        <v>976</v>
      </c>
      <c r="E239">
        <v>54</v>
      </c>
      <c r="F239">
        <v>54</v>
      </c>
    </row>
    <row r="240" spans="2:6">
      <c r="B240">
        <v>462701</v>
      </c>
      <c r="C240" t="s">
        <v>977</v>
      </c>
      <c r="D240" t="s">
        <v>970</v>
      </c>
      <c r="E240">
        <v>27</v>
      </c>
      <c r="F240">
        <v>27</v>
      </c>
    </row>
    <row r="241" spans="2:6">
      <c r="B241">
        <v>462801</v>
      </c>
      <c r="C241" t="s">
        <v>978</v>
      </c>
      <c r="D241" t="s">
        <v>970</v>
      </c>
      <c r="E241">
        <v>13</v>
      </c>
      <c r="F241">
        <v>13</v>
      </c>
    </row>
    <row r="242" spans="2:6">
      <c r="B242">
        <v>3079</v>
      </c>
      <c r="C242" t="s">
        <v>979</v>
      </c>
      <c r="D242" t="s">
        <v>980</v>
      </c>
      <c r="E242">
        <v>299</v>
      </c>
      <c r="F242">
        <v>299</v>
      </c>
    </row>
    <row r="243" spans="2:6">
      <c r="B243">
        <v>308001</v>
      </c>
      <c r="C243" t="s">
        <v>981</v>
      </c>
      <c r="D243" t="s">
        <v>982</v>
      </c>
      <c r="E243">
        <v>30</v>
      </c>
      <c r="F243">
        <v>30</v>
      </c>
    </row>
    <row r="244" spans="2:6">
      <c r="B244">
        <v>3081</v>
      </c>
      <c r="C244" t="s">
        <v>983</v>
      </c>
      <c r="D244" t="s">
        <v>984</v>
      </c>
      <c r="E244">
        <v>40</v>
      </c>
      <c r="F244">
        <v>40</v>
      </c>
    </row>
    <row r="245" spans="2:6">
      <c r="B245">
        <v>461801</v>
      </c>
      <c r="C245" t="s">
        <v>985</v>
      </c>
      <c r="E245">
        <v>32</v>
      </c>
      <c r="F245">
        <v>32</v>
      </c>
    </row>
    <row r="246" spans="2:6">
      <c r="B246">
        <v>472301</v>
      </c>
      <c r="C246" t="s">
        <v>986</v>
      </c>
      <c r="E246">
        <v>27</v>
      </c>
      <c r="F246">
        <v>27</v>
      </c>
    </row>
    <row r="247" spans="2:6">
      <c r="B247">
        <v>472401</v>
      </c>
      <c r="C247" t="s">
        <v>987</v>
      </c>
      <c r="E247">
        <v>13</v>
      </c>
      <c r="F247">
        <v>13</v>
      </c>
    </row>
    <row r="248" spans="2:6">
      <c r="B248">
        <v>472601</v>
      </c>
      <c r="C248" t="s">
        <v>988</v>
      </c>
      <c r="E248">
        <v>13</v>
      </c>
      <c r="F248">
        <v>13</v>
      </c>
    </row>
    <row r="249" spans="2:6">
      <c r="B249">
        <v>474101</v>
      </c>
      <c r="C249" t="s">
        <v>989</v>
      </c>
      <c r="E249">
        <v>13</v>
      </c>
      <c r="F249">
        <v>13</v>
      </c>
    </row>
    <row r="250" spans="2:6">
      <c r="B250">
        <v>474103</v>
      </c>
      <c r="C250" t="s">
        <v>990</v>
      </c>
      <c r="E250">
        <v>49</v>
      </c>
      <c r="F250">
        <v>49</v>
      </c>
    </row>
    <row r="251" spans="2:6">
      <c r="B251">
        <v>467901</v>
      </c>
      <c r="C251" t="s">
        <v>991</v>
      </c>
      <c r="D251" t="s">
        <v>980</v>
      </c>
      <c r="E251">
        <v>27</v>
      </c>
      <c r="F251">
        <v>27</v>
      </c>
    </row>
    <row r="252" spans="2:6">
      <c r="B252">
        <v>467903</v>
      </c>
      <c r="C252" t="s">
        <v>992</v>
      </c>
      <c r="D252" t="s">
        <v>980</v>
      </c>
      <c r="E252">
        <v>36</v>
      </c>
      <c r="F252">
        <v>36</v>
      </c>
    </row>
    <row r="253" spans="2:6">
      <c r="B253">
        <v>467905</v>
      </c>
      <c r="C253" t="s">
        <v>993</v>
      </c>
      <c r="D253" t="s">
        <v>980</v>
      </c>
      <c r="E253">
        <v>49</v>
      </c>
      <c r="F253">
        <v>49</v>
      </c>
    </row>
    <row r="254" spans="2:6">
      <c r="B254">
        <v>468601</v>
      </c>
      <c r="C254" t="s">
        <v>994</v>
      </c>
      <c r="D254" t="s">
        <v>980</v>
      </c>
      <c r="E254">
        <v>27</v>
      </c>
      <c r="F254">
        <v>27</v>
      </c>
    </row>
    <row r="255" spans="2:6">
      <c r="B255">
        <v>468603</v>
      </c>
      <c r="C255" t="s">
        <v>995</v>
      </c>
      <c r="D255" t="s">
        <v>980</v>
      </c>
      <c r="E255">
        <v>13</v>
      </c>
      <c r="F255">
        <v>13</v>
      </c>
    </row>
    <row r="256" spans="2:6">
      <c r="B256">
        <v>308102</v>
      </c>
      <c r="C256" t="s">
        <v>996</v>
      </c>
      <c r="E256">
        <v>20</v>
      </c>
      <c r="F256">
        <v>20</v>
      </c>
    </row>
    <row r="257" spans="2:6">
      <c r="B257">
        <v>308104</v>
      </c>
      <c r="C257" t="s">
        <v>997</v>
      </c>
      <c r="E257">
        <v>20</v>
      </c>
      <c r="F257">
        <v>20</v>
      </c>
    </row>
    <row r="258" spans="2:6">
      <c r="B258">
        <v>3066</v>
      </c>
      <c r="C258" t="s">
        <v>998</v>
      </c>
      <c r="D258" t="s">
        <v>999</v>
      </c>
      <c r="E258">
        <v>284</v>
      </c>
      <c r="F258">
        <v>284</v>
      </c>
    </row>
    <row r="259" spans="2:6">
      <c r="B259">
        <v>306704</v>
      </c>
      <c r="C259" t="s">
        <v>1000</v>
      </c>
      <c r="D259" t="s">
        <v>1001</v>
      </c>
      <c r="E259">
        <v>66</v>
      </c>
      <c r="F259">
        <v>66</v>
      </c>
    </row>
    <row r="260" spans="2:6">
      <c r="B260">
        <v>306804</v>
      </c>
      <c r="C260" t="s">
        <v>1002</v>
      </c>
      <c r="D260" t="s">
        <v>1003</v>
      </c>
      <c r="E260">
        <v>32</v>
      </c>
      <c r="F260">
        <v>32</v>
      </c>
    </row>
    <row r="261" spans="2:6">
      <c r="B261">
        <v>306904</v>
      </c>
      <c r="C261" t="s">
        <v>1004</v>
      </c>
      <c r="D261" t="s">
        <v>1005</v>
      </c>
      <c r="E261">
        <v>32</v>
      </c>
      <c r="F261">
        <v>32</v>
      </c>
    </row>
    <row r="262" spans="2:6">
      <c r="B262">
        <v>464601</v>
      </c>
      <c r="C262" t="s">
        <v>1006</v>
      </c>
      <c r="E262">
        <v>32</v>
      </c>
      <c r="F262">
        <v>32</v>
      </c>
    </row>
    <row r="263" spans="2:6">
      <c r="B263">
        <v>464603</v>
      </c>
      <c r="C263" t="s">
        <v>1007</v>
      </c>
      <c r="E263">
        <v>45</v>
      </c>
      <c r="F263">
        <v>45</v>
      </c>
    </row>
    <row r="264" spans="2:6">
      <c r="B264">
        <v>464701</v>
      </c>
      <c r="C264" t="s">
        <v>1008</v>
      </c>
      <c r="E264">
        <v>12</v>
      </c>
      <c r="F264">
        <v>12</v>
      </c>
    </row>
    <row r="265" spans="2:6">
      <c r="B265">
        <v>464703</v>
      </c>
      <c r="C265" t="s">
        <v>1009</v>
      </c>
      <c r="E265">
        <v>18</v>
      </c>
      <c r="F265">
        <v>18</v>
      </c>
    </row>
    <row r="266" spans="2:6">
      <c r="B266">
        <v>464801</v>
      </c>
      <c r="C266" t="s">
        <v>1010</v>
      </c>
      <c r="E266">
        <v>12</v>
      </c>
      <c r="F266">
        <v>12</v>
      </c>
    </row>
    <row r="267" spans="2:6">
      <c r="B267">
        <v>464803</v>
      </c>
      <c r="C267" t="s">
        <v>1011</v>
      </c>
      <c r="E267">
        <v>18</v>
      </c>
      <c r="F267">
        <v>18</v>
      </c>
    </row>
    <row r="268" spans="2:6">
      <c r="B268">
        <v>468201</v>
      </c>
      <c r="C268" t="s">
        <v>1012</v>
      </c>
      <c r="E268">
        <v>31</v>
      </c>
      <c r="F268">
        <v>31</v>
      </c>
    </row>
    <row r="269" spans="2:6">
      <c r="B269">
        <v>472201</v>
      </c>
      <c r="C269" t="s">
        <v>1013</v>
      </c>
      <c r="E269">
        <v>13</v>
      </c>
      <c r="F269">
        <v>13</v>
      </c>
    </row>
    <row r="270" spans="2:6">
      <c r="B270">
        <v>474001</v>
      </c>
      <c r="C270" t="s">
        <v>1014</v>
      </c>
      <c r="D270" t="s">
        <v>999</v>
      </c>
      <c r="E270">
        <v>36</v>
      </c>
      <c r="F270">
        <v>36</v>
      </c>
    </row>
    <row r="271" spans="2:6">
      <c r="B271">
        <v>474003</v>
      </c>
      <c r="C271" t="s">
        <v>1015</v>
      </c>
      <c r="D271" t="s">
        <v>999</v>
      </c>
      <c r="E271">
        <v>27</v>
      </c>
      <c r="F271">
        <v>27</v>
      </c>
    </row>
    <row r="272" spans="2:6">
      <c r="B272">
        <v>473201</v>
      </c>
      <c r="C272" t="s">
        <v>1016</v>
      </c>
      <c r="D272" t="s">
        <v>999</v>
      </c>
      <c r="E272">
        <v>18</v>
      </c>
      <c r="F272">
        <v>18</v>
      </c>
    </row>
    <row r="273" spans="2:6">
      <c r="B273">
        <v>472901</v>
      </c>
      <c r="C273" t="s">
        <v>1017</v>
      </c>
      <c r="D273" t="s">
        <v>999</v>
      </c>
      <c r="E273">
        <v>22</v>
      </c>
      <c r="F273">
        <v>22</v>
      </c>
    </row>
    <row r="274" spans="2:6">
      <c r="B274">
        <v>306701</v>
      </c>
      <c r="C274" t="s">
        <v>1018</v>
      </c>
      <c r="E274">
        <v>33</v>
      </c>
      <c r="F274">
        <v>33</v>
      </c>
    </row>
    <row r="275" spans="2:6">
      <c r="B275">
        <v>306703</v>
      </c>
      <c r="C275" t="s">
        <v>1019</v>
      </c>
      <c r="E275">
        <v>33</v>
      </c>
      <c r="F275">
        <v>33</v>
      </c>
    </row>
    <row r="276" spans="2:6">
      <c r="B276">
        <v>306901</v>
      </c>
      <c r="C276" t="s">
        <v>1020</v>
      </c>
      <c r="E276">
        <v>16</v>
      </c>
      <c r="F276">
        <v>16</v>
      </c>
    </row>
    <row r="277" spans="2:6">
      <c r="B277">
        <v>306903</v>
      </c>
      <c r="C277" t="s">
        <v>1021</v>
      </c>
      <c r="E277">
        <v>16</v>
      </c>
      <c r="F277">
        <v>16</v>
      </c>
    </row>
    <row r="278" spans="2:6">
      <c r="B278">
        <v>3077</v>
      </c>
      <c r="C278" t="s">
        <v>1022</v>
      </c>
      <c r="D278" t="s">
        <v>1023</v>
      </c>
      <c r="E278">
        <v>463</v>
      </c>
      <c r="F278">
        <v>463</v>
      </c>
    </row>
    <row r="279" spans="2:6">
      <c r="B279">
        <v>307801</v>
      </c>
      <c r="C279" t="s">
        <v>1024</v>
      </c>
      <c r="D279" t="s">
        <v>1025</v>
      </c>
      <c r="E279">
        <v>41</v>
      </c>
      <c r="F279">
        <v>41</v>
      </c>
    </row>
    <row r="280" spans="2:6">
      <c r="B280">
        <v>469701</v>
      </c>
      <c r="C280" t="s">
        <v>1026</v>
      </c>
      <c r="E280">
        <v>49</v>
      </c>
      <c r="F280">
        <v>49</v>
      </c>
    </row>
    <row r="281" spans="2:6">
      <c r="B281">
        <v>469703</v>
      </c>
      <c r="C281" t="s">
        <v>1027</v>
      </c>
      <c r="E281">
        <v>36</v>
      </c>
      <c r="F281">
        <v>36</v>
      </c>
    </row>
    <row r="282" spans="2:6">
      <c r="B282">
        <v>469801</v>
      </c>
      <c r="C282" t="s">
        <v>1027</v>
      </c>
      <c r="E282">
        <v>22</v>
      </c>
      <c r="F282">
        <v>22</v>
      </c>
    </row>
    <row r="283" spans="2:6">
      <c r="B283">
        <v>469803</v>
      </c>
      <c r="C283" t="s">
        <v>1028</v>
      </c>
      <c r="E283">
        <v>31</v>
      </c>
      <c r="F283">
        <v>31</v>
      </c>
    </row>
    <row r="284" spans="2:6">
      <c r="B284">
        <v>469901</v>
      </c>
      <c r="C284" t="s">
        <v>1029</v>
      </c>
      <c r="E284">
        <v>22</v>
      </c>
      <c r="F284">
        <v>22</v>
      </c>
    </row>
    <row r="285" spans="2:6">
      <c r="B285">
        <v>469903</v>
      </c>
      <c r="C285" t="s">
        <v>1030</v>
      </c>
      <c r="E285">
        <v>31</v>
      </c>
      <c r="F285">
        <v>31</v>
      </c>
    </row>
    <row r="286" spans="2:6">
      <c r="B286">
        <v>461001</v>
      </c>
      <c r="C286" t="s">
        <v>1031</v>
      </c>
      <c r="D286" t="s">
        <v>1023</v>
      </c>
      <c r="E286">
        <v>18</v>
      </c>
      <c r="F286">
        <v>18</v>
      </c>
    </row>
    <row r="287" spans="2:6">
      <c r="B287">
        <v>461003</v>
      </c>
      <c r="C287" t="s">
        <v>1032</v>
      </c>
      <c r="D287" t="s">
        <v>1023</v>
      </c>
      <c r="E287">
        <v>36</v>
      </c>
      <c r="F287">
        <v>36</v>
      </c>
    </row>
    <row r="288" spans="2:6">
      <c r="B288">
        <v>461901</v>
      </c>
      <c r="C288" t="s">
        <v>1033</v>
      </c>
      <c r="D288" t="s">
        <v>1023</v>
      </c>
      <c r="E288">
        <v>22</v>
      </c>
      <c r="F288">
        <v>22</v>
      </c>
    </row>
    <row r="289" spans="2:6">
      <c r="B289">
        <v>461903</v>
      </c>
      <c r="C289" t="s">
        <v>1034</v>
      </c>
      <c r="D289" t="s">
        <v>1023</v>
      </c>
      <c r="E289">
        <v>22</v>
      </c>
      <c r="F289">
        <v>22</v>
      </c>
    </row>
    <row r="290" spans="2:6">
      <c r="B290">
        <v>460001</v>
      </c>
      <c r="C290" t="s">
        <v>1035</v>
      </c>
      <c r="E290">
        <v>134</v>
      </c>
      <c r="F290">
        <v>134</v>
      </c>
    </row>
    <row r="291" spans="2:6">
      <c r="B291">
        <v>460003</v>
      </c>
      <c r="C291" t="s">
        <v>1036</v>
      </c>
      <c r="E291">
        <v>40</v>
      </c>
      <c r="F291">
        <v>40</v>
      </c>
    </row>
    <row r="292" spans="2:6">
      <c r="B292">
        <v>3097</v>
      </c>
      <c r="C292" t="s">
        <v>1037</v>
      </c>
      <c r="D292" t="s">
        <v>1038</v>
      </c>
      <c r="E292">
        <v>400</v>
      </c>
      <c r="F292">
        <v>400</v>
      </c>
    </row>
    <row r="293" spans="2:6">
      <c r="B293">
        <v>3098</v>
      </c>
      <c r="C293" t="s">
        <v>1039</v>
      </c>
      <c r="D293" t="s">
        <v>1040</v>
      </c>
      <c r="E293">
        <v>40</v>
      </c>
      <c r="F293">
        <v>40</v>
      </c>
    </row>
    <row r="294" spans="2:6">
      <c r="B294">
        <v>309801</v>
      </c>
      <c r="C294" t="s">
        <v>1041</v>
      </c>
      <c r="D294" t="s">
        <v>1042</v>
      </c>
      <c r="E294">
        <v>32</v>
      </c>
      <c r="F294">
        <v>32</v>
      </c>
    </row>
    <row r="295" spans="2:6">
      <c r="B295" t="s">
        <v>1043</v>
      </c>
    </row>
    <row r="296" spans="2:6">
      <c r="B296">
        <v>2401</v>
      </c>
      <c r="C296" t="s">
        <v>1044</v>
      </c>
      <c r="D296" t="s">
        <v>1045</v>
      </c>
      <c r="E296">
        <v>141</v>
      </c>
      <c r="F296">
        <v>141</v>
      </c>
    </row>
    <row r="297" spans="2:6">
      <c r="B297">
        <v>2402</v>
      </c>
      <c r="C297" t="s">
        <v>1046</v>
      </c>
      <c r="D297" t="s">
        <v>1047</v>
      </c>
      <c r="E297">
        <v>130</v>
      </c>
      <c r="F297">
        <v>130</v>
      </c>
    </row>
    <row r="298" spans="2:6">
      <c r="B298">
        <v>2403</v>
      </c>
      <c r="C298" t="s">
        <v>1048</v>
      </c>
      <c r="D298" t="s">
        <v>782</v>
      </c>
      <c r="E298">
        <v>146</v>
      </c>
      <c r="F298">
        <v>146</v>
      </c>
    </row>
    <row r="299" spans="2:6">
      <c r="B299">
        <v>2404</v>
      </c>
      <c r="C299" t="s">
        <v>1049</v>
      </c>
      <c r="D299" t="s">
        <v>773</v>
      </c>
      <c r="E299">
        <v>450</v>
      </c>
      <c r="F299">
        <v>450</v>
      </c>
    </row>
    <row r="300" spans="2:6">
      <c r="B300">
        <v>2405</v>
      </c>
      <c r="C300" t="s">
        <v>1050</v>
      </c>
      <c r="D300" t="s">
        <v>714</v>
      </c>
      <c r="E300">
        <v>271</v>
      </c>
      <c r="F300">
        <v>271</v>
      </c>
    </row>
    <row r="301" spans="2:6">
      <c r="B301">
        <v>2406</v>
      </c>
      <c r="C301" t="s">
        <v>1051</v>
      </c>
      <c r="D301" t="s">
        <v>712</v>
      </c>
      <c r="E301">
        <v>271</v>
      </c>
      <c r="F301">
        <v>271</v>
      </c>
    </row>
    <row r="302" spans="2:6">
      <c r="B302">
        <v>2407</v>
      </c>
      <c r="C302" t="s">
        <v>1052</v>
      </c>
      <c r="D302" t="s">
        <v>741</v>
      </c>
      <c r="E302">
        <v>345</v>
      </c>
      <c r="F302">
        <v>345</v>
      </c>
    </row>
    <row r="303" spans="2:6">
      <c r="B303">
        <v>2414</v>
      </c>
      <c r="C303" t="s">
        <v>1053</v>
      </c>
      <c r="D303" t="s">
        <v>1054</v>
      </c>
      <c r="E303">
        <v>231</v>
      </c>
      <c r="F303">
        <v>231</v>
      </c>
    </row>
    <row r="304" spans="2:6">
      <c r="B304">
        <v>2413</v>
      </c>
      <c r="C304" t="s">
        <v>1055</v>
      </c>
      <c r="D304" t="s">
        <v>121</v>
      </c>
      <c r="E304">
        <v>362</v>
      </c>
      <c r="F304">
        <v>362</v>
      </c>
    </row>
    <row r="305" spans="2:6">
      <c r="B305">
        <v>2425</v>
      </c>
      <c r="C305" t="s">
        <v>1056</v>
      </c>
      <c r="D305" t="s">
        <v>683</v>
      </c>
      <c r="E305">
        <v>414</v>
      </c>
      <c r="F305">
        <v>414</v>
      </c>
    </row>
    <row r="306" spans="2:6">
      <c r="B306">
        <v>2427</v>
      </c>
      <c r="C306" t="s">
        <v>1057</v>
      </c>
      <c r="D306" t="s">
        <v>307</v>
      </c>
      <c r="E306">
        <v>557</v>
      </c>
      <c r="F306">
        <v>557</v>
      </c>
    </row>
    <row r="307" spans="2:6">
      <c r="B307">
        <v>2428</v>
      </c>
      <c r="C307" t="s">
        <v>1058</v>
      </c>
      <c r="D307" t="s">
        <v>308</v>
      </c>
      <c r="E307">
        <v>739</v>
      </c>
      <c r="F307">
        <v>739</v>
      </c>
    </row>
    <row r="308" spans="2:6">
      <c r="B308">
        <v>2429</v>
      </c>
      <c r="C308" t="s">
        <v>1059</v>
      </c>
      <c r="D308" t="s">
        <v>417</v>
      </c>
      <c r="E308">
        <v>325</v>
      </c>
      <c r="F308">
        <v>325</v>
      </c>
    </row>
    <row r="309" spans="2:6">
      <c r="B309">
        <v>2410</v>
      </c>
      <c r="C309" t="s">
        <v>1060</v>
      </c>
      <c r="D309" t="s">
        <v>1061</v>
      </c>
      <c r="E309">
        <v>136</v>
      </c>
      <c r="F309">
        <v>136</v>
      </c>
    </row>
    <row r="310" spans="2:6">
      <c r="B310">
        <v>2417</v>
      </c>
      <c r="C310" t="s">
        <v>1062</v>
      </c>
      <c r="D310" t="s">
        <v>1063</v>
      </c>
      <c r="E310">
        <v>565</v>
      </c>
      <c r="F310">
        <v>565</v>
      </c>
    </row>
    <row r="311" spans="2:6">
      <c r="B311">
        <v>2411</v>
      </c>
      <c r="C311" t="s">
        <v>1064</v>
      </c>
      <c r="D311" t="s">
        <v>773</v>
      </c>
      <c r="E311">
        <v>493</v>
      </c>
      <c r="F311">
        <v>493</v>
      </c>
    </row>
    <row r="312" spans="2:6">
      <c r="B312">
        <v>2418</v>
      </c>
      <c r="C312" t="s">
        <v>1065</v>
      </c>
      <c r="D312" t="s">
        <v>670</v>
      </c>
      <c r="E312">
        <v>471</v>
      </c>
      <c r="F312">
        <v>471</v>
      </c>
    </row>
    <row r="313" spans="2:6">
      <c r="B313">
        <v>2426</v>
      </c>
      <c r="C313" t="s">
        <v>1066</v>
      </c>
      <c r="D313" t="s">
        <v>672</v>
      </c>
      <c r="E313">
        <v>507</v>
      </c>
      <c r="F313">
        <v>507</v>
      </c>
    </row>
    <row r="314" spans="2:6">
      <c r="B314">
        <v>2416</v>
      </c>
      <c r="C314" t="s">
        <v>1067</v>
      </c>
      <c r="D314" t="s">
        <v>307</v>
      </c>
      <c r="E314">
        <v>546</v>
      </c>
      <c r="F314">
        <v>546</v>
      </c>
    </row>
    <row r="315" spans="2:6">
      <c r="B315">
        <v>2435</v>
      </c>
      <c r="C315" t="s">
        <v>1068</v>
      </c>
      <c r="D315" t="s">
        <v>677</v>
      </c>
      <c r="E315">
        <v>755</v>
      </c>
      <c r="F315">
        <v>755</v>
      </c>
    </row>
    <row r="316" spans="2:6">
      <c r="B316">
        <v>2419</v>
      </c>
      <c r="C316" t="s">
        <v>1069</v>
      </c>
      <c r="D316" t="s">
        <v>308</v>
      </c>
      <c r="E316">
        <v>825</v>
      </c>
      <c r="F316">
        <v>825</v>
      </c>
    </row>
    <row r="317" spans="2:6">
      <c r="B317">
        <v>2440</v>
      </c>
      <c r="C317" t="s">
        <v>1070</v>
      </c>
      <c r="D317" t="s">
        <v>308</v>
      </c>
      <c r="E317">
        <v>256</v>
      </c>
      <c r="F317">
        <v>256</v>
      </c>
    </row>
    <row r="318" spans="2:6">
      <c r="B318">
        <v>2424</v>
      </c>
      <c r="C318" t="s">
        <v>1071</v>
      </c>
      <c r="D318" t="s">
        <v>42</v>
      </c>
      <c r="E318">
        <v>399</v>
      </c>
      <c r="F318">
        <v>399</v>
      </c>
    </row>
    <row r="319" spans="2:6">
      <c r="B319">
        <v>2420</v>
      </c>
      <c r="C319" t="s">
        <v>1072</v>
      </c>
      <c r="D319" t="s">
        <v>1073</v>
      </c>
      <c r="E319">
        <v>420</v>
      </c>
      <c r="F319">
        <v>420</v>
      </c>
    </row>
    <row r="320" spans="2:6">
      <c r="B320">
        <v>2421</v>
      </c>
      <c r="C320" t="s">
        <v>1074</v>
      </c>
      <c r="D320" t="s">
        <v>1075</v>
      </c>
      <c r="E320">
        <v>468</v>
      </c>
      <c r="F320">
        <v>468</v>
      </c>
    </row>
    <row r="321" spans="2:6">
      <c r="B321">
        <v>2422</v>
      </c>
      <c r="C321" t="s">
        <v>1076</v>
      </c>
      <c r="D321" t="s">
        <v>1077</v>
      </c>
      <c r="E321">
        <v>510</v>
      </c>
      <c r="F321">
        <v>510</v>
      </c>
    </row>
    <row r="322" spans="2:6">
      <c r="B322">
        <v>2423</v>
      </c>
      <c r="C322" t="s">
        <v>1078</v>
      </c>
      <c r="D322" t="s">
        <v>773</v>
      </c>
      <c r="E322">
        <v>637</v>
      </c>
      <c r="F322">
        <v>637</v>
      </c>
    </row>
    <row r="323" spans="2:6">
      <c r="B323">
        <v>2430</v>
      </c>
      <c r="C323" t="s">
        <v>1079</v>
      </c>
      <c r="D323" t="s">
        <v>722</v>
      </c>
      <c r="E323">
        <v>1219</v>
      </c>
      <c r="F323">
        <v>1219</v>
      </c>
    </row>
    <row r="324" spans="2:6">
      <c r="B324">
        <v>2470</v>
      </c>
      <c r="C324" t="s">
        <v>1080</v>
      </c>
      <c r="D324" t="s">
        <v>1081</v>
      </c>
      <c r="E324">
        <v>62</v>
      </c>
      <c r="F324">
        <v>62</v>
      </c>
    </row>
    <row r="325" spans="2:6">
      <c r="B325">
        <v>2471</v>
      </c>
      <c r="C325" t="s">
        <v>1082</v>
      </c>
      <c r="D325" t="s">
        <v>732</v>
      </c>
      <c r="E325">
        <v>79</v>
      </c>
      <c r="F325">
        <v>79</v>
      </c>
    </row>
    <row r="326" spans="2:6">
      <c r="B326">
        <v>2472</v>
      </c>
      <c r="C326" t="s">
        <v>1083</v>
      </c>
      <c r="D326" t="s">
        <v>1084</v>
      </c>
      <c r="E326">
        <v>143</v>
      </c>
      <c r="F326">
        <v>143</v>
      </c>
    </row>
    <row r="327" spans="2:6">
      <c r="B327">
        <v>2473</v>
      </c>
      <c r="C327" t="s">
        <v>1085</v>
      </c>
      <c r="D327" t="s">
        <v>1086</v>
      </c>
      <c r="E327">
        <v>170</v>
      </c>
      <c r="F327">
        <v>170</v>
      </c>
    </row>
    <row r="328" spans="2:6">
      <c r="B328">
        <v>2474</v>
      </c>
      <c r="C328" t="s">
        <v>1087</v>
      </c>
      <c r="D328" t="s">
        <v>1088</v>
      </c>
      <c r="E328">
        <v>265</v>
      </c>
      <c r="F328">
        <v>265</v>
      </c>
    </row>
    <row r="329" spans="2:6">
      <c r="B329">
        <v>2475</v>
      </c>
      <c r="C329" t="s">
        <v>1089</v>
      </c>
      <c r="D329" t="s">
        <v>1090</v>
      </c>
      <c r="E329">
        <v>366</v>
      </c>
      <c r="F329">
        <v>366</v>
      </c>
    </row>
    <row r="330" spans="2:6">
      <c r="B330">
        <v>2476</v>
      </c>
      <c r="C330" t="s">
        <v>1091</v>
      </c>
      <c r="D330" t="s">
        <v>1092</v>
      </c>
      <c r="E330">
        <v>685</v>
      </c>
      <c r="F330">
        <v>685</v>
      </c>
    </row>
    <row r="331" spans="2:6">
      <c r="B331">
        <v>2477</v>
      </c>
      <c r="C331" t="s">
        <v>1093</v>
      </c>
      <c r="D331" t="s">
        <v>1094</v>
      </c>
      <c r="E331">
        <v>875</v>
      </c>
      <c r="F331">
        <v>875</v>
      </c>
    </row>
    <row r="332" spans="2:6">
      <c r="B332">
        <v>2478</v>
      </c>
      <c r="C332" t="s">
        <v>1095</v>
      </c>
      <c r="D332" t="s">
        <v>274</v>
      </c>
      <c r="E332">
        <v>224</v>
      </c>
      <c r="F332">
        <v>224</v>
      </c>
    </row>
    <row r="333" spans="2:6">
      <c r="B333">
        <v>2479</v>
      </c>
      <c r="C333" t="s">
        <v>1096</v>
      </c>
      <c r="D333" t="s">
        <v>667</v>
      </c>
      <c r="E333">
        <v>287</v>
      </c>
      <c r="F333">
        <v>287</v>
      </c>
    </row>
    <row r="334" spans="2:6">
      <c r="B334">
        <v>2480</v>
      </c>
      <c r="C334" t="s">
        <v>1097</v>
      </c>
      <c r="D334" t="s">
        <v>1098</v>
      </c>
      <c r="E334">
        <v>412</v>
      </c>
      <c r="F334">
        <v>412</v>
      </c>
    </row>
    <row r="335" spans="2:6">
      <c r="B335">
        <v>2483</v>
      </c>
      <c r="C335" t="s">
        <v>1099</v>
      </c>
      <c r="E335">
        <v>451</v>
      </c>
      <c r="F335">
        <v>451</v>
      </c>
    </row>
    <row r="336" spans="2:6">
      <c r="B336">
        <v>2484</v>
      </c>
      <c r="C336" t="s">
        <v>1100</v>
      </c>
      <c r="E336">
        <v>181</v>
      </c>
      <c r="F336">
        <v>181</v>
      </c>
    </row>
    <row r="337" spans="2:6">
      <c r="B337">
        <v>2485</v>
      </c>
      <c r="C337" t="s">
        <v>1101</v>
      </c>
      <c r="E337">
        <v>237</v>
      </c>
      <c r="F337">
        <v>237</v>
      </c>
    </row>
    <row r="338" spans="2:6">
      <c r="B338">
        <v>2486</v>
      </c>
      <c r="C338" t="s">
        <v>1102</v>
      </c>
      <c r="E338">
        <v>1129</v>
      </c>
      <c r="F338">
        <v>1129</v>
      </c>
    </row>
    <row r="339" spans="2:6">
      <c r="B339">
        <v>2487</v>
      </c>
      <c r="C339" t="s">
        <v>1103</v>
      </c>
      <c r="E339">
        <v>1025</v>
      </c>
      <c r="F339">
        <v>1025</v>
      </c>
    </row>
    <row r="340" spans="2:6">
      <c r="B340" t="s">
        <v>1104</v>
      </c>
    </row>
    <row r="341" spans="2:6">
      <c r="B341">
        <v>2500</v>
      </c>
      <c r="C341" t="s">
        <v>1105</v>
      </c>
      <c r="E341">
        <v>20</v>
      </c>
      <c r="F341">
        <v>20</v>
      </c>
    </row>
    <row r="342" spans="2:6">
      <c r="B342">
        <v>2508</v>
      </c>
      <c r="C342" t="s">
        <v>1106</v>
      </c>
      <c r="D342" t="s">
        <v>679</v>
      </c>
      <c r="E342">
        <v>626</v>
      </c>
      <c r="F342">
        <v>626</v>
      </c>
    </row>
    <row r="343" spans="2:6">
      <c r="B343">
        <v>2509</v>
      </c>
      <c r="C343" t="s">
        <v>1107</v>
      </c>
      <c r="D343" t="s">
        <v>120</v>
      </c>
      <c r="E343">
        <v>716</v>
      </c>
      <c r="F343">
        <v>716</v>
      </c>
    </row>
    <row r="344" spans="2:6">
      <c r="B344">
        <v>2513</v>
      </c>
      <c r="C344" t="s">
        <v>1108</v>
      </c>
      <c r="D344" t="s">
        <v>121</v>
      </c>
      <c r="E344">
        <v>827</v>
      </c>
      <c r="F344">
        <v>827</v>
      </c>
    </row>
    <row r="345" spans="2:6">
      <c r="B345">
        <v>250701</v>
      </c>
      <c r="C345" t="s">
        <v>1109</v>
      </c>
      <c r="D345" t="s">
        <v>1110</v>
      </c>
      <c r="E345">
        <v>941</v>
      </c>
      <c r="F345">
        <v>941</v>
      </c>
    </row>
    <row r="346" spans="2:6">
      <c r="B346">
        <v>250301</v>
      </c>
      <c r="C346" t="s">
        <v>1111</v>
      </c>
      <c r="D346" t="s">
        <v>818</v>
      </c>
      <c r="E346">
        <v>984</v>
      </c>
      <c r="F346">
        <v>984</v>
      </c>
    </row>
    <row r="347" spans="2:6">
      <c r="B347">
        <v>2515</v>
      </c>
      <c r="C347" t="s">
        <v>1112</v>
      </c>
      <c r="D347" t="s">
        <v>417</v>
      </c>
      <c r="E347">
        <v>241</v>
      </c>
      <c r="F347">
        <v>241</v>
      </c>
    </row>
    <row r="348" spans="2:6">
      <c r="B348">
        <v>2510</v>
      </c>
      <c r="C348" t="s">
        <v>1113</v>
      </c>
      <c r="D348" t="s">
        <v>1061</v>
      </c>
      <c r="E348">
        <v>277</v>
      </c>
      <c r="F348">
        <v>277</v>
      </c>
    </row>
    <row r="349" spans="2:6">
      <c r="B349">
        <v>2512</v>
      </c>
      <c r="C349" t="s">
        <v>1114</v>
      </c>
      <c r="D349" t="s">
        <v>722</v>
      </c>
      <c r="E349">
        <v>321</v>
      </c>
      <c r="F349">
        <v>321</v>
      </c>
    </row>
    <row r="350" spans="2:6">
      <c r="B350">
        <v>2534</v>
      </c>
      <c r="C350" t="s">
        <v>1115</v>
      </c>
      <c r="D350" t="s">
        <v>670</v>
      </c>
      <c r="E350">
        <v>1217</v>
      </c>
      <c r="F350">
        <v>1217</v>
      </c>
    </row>
    <row r="351" spans="2:6">
      <c r="B351">
        <v>2538</v>
      </c>
      <c r="C351" t="s">
        <v>1116</v>
      </c>
      <c r="D351" t="s">
        <v>672</v>
      </c>
      <c r="E351">
        <v>1433</v>
      </c>
      <c r="F351">
        <v>1433</v>
      </c>
    </row>
    <row r="352" spans="2:6">
      <c r="B352">
        <v>2539</v>
      </c>
      <c r="C352" t="s">
        <v>1117</v>
      </c>
      <c r="D352" t="s">
        <v>672</v>
      </c>
      <c r="E352">
        <v>1003</v>
      </c>
      <c r="F352">
        <v>1003</v>
      </c>
    </row>
    <row r="353" spans="2:6">
      <c r="B353">
        <v>2514</v>
      </c>
      <c r="C353" t="s">
        <v>1118</v>
      </c>
      <c r="D353" t="s">
        <v>307</v>
      </c>
      <c r="E353">
        <v>1130</v>
      </c>
      <c r="F353">
        <v>1130</v>
      </c>
    </row>
    <row r="354" spans="2:6">
      <c r="B354">
        <v>2542</v>
      </c>
      <c r="C354" t="s">
        <v>1119</v>
      </c>
      <c r="D354" t="s">
        <v>677</v>
      </c>
      <c r="E354">
        <v>1200</v>
      </c>
      <c r="F354">
        <v>1200</v>
      </c>
    </row>
    <row r="355" spans="2:6">
      <c r="B355">
        <v>2536</v>
      </c>
      <c r="C355" t="s">
        <v>1120</v>
      </c>
      <c r="D355" t="s">
        <v>308</v>
      </c>
      <c r="E355">
        <v>1294</v>
      </c>
      <c r="F355">
        <v>1294</v>
      </c>
    </row>
    <row r="356" spans="2:6">
      <c r="B356">
        <v>2520</v>
      </c>
      <c r="C356" t="s">
        <v>1121</v>
      </c>
      <c r="D356" t="s">
        <v>722</v>
      </c>
      <c r="E356">
        <v>102</v>
      </c>
      <c r="F356">
        <v>102</v>
      </c>
    </row>
    <row r="357" spans="2:6">
      <c r="B357">
        <v>2521</v>
      </c>
      <c r="C357" t="s">
        <v>1122</v>
      </c>
      <c r="D357" t="s">
        <v>1123</v>
      </c>
      <c r="E357">
        <v>195</v>
      </c>
      <c r="F357">
        <v>195</v>
      </c>
    </row>
    <row r="358" spans="2:6">
      <c r="B358">
        <v>2522</v>
      </c>
      <c r="C358" t="s">
        <v>1124</v>
      </c>
      <c r="D358" t="s">
        <v>754</v>
      </c>
      <c r="E358">
        <v>176</v>
      </c>
      <c r="F358">
        <v>176</v>
      </c>
    </row>
    <row r="359" spans="2:6">
      <c r="B359">
        <v>2528</v>
      </c>
      <c r="C359" t="s">
        <v>1125</v>
      </c>
      <c r="D359" t="s">
        <v>670</v>
      </c>
      <c r="E359">
        <v>230</v>
      </c>
      <c r="F359">
        <v>230</v>
      </c>
    </row>
    <row r="360" spans="2:6">
      <c r="B360">
        <v>2524</v>
      </c>
      <c r="C360" t="s">
        <v>1126</v>
      </c>
      <c r="D360" t="s">
        <v>1127</v>
      </c>
      <c r="E360">
        <v>399</v>
      </c>
      <c r="F360">
        <v>399</v>
      </c>
    </row>
    <row r="361" spans="2:6">
      <c r="B361">
        <v>2525</v>
      </c>
      <c r="C361" t="s">
        <v>1128</v>
      </c>
      <c r="D361" t="s">
        <v>307</v>
      </c>
      <c r="E361">
        <v>435</v>
      </c>
      <c r="F361">
        <v>435</v>
      </c>
    </row>
    <row r="362" spans="2:6">
      <c r="B362">
        <v>2527</v>
      </c>
      <c r="C362" t="s">
        <v>1129</v>
      </c>
      <c r="D362" t="s">
        <v>677</v>
      </c>
      <c r="E362">
        <v>399</v>
      </c>
      <c r="F362">
        <v>399</v>
      </c>
    </row>
    <row r="363" spans="2:6">
      <c r="B363">
        <v>2526</v>
      </c>
      <c r="C363" t="s">
        <v>1130</v>
      </c>
      <c r="D363" t="s">
        <v>308</v>
      </c>
      <c r="E363">
        <v>458</v>
      </c>
      <c r="F363">
        <v>458</v>
      </c>
    </row>
    <row r="364" spans="2:6">
      <c r="B364">
        <v>2530</v>
      </c>
      <c r="C364" t="s">
        <v>1131</v>
      </c>
      <c r="D364" t="s">
        <v>710</v>
      </c>
      <c r="E364">
        <v>532</v>
      </c>
      <c r="F364">
        <v>532</v>
      </c>
    </row>
    <row r="365" spans="2:6">
      <c r="B365">
        <v>2531</v>
      </c>
      <c r="C365" t="s">
        <v>1132</v>
      </c>
      <c r="D365" t="s">
        <v>722</v>
      </c>
      <c r="E365">
        <v>655</v>
      </c>
      <c r="F365">
        <v>655</v>
      </c>
    </row>
    <row r="366" spans="2:6">
      <c r="B366">
        <v>2529</v>
      </c>
      <c r="C366" t="s">
        <v>1133</v>
      </c>
      <c r="D366" t="s">
        <v>417</v>
      </c>
      <c r="E366">
        <v>355</v>
      </c>
      <c r="F366">
        <v>355</v>
      </c>
    </row>
    <row r="367" spans="2:6">
      <c r="B367">
        <v>2533</v>
      </c>
      <c r="C367" t="s">
        <v>1134</v>
      </c>
      <c r="D367" t="s">
        <v>670</v>
      </c>
      <c r="E367">
        <v>425</v>
      </c>
      <c r="F367">
        <v>425</v>
      </c>
    </row>
    <row r="368" spans="2:6">
      <c r="B368">
        <v>2537</v>
      </c>
      <c r="C368" t="s">
        <v>1135</v>
      </c>
      <c r="D368" t="s">
        <v>672</v>
      </c>
      <c r="E368">
        <v>515</v>
      </c>
      <c r="F368">
        <v>515</v>
      </c>
    </row>
    <row r="369" spans="2:6">
      <c r="B369">
        <v>2532</v>
      </c>
      <c r="C369" t="s">
        <v>1136</v>
      </c>
      <c r="D369" t="s">
        <v>307</v>
      </c>
      <c r="E369">
        <v>611</v>
      </c>
      <c r="F369">
        <v>611</v>
      </c>
    </row>
    <row r="370" spans="2:6">
      <c r="B370">
        <v>2541</v>
      </c>
      <c r="C370" t="s">
        <v>1137</v>
      </c>
      <c r="D370" t="s">
        <v>677</v>
      </c>
      <c r="E370">
        <v>695</v>
      </c>
      <c r="F370">
        <v>695</v>
      </c>
    </row>
    <row r="371" spans="2:6">
      <c r="B371">
        <v>2535</v>
      </c>
      <c r="C371" t="s">
        <v>1138</v>
      </c>
      <c r="D371" t="s">
        <v>308</v>
      </c>
      <c r="E371">
        <v>794</v>
      </c>
      <c r="F371">
        <v>794</v>
      </c>
    </row>
    <row r="372" spans="2:6">
      <c r="B372">
        <v>2540</v>
      </c>
      <c r="C372" t="s">
        <v>1139</v>
      </c>
      <c r="D372" t="s">
        <v>1140</v>
      </c>
      <c r="E372">
        <v>273</v>
      </c>
      <c r="F372">
        <v>273</v>
      </c>
    </row>
    <row r="373" spans="2:6">
      <c r="B373">
        <v>2550</v>
      </c>
      <c r="C373" t="s">
        <v>1141</v>
      </c>
      <c r="D373" t="s">
        <v>1142</v>
      </c>
      <c r="E373">
        <v>257</v>
      </c>
      <c r="F373">
        <v>257</v>
      </c>
    </row>
    <row r="374" spans="2:6">
      <c r="B374">
        <v>255001</v>
      </c>
      <c r="C374" t="s">
        <v>1143</v>
      </c>
      <c r="D374" t="s">
        <v>1142</v>
      </c>
      <c r="E374">
        <v>363</v>
      </c>
      <c r="F374">
        <v>363</v>
      </c>
    </row>
    <row r="375" spans="2:6">
      <c r="B375">
        <v>2551</v>
      </c>
      <c r="C375" t="s">
        <v>1144</v>
      </c>
      <c r="D375" t="s">
        <v>1145</v>
      </c>
      <c r="E375">
        <v>295</v>
      </c>
      <c r="F375">
        <v>295</v>
      </c>
    </row>
    <row r="376" spans="2:6">
      <c r="B376">
        <v>255101</v>
      </c>
      <c r="C376" t="s">
        <v>1146</v>
      </c>
      <c r="D376" t="s">
        <v>1145</v>
      </c>
      <c r="E376">
        <v>426</v>
      </c>
      <c r="F376">
        <v>426</v>
      </c>
    </row>
    <row r="377" spans="2:6">
      <c r="B377">
        <v>2552</v>
      </c>
      <c r="C377" t="s">
        <v>1147</v>
      </c>
      <c r="D377" t="s">
        <v>1148</v>
      </c>
      <c r="E377">
        <v>350</v>
      </c>
      <c r="F377">
        <v>350</v>
      </c>
    </row>
    <row r="378" spans="2:6">
      <c r="B378">
        <v>255201</v>
      </c>
      <c r="C378" t="s">
        <v>1149</v>
      </c>
      <c r="D378" t="s">
        <v>1148</v>
      </c>
      <c r="E378">
        <v>490</v>
      </c>
      <c r="F378">
        <v>490</v>
      </c>
    </row>
    <row r="379" spans="2:6">
      <c r="B379">
        <v>2560</v>
      </c>
      <c r="C379" t="s">
        <v>1150</v>
      </c>
      <c r="D379" t="s">
        <v>1151</v>
      </c>
      <c r="E379">
        <v>58</v>
      </c>
      <c r="F379">
        <v>58</v>
      </c>
    </row>
    <row r="380" spans="2:6">
      <c r="B380">
        <v>2561</v>
      </c>
      <c r="C380" t="s">
        <v>1152</v>
      </c>
      <c r="D380" t="s">
        <v>417</v>
      </c>
      <c r="E380">
        <v>117</v>
      </c>
      <c r="F380">
        <v>117</v>
      </c>
    </row>
    <row r="381" spans="2:6">
      <c r="B381">
        <v>2562</v>
      </c>
      <c r="C381" t="s">
        <v>1153</v>
      </c>
      <c r="D381" t="s">
        <v>670</v>
      </c>
      <c r="E381">
        <v>202</v>
      </c>
      <c r="F381">
        <v>202</v>
      </c>
    </row>
    <row r="382" spans="2:6">
      <c r="B382">
        <v>2563</v>
      </c>
      <c r="C382" t="s">
        <v>1154</v>
      </c>
      <c r="D382" t="s">
        <v>672</v>
      </c>
      <c r="E382">
        <v>202</v>
      </c>
      <c r="F382">
        <v>202</v>
      </c>
    </row>
    <row r="383" spans="2:6">
      <c r="B383">
        <v>2564</v>
      </c>
      <c r="C383" t="s">
        <v>1155</v>
      </c>
      <c r="D383" t="s">
        <v>307</v>
      </c>
      <c r="E383">
        <v>202</v>
      </c>
      <c r="F383">
        <v>202</v>
      </c>
    </row>
    <row r="384" spans="2:6">
      <c r="B384">
        <v>2565</v>
      </c>
      <c r="C384" t="s">
        <v>1156</v>
      </c>
      <c r="D384" t="s">
        <v>308</v>
      </c>
      <c r="E384">
        <v>291</v>
      </c>
      <c r="F384">
        <v>291</v>
      </c>
    </row>
    <row r="385" spans="2:6">
      <c r="B385">
        <v>2566</v>
      </c>
      <c r="C385" t="s">
        <v>1157</v>
      </c>
      <c r="D385" t="s">
        <v>677</v>
      </c>
      <c r="E385">
        <v>291</v>
      </c>
      <c r="F385">
        <v>291</v>
      </c>
    </row>
    <row r="386" spans="2:6">
      <c r="B386" t="s">
        <v>1158</v>
      </c>
    </row>
    <row r="387" spans="2:6">
      <c r="B387">
        <v>2601</v>
      </c>
      <c r="C387" t="s">
        <v>1159</v>
      </c>
      <c r="D387" t="s">
        <v>1160</v>
      </c>
      <c r="E387">
        <v>101</v>
      </c>
      <c r="F387">
        <v>101</v>
      </c>
    </row>
    <row r="388" spans="2:6">
      <c r="B388">
        <v>2602</v>
      </c>
      <c r="C388" t="s">
        <v>1161</v>
      </c>
      <c r="D388" t="s">
        <v>1162</v>
      </c>
      <c r="E388">
        <v>810</v>
      </c>
      <c r="F388">
        <v>810</v>
      </c>
    </row>
    <row r="389" spans="2:6">
      <c r="B389">
        <v>2603</v>
      </c>
      <c r="C389" t="s">
        <v>1163</v>
      </c>
      <c r="D389" t="s">
        <v>1164</v>
      </c>
      <c r="E389">
        <v>1008</v>
      </c>
      <c r="F389">
        <v>1008</v>
      </c>
    </row>
    <row r="390" spans="2:6">
      <c r="B390">
        <v>2604</v>
      </c>
      <c r="C390" t="s">
        <v>1165</v>
      </c>
      <c r="D390" t="s">
        <v>1166</v>
      </c>
      <c r="E390">
        <v>1163</v>
      </c>
      <c r="F390">
        <v>1163</v>
      </c>
    </row>
    <row r="391" spans="2:6">
      <c r="B391">
        <v>2605</v>
      </c>
      <c r="C391" t="s">
        <v>1167</v>
      </c>
      <c r="D391" t="s">
        <v>773</v>
      </c>
      <c r="E391">
        <v>1431</v>
      </c>
      <c r="F391">
        <v>1431</v>
      </c>
    </row>
    <row r="392" spans="2:6">
      <c r="B392">
        <v>2605</v>
      </c>
      <c r="C392" t="s">
        <v>1168</v>
      </c>
      <c r="D392" t="s">
        <v>1151</v>
      </c>
      <c r="E392">
        <v>521</v>
      </c>
      <c r="F392">
        <v>521</v>
      </c>
    </row>
    <row r="393" spans="2:6">
      <c r="B393" t="s">
        <v>1169</v>
      </c>
    </row>
    <row r="394" spans="2:6">
      <c r="B394">
        <v>2701</v>
      </c>
      <c r="C394" t="s">
        <v>1170</v>
      </c>
      <c r="D394" t="s">
        <v>1171</v>
      </c>
      <c r="E394">
        <v>528</v>
      </c>
      <c r="F394">
        <v>528</v>
      </c>
    </row>
    <row r="395" spans="2:6">
      <c r="B395">
        <v>2702</v>
      </c>
      <c r="C395" t="s">
        <v>1172</v>
      </c>
      <c r="D395" t="s">
        <v>1173</v>
      </c>
      <c r="E395">
        <v>590</v>
      </c>
      <c r="F395">
        <v>590</v>
      </c>
    </row>
    <row r="396" spans="2:6">
      <c r="B396">
        <v>2703</v>
      </c>
      <c r="C396" t="s">
        <v>1174</v>
      </c>
      <c r="D396" t="s">
        <v>1175</v>
      </c>
      <c r="E396">
        <v>675</v>
      </c>
      <c r="F396">
        <v>675</v>
      </c>
    </row>
    <row r="397" spans="2:6">
      <c r="B397">
        <v>2704</v>
      </c>
      <c r="C397" t="s">
        <v>1176</v>
      </c>
      <c r="D397" t="s">
        <v>1177</v>
      </c>
      <c r="E397">
        <v>528</v>
      </c>
      <c r="F397">
        <v>528</v>
      </c>
    </row>
    <row r="398" spans="2:6">
      <c r="B398">
        <v>2705</v>
      </c>
      <c r="C398" t="s">
        <v>1178</v>
      </c>
      <c r="D398" t="s">
        <v>1179</v>
      </c>
      <c r="E398">
        <v>735</v>
      </c>
      <c r="F398">
        <v>735</v>
      </c>
    </row>
    <row r="399" spans="2:6">
      <c r="B399">
        <v>2706</v>
      </c>
      <c r="C399" t="s">
        <v>1180</v>
      </c>
      <c r="D399" t="s">
        <v>1181</v>
      </c>
      <c r="E399">
        <v>686</v>
      </c>
      <c r="F399">
        <v>686</v>
      </c>
    </row>
    <row r="400" spans="2:6">
      <c r="B400">
        <v>2707</v>
      </c>
      <c r="C400" t="s">
        <v>1182</v>
      </c>
      <c r="D400" t="s">
        <v>417</v>
      </c>
      <c r="E400">
        <v>577</v>
      </c>
      <c r="F400">
        <v>577</v>
      </c>
    </row>
    <row r="401" spans="2:6">
      <c r="B401">
        <v>2718</v>
      </c>
      <c r="C401" t="s">
        <v>1183</v>
      </c>
      <c r="D401" t="s">
        <v>677</v>
      </c>
      <c r="E401">
        <v>1380</v>
      </c>
      <c r="F401">
        <v>1380</v>
      </c>
    </row>
    <row r="402" spans="2:6">
      <c r="B402">
        <v>2719</v>
      </c>
      <c r="C402" t="s">
        <v>1184</v>
      </c>
      <c r="E402">
        <v>2777</v>
      </c>
      <c r="F402">
        <v>2777</v>
      </c>
    </row>
    <row r="403" spans="2:6">
      <c r="B403">
        <v>2736</v>
      </c>
      <c r="C403" t="s">
        <v>1185</v>
      </c>
      <c r="E403">
        <v>857</v>
      </c>
      <c r="F403">
        <v>857</v>
      </c>
    </row>
    <row r="404" spans="2:6">
      <c r="B404">
        <v>2739</v>
      </c>
      <c r="C404" t="s">
        <v>1186</v>
      </c>
      <c r="D404" t="s">
        <v>1187</v>
      </c>
      <c r="E404">
        <v>4370</v>
      </c>
      <c r="F404">
        <v>4370</v>
      </c>
    </row>
    <row r="405" spans="2:6">
      <c r="B405">
        <v>2740</v>
      </c>
      <c r="C405" t="s">
        <v>1188</v>
      </c>
      <c r="E405">
        <v>1169</v>
      </c>
      <c r="F405">
        <v>1169</v>
      </c>
    </row>
    <row r="406" spans="2:6">
      <c r="B406">
        <v>2741</v>
      </c>
      <c r="C406" t="s">
        <v>1189</v>
      </c>
      <c r="E406">
        <v>3001</v>
      </c>
      <c r="F406">
        <v>3001</v>
      </c>
    </row>
    <row r="407" spans="2:6">
      <c r="B407">
        <v>2742</v>
      </c>
      <c r="C407" t="s">
        <v>1190</v>
      </c>
      <c r="E407">
        <v>950</v>
      </c>
      <c r="F407">
        <v>950</v>
      </c>
    </row>
    <row r="408" spans="2:6">
      <c r="B408">
        <v>2743</v>
      </c>
      <c r="C408" t="s">
        <v>1191</v>
      </c>
      <c r="D408" t="s">
        <v>677</v>
      </c>
      <c r="E408">
        <v>905</v>
      </c>
      <c r="F408">
        <v>905</v>
      </c>
    </row>
    <row r="409" spans="2:6">
      <c r="B409">
        <v>2745</v>
      </c>
      <c r="C409" t="s">
        <v>1192</v>
      </c>
      <c r="D409" t="s">
        <v>677</v>
      </c>
      <c r="E409">
        <v>1131</v>
      </c>
      <c r="F409">
        <v>1131</v>
      </c>
    </row>
    <row r="410" spans="2:6">
      <c r="B410">
        <v>2744</v>
      </c>
      <c r="C410" t="s">
        <v>1193</v>
      </c>
      <c r="D410" t="s">
        <v>1194</v>
      </c>
      <c r="E410">
        <v>4180</v>
      </c>
      <c r="F410">
        <v>4180</v>
      </c>
    </row>
    <row r="411" spans="2:6">
      <c r="B411" t="s">
        <v>1195</v>
      </c>
    </row>
    <row r="412" spans="2:6">
      <c r="B412">
        <v>2801</v>
      </c>
      <c r="C412" t="s">
        <v>1196</v>
      </c>
      <c r="D412" t="s">
        <v>14</v>
      </c>
      <c r="E412">
        <v>130</v>
      </c>
      <c r="F412">
        <v>130</v>
      </c>
    </row>
    <row r="413" spans="2:6">
      <c r="B413">
        <v>2802</v>
      </c>
      <c r="C413" t="s">
        <v>1197</v>
      </c>
      <c r="D413" t="s">
        <v>42</v>
      </c>
      <c r="E413">
        <v>150</v>
      </c>
      <c r="F413">
        <v>150</v>
      </c>
    </row>
    <row r="414" spans="2:6">
      <c r="B414">
        <v>280201</v>
      </c>
      <c r="C414" t="s">
        <v>1198</v>
      </c>
      <c r="D414" t="s">
        <v>1199</v>
      </c>
      <c r="E414">
        <v>150</v>
      </c>
      <c r="F414">
        <v>150</v>
      </c>
    </row>
    <row r="415" spans="2:6">
      <c r="B415">
        <v>2803</v>
      </c>
      <c r="C415" t="s">
        <v>1200</v>
      </c>
      <c r="D415" t="s">
        <v>51</v>
      </c>
      <c r="E415">
        <v>165</v>
      </c>
      <c r="F415">
        <v>165</v>
      </c>
    </row>
    <row r="416" spans="2:6">
      <c r="B416">
        <v>280301</v>
      </c>
      <c r="C416" t="s">
        <v>1201</v>
      </c>
      <c r="D416" t="s">
        <v>1199</v>
      </c>
      <c r="E416">
        <v>165</v>
      </c>
      <c r="F416">
        <v>165</v>
      </c>
    </row>
    <row r="417" spans="2:6">
      <c r="B417">
        <v>2804</v>
      </c>
      <c r="C417" t="s">
        <v>1202</v>
      </c>
      <c r="D417" t="s">
        <v>124</v>
      </c>
      <c r="E417">
        <v>174</v>
      </c>
      <c r="F417">
        <v>174</v>
      </c>
    </row>
    <row r="418" spans="2:6">
      <c r="B418">
        <v>280401</v>
      </c>
      <c r="C418" t="s">
        <v>1203</v>
      </c>
      <c r="D418" t="s">
        <v>1199</v>
      </c>
      <c r="E418">
        <v>174</v>
      </c>
      <c r="F418">
        <v>174</v>
      </c>
    </row>
    <row r="419" spans="2:6">
      <c r="B419">
        <v>2894</v>
      </c>
      <c r="C419" t="s">
        <v>1204</v>
      </c>
      <c r="D419" t="s">
        <v>321</v>
      </c>
      <c r="E419">
        <v>196</v>
      </c>
      <c r="F419">
        <v>196</v>
      </c>
    </row>
    <row r="420" spans="2:6">
      <c r="B420">
        <v>289401</v>
      </c>
      <c r="C420" t="s">
        <v>1205</v>
      </c>
      <c r="D420" t="s">
        <v>1199</v>
      </c>
      <c r="E420">
        <v>196</v>
      </c>
      <c r="F420">
        <v>196</v>
      </c>
    </row>
    <row r="421" spans="2:6">
      <c r="B421">
        <v>289450</v>
      </c>
      <c r="C421" t="s">
        <v>1206</v>
      </c>
      <c r="D421">
        <v>12</v>
      </c>
      <c r="E421">
        <v>98</v>
      </c>
      <c r="F421">
        <v>98</v>
      </c>
    </row>
    <row r="422" spans="2:6">
      <c r="B422">
        <v>2805</v>
      </c>
      <c r="C422" t="s">
        <v>1207</v>
      </c>
      <c r="D422" t="s">
        <v>119</v>
      </c>
      <c r="E422">
        <v>177</v>
      </c>
      <c r="F422">
        <v>177</v>
      </c>
    </row>
    <row r="423" spans="2:6">
      <c r="B423">
        <v>280501</v>
      </c>
      <c r="C423" t="s">
        <v>1208</v>
      </c>
      <c r="D423" t="s">
        <v>1199</v>
      </c>
      <c r="E423">
        <v>177</v>
      </c>
      <c r="F423">
        <v>177</v>
      </c>
    </row>
    <row r="424" spans="2:6">
      <c r="B424">
        <v>2806</v>
      </c>
      <c r="C424" t="s">
        <v>1209</v>
      </c>
      <c r="D424" t="s">
        <v>125</v>
      </c>
      <c r="E424">
        <v>191</v>
      </c>
      <c r="F424">
        <v>191</v>
      </c>
    </row>
    <row r="425" spans="2:6">
      <c r="B425">
        <v>280601</v>
      </c>
      <c r="C425" t="s">
        <v>1210</v>
      </c>
      <c r="D425" t="s">
        <v>1199</v>
      </c>
      <c r="E425">
        <v>191</v>
      </c>
      <c r="F425">
        <v>191</v>
      </c>
    </row>
    <row r="426" spans="2:6">
      <c r="B426">
        <v>2895</v>
      </c>
      <c r="C426" t="s">
        <v>1211</v>
      </c>
      <c r="D426" t="s">
        <v>471</v>
      </c>
      <c r="E426">
        <v>217</v>
      </c>
      <c r="F426">
        <v>217</v>
      </c>
    </row>
    <row r="427" spans="2:6">
      <c r="B427">
        <v>289501</v>
      </c>
      <c r="C427" t="s">
        <v>1212</v>
      </c>
      <c r="D427" t="s">
        <v>1199</v>
      </c>
      <c r="E427">
        <v>217</v>
      </c>
      <c r="F427">
        <v>217</v>
      </c>
    </row>
    <row r="428" spans="2:6">
      <c r="B428">
        <v>2869</v>
      </c>
      <c r="C428" t="s">
        <v>1213</v>
      </c>
      <c r="D428" t="s">
        <v>679</v>
      </c>
      <c r="E428">
        <v>235</v>
      </c>
      <c r="F428">
        <v>235</v>
      </c>
    </row>
    <row r="429" spans="2:6">
      <c r="B429">
        <v>286901</v>
      </c>
      <c r="C429" t="s">
        <v>1214</v>
      </c>
      <c r="D429" t="s">
        <v>1199</v>
      </c>
      <c r="E429">
        <v>235</v>
      </c>
      <c r="F429">
        <v>235</v>
      </c>
    </row>
    <row r="430" spans="2:6">
      <c r="B430">
        <v>2870</v>
      </c>
      <c r="C430" t="s">
        <v>1215</v>
      </c>
      <c r="D430" t="s">
        <v>1216</v>
      </c>
      <c r="E430">
        <v>246</v>
      </c>
      <c r="F430">
        <v>246</v>
      </c>
    </row>
    <row r="431" spans="2:6">
      <c r="B431">
        <v>287001</v>
      </c>
      <c r="C431" t="s">
        <v>1217</v>
      </c>
      <c r="D431" t="s">
        <v>1216</v>
      </c>
      <c r="E431">
        <v>246</v>
      </c>
      <c r="F431">
        <v>246</v>
      </c>
    </row>
    <row r="432" spans="2:6">
      <c r="B432">
        <v>2872</v>
      </c>
      <c r="C432" t="s">
        <v>1218</v>
      </c>
      <c r="D432" t="s">
        <v>1216</v>
      </c>
      <c r="E432">
        <v>292</v>
      </c>
      <c r="F432">
        <v>292</v>
      </c>
    </row>
    <row r="433" spans="2:6">
      <c r="B433">
        <v>287201</v>
      </c>
      <c r="C433" t="s">
        <v>1219</v>
      </c>
      <c r="D433" t="s">
        <v>1216</v>
      </c>
      <c r="E433">
        <v>292</v>
      </c>
      <c r="F433">
        <v>292</v>
      </c>
    </row>
    <row r="434" spans="2:6">
      <c r="B434">
        <v>2877</v>
      </c>
      <c r="C434" t="s">
        <v>1220</v>
      </c>
      <c r="D434" t="s">
        <v>120</v>
      </c>
      <c r="E434">
        <v>303</v>
      </c>
      <c r="F434">
        <v>303</v>
      </c>
    </row>
    <row r="435" spans="2:6">
      <c r="B435">
        <v>287701</v>
      </c>
      <c r="C435" t="s">
        <v>1221</v>
      </c>
      <c r="D435" t="s">
        <v>1199</v>
      </c>
      <c r="E435">
        <v>303</v>
      </c>
      <c r="F435">
        <v>303</v>
      </c>
    </row>
    <row r="436" spans="2:6">
      <c r="B436">
        <v>2878</v>
      </c>
      <c r="C436" t="s">
        <v>1222</v>
      </c>
      <c r="D436" t="s">
        <v>1216</v>
      </c>
      <c r="E436">
        <v>333</v>
      </c>
      <c r="F436">
        <v>333</v>
      </c>
    </row>
    <row r="437" spans="2:6">
      <c r="B437">
        <v>287801</v>
      </c>
      <c r="C437" t="s">
        <v>1223</v>
      </c>
      <c r="D437" t="s">
        <v>1216</v>
      </c>
      <c r="E437">
        <v>333</v>
      </c>
      <c r="F437">
        <v>333</v>
      </c>
    </row>
    <row r="438" spans="2:6">
      <c r="B438">
        <v>2876</v>
      </c>
      <c r="C438" t="s">
        <v>1224</v>
      </c>
      <c r="D438" t="s">
        <v>1216</v>
      </c>
      <c r="E438">
        <v>417</v>
      </c>
      <c r="F438">
        <v>417</v>
      </c>
    </row>
    <row r="439" spans="2:6">
      <c r="B439">
        <v>287601</v>
      </c>
      <c r="C439" t="s">
        <v>1225</v>
      </c>
      <c r="D439" t="s">
        <v>1216</v>
      </c>
      <c r="E439">
        <v>417</v>
      </c>
      <c r="F439">
        <v>417</v>
      </c>
    </row>
    <row r="440" spans="2:6">
      <c r="B440">
        <v>2880</v>
      </c>
      <c r="C440" t="s">
        <v>1226</v>
      </c>
      <c r="D440" t="s">
        <v>121</v>
      </c>
      <c r="E440">
        <v>390</v>
      </c>
      <c r="F440">
        <v>390</v>
      </c>
    </row>
    <row r="441" spans="2:6">
      <c r="B441">
        <v>288001</v>
      </c>
      <c r="C441" t="s">
        <v>1227</v>
      </c>
      <c r="D441" t="s">
        <v>1199</v>
      </c>
      <c r="E441">
        <v>390</v>
      </c>
      <c r="F441">
        <v>390</v>
      </c>
    </row>
    <row r="442" spans="2:6">
      <c r="B442">
        <v>2881</v>
      </c>
      <c r="C442" t="s">
        <v>1228</v>
      </c>
      <c r="D442" t="s">
        <v>1216</v>
      </c>
      <c r="E442">
        <v>449</v>
      </c>
      <c r="F442">
        <v>449</v>
      </c>
    </row>
    <row r="443" spans="2:6">
      <c r="B443">
        <v>288101</v>
      </c>
      <c r="C443" t="s">
        <v>1229</v>
      </c>
      <c r="D443" t="s">
        <v>1216</v>
      </c>
      <c r="E443">
        <v>449</v>
      </c>
      <c r="F443">
        <v>449</v>
      </c>
    </row>
    <row r="444" spans="2:6">
      <c r="B444">
        <v>288201</v>
      </c>
      <c r="C444" t="s">
        <v>1230</v>
      </c>
      <c r="D444" t="s">
        <v>1216</v>
      </c>
      <c r="E444">
        <v>564</v>
      </c>
      <c r="F444">
        <v>564</v>
      </c>
    </row>
    <row r="445" spans="2:6">
      <c r="B445">
        <v>288203</v>
      </c>
      <c r="C445" t="s">
        <v>1231</v>
      </c>
      <c r="D445" t="s">
        <v>1216</v>
      </c>
      <c r="E445">
        <v>564</v>
      </c>
      <c r="F445">
        <v>564</v>
      </c>
    </row>
    <row r="446" spans="2:6">
      <c r="B446">
        <v>2862</v>
      </c>
      <c r="C446" t="s">
        <v>1232</v>
      </c>
      <c r="D446" t="s">
        <v>683</v>
      </c>
      <c r="E446">
        <v>425</v>
      </c>
      <c r="F446">
        <v>425</v>
      </c>
    </row>
    <row r="447" spans="2:6">
      <c r="B447">
        <v>286201</v>
      </c>
      <c r="C447" t="s">
        <v>1233</v>
      </c>
      <c r="D447" t="s">
        <v>1199</v>
      </c>
      <c r="E447">
        <v>425</v>
      </c>
      <c r="F447">
        <v>425</v>
      </c>
    </row>
    <row r="448" spans="2:6">
      <c r="B448">
        <v>2863</v>
      </c>
      <c r="C448" t="s">
        <v>1234</v>
      </c>
      <c r="D448" t="s">
        <v>1216</v>
      </c>
      <c r="E448">
        <v>449</v>
      </c>
      <c r="F448">
        <v>449</v>
      </c>
    </row>
    <row r="449" spans="2:6">
      <c r="B449">
        <v>286301</v>
      </c>
      <c r="C449" t="s">
        <v>1235</v>
      </c>
      <c r="D449" t="s">
        <v>1216</v>
      </c>
      <c r="E449">
        <v>449</v>
      </c>
      <c r="F449">
        <v>449</v>
      </c>
    </row>
    <row r="450" spans="2:6">
      <c r="B450">
        <v>2865</v>
      </c>
      <c r="C450" t="s">
        <v>1236</v>
      </c>
      <c r="D450" t="s">
        <v>1216</v>
      </c>
      <c r="E450">
        <v>532</v>
      </c>
      <c r="F450">
        <v>532</v>
      </c>
    </row>
    <row r="451" spans="2:6">
      <c r="B451">
        <v>286501</v>
      </c>
      <c r="C451" t="s">
        <v>1237</v>
      </c>
      <c r="D451" t="s">
        <v>1216</v>
      </c>
      <c r="E451">
        <v>532</v>
      </c>
      <c r="F451">
        <v>532</v>
      </c>
    </row>
    <row r="452" spans="2:6">
      <c r="B452">
        <v>2815</v>
      </c>
      <c r="C452" t="s">
        <v>1238</v>
      </c>
      <c r="D452" t="s">
        <v>1239</v>
      </c>
      <c r="E452">
        <v>503</v>
      </c>
      <c r="F452">
        <v>503</v>
      </c>
    </row>
    <row r="453" spans="2:6">
      <c r="B453">
        <v>281501</v>
      </c>
      <c r="C453" t="s">
        <v>1240</v>
      </c>
      <c r="D453" t="s">
        <v>1199</v>
      </c>
      <c r="E453">
        <v>503</v>
      </c>
      <c r="F453">
        <v>503</v>
      </c>
    </row>
    <row r="454" spans="2:6">
      <c r="B454">
        <v>2816</v>
      </c>
      <c r="C454" t="s">
        <v>1241</v>
      </c>
      <c r="D454" t="s">
        <v>717</v>
      </c>
      <c r="E454">
        <v>507</v>
      </c>
      <c r="F454">
        <v>507</v>
      </c>
    </row>
    <row r="455" spans="2:6">
      <c r="B455">
        <v>281601</v>
      </c>
      <c r="C455" t="s">
        <v>1242</v>
      </c>
      <c r="D455" t="s">
        <v>1199</v>
      </c>
      <c r="E455">
        <v>507</v>
      </c>
      <c r="F455">
        <v>507</v>
      </c>
    </row>
    <row r="456" spans="2:6">
      <c r="B456">
        <v>2817</v>
      </c>
      <c r="C456" t="s">
        <v>1243</v>
      </c>
      <c r="D456" t="s">
        <v>707</v>
      </c>
      <c r="E456">
        <v>686</v>
      </c>
      <c r="F456">
        <v>686</v>
      </c>
    </row>
    <row r="457" spans="2:6">
      <c r="B457">
        <v>281701</v>
      </c>
      <c r="C457" t="s">
        <v>1244</v>
      </c>
      <c r="D457" t="s">
        <v>1199</v>
      </c>
      <c r="E457">
        <v>686</v>
      </c>
      <c r="F457">
        <v>686</v>
      </c>
    </row>
    <row r="458" spans="2:6">
      <c r="B458">
        <v>2820</v>
      </c>
      <c r="C458" t="s">
        <v>1245</v>
      </c>
      <c r="D458" t="s">
        <v>754</v>
      </c>
      <c r="E458">
        <v>250</v>
      </c>
      <c r="F458">
        <v>250</v>
      </c>
    </row>
    <row r="459" spans="2:6">
      <c r="B459">
        <v>2821</v>
      </c>
      <c r="C459" t="s">
        <v>1246</v>
      </c>
      <c r="D459" t="s">
        <v>1247</v>
      </c>
      <c r="E459">
        <v>303</v>
      </c>
      <c r="F459">
        <v>303</v>
      </c>
    </row>
    <row r="460" spans="2:6">
      <c r="B460">
        <v>2824</v>
      </c>
      <c r="C460" t="s">
        <v>1248</v>
      </c>
      <c r="D460" t="s">
        <v>756</v>
      </c>
      <c r="E460">
        <v>338</v>
      </c>
      <c r="F460">
        <v>338</v>
      </c>
    </row>
    <row r="461" spans="2:6">
      <c r="B461">
        <v>2825</v>
      </c>
      <c r="C461" t="s">
        <v>1249</v>
      </c>
      <c r="D461" t="s">
        <v>1250</v>
      </c>
      <c r="E461">
        <v>383</v>
      </c>
      <c r="F461">
        <v>383</v>
      </c>
    </row>
    <row r="462" spans="2:6">
      <c r="B462">
        <v>2826</v>
      </c>
      <c r="C462" t="s">
        <v>1251</v>
      </c>
      <c r="D462" t="s">
        <v>1252</v>
      </c>
      <c r="E462">
        <v>427</v>
      </c>
      <c r="F462">
        <v>427</v>
      </c>
    </row>
    <row r="463" spans="2:6">
      <c r="B463">
        <v>2828</v>
      </c>
      <c r="C463" t="s">
        <v>1253</v>
      </c>
      <c r="D463" t="s">
        <v>1252</v>
      </c>
      <c r="E463">
        <v>510</v>
      </c>
      <c r="F463">
        <v>510</v>
      </c>
    </row>
    <row r="464" spans="2:6">
      <c r="B464">
        <v>7004</v>
      </c>
      <c r="C464" t="s">
        <v>1254</v>
      </c>
      <c r="D464" t="s">
        <v>1255</v>
      </c>
      <c r="E464">
        <v>417</v>
      </c>
      <c r="F464">
        <v>417</v>
      </c>
    </row>
    <row r="465" spans="2:6">
      <c r="B465">
        <v>2892</v>
      </c>
      <c r="C465" t="s">
        <v>1256</v>
      </c>
      <c r="D465" t="s">
        <v>1257</v>
      </c>
      <c r="E465">
        <v>510</v>
      </c>
      <c r="F465">
        <v>510</v>
      </c>
    </row>
    <row r="466" spans="2:6">
      <c r="B466">
        <v>7000</v>
      </c>
      <c r="C466" t="s">
        <v>1258</v>
      </c>
      <c r="D466" t="s">
        <v>1259</v>
      </c>
      <c r="E466">
        <v>640</v>
      </c>
      <c r="F466">
        <v>640</v>
      </c>
    </row>
    <row r="467" spans="2:6">
      <c r="B467">
        <v>2886</v>
      </c>
      <c r="C467" t="s">
        <v>1260</v>
      </c>
      <c r="D467" t="s">
        <v>1261</v>
      </c>
      <c r="E467">
        <v>730</v>
      </c>
      <c r="F467">
        <v>730</v>
      </c>
    </row>
    <row r="468" spans="2:6">
      <c r="B468">
        <v>2997</v>
      </c>
      <c r="C468" t="s">
        <v>1262</v>
      </c>
      <c r="D468" t="s">
        <v>1263</v>
      </c>
      <c r="E468">
        <v>930</v>
      </c>
      <c r="F468">
        <v>930</v>
      </c>
    </row>
    <row r="469" spans="2:6">
      <c r="B469">
        <v>2896</v>
      </c>
      <c r="C469" t="s">
        <v>1264</v>
      </c>
      <c r="D469" t="s">
        <v>1265</v>
      </c>
      <c r="E469">
        <v>1046</v>
      </c>
      <c r="F469">
        <v>1046</v>
      </c>
    </row>
    <row r="470" spans="2:6">
      <c r="B470">
        <v>705001</v>
      </c>
      <c r="C470" t="s">
        <v>1266</v>
      </c>
      <c r="D470" t="s">
        <v>1267</v>
      </c>
      <c r="E470">
        <v>170</v>
      </c>
      <c r="F470">
        <v>170</v>
      </c>
    </row>
    <row r="471" spans="2:6">
      <c r="B471">
        <v>705002</v>
      </c>
      <c r="C471" t="s">
        <v>1268</v>
      </c>
      <c r="D471" t="s">
        <v>1269</v>
      </c>
      <c r="E471">
        <v>188</v>
      </c>
      <c r="F471">
        <v>188</v>
      </c>
    </row>
    <row r="472" spans="2:6">
      <c r="B472">
        <v>705003</v>
      </c>
      <c r="C472" t="s">
        <v>1270</v>
      </c>
      <c r="D472" t="s">
        <v>1271</v>
      </c>
      <c r="E472">
        <v>224</v>
      </c>
      <c r="F472">
        <v>224</v>
      </c>
    </row>
    <row r="473" spans="2:6">
      <c r="B473">
        <v>2829</v>
      </c>
      <c r="C473" t="s">
        <v>1272</v>
      </c>
      <c r="D473" t="s">
        <v>259</v>
      </c>
      <c r="E473">
        <v>251</v>
      </c>
      <c r="F473">
        <v>251</v>
      </c>
    </row>
    <row r="474" spans="2:6">
      <c r="B474">
        <v>2830</v>
      </c>
      <c r="C474" t="s">
        <v>1273</v>
      </c>
      <c r="D474" t="s">
        <v>260</v>
      </c>
      <c r="E474">
        <v>306</v>
      </c>
      <c r="F474">
        <v>306</v>
      </c>
    </row>
    <row r="475" spans="2:6">
      <c r="B475">
        <v>2831</v>
      </c>
      <c r="C475" t="s">
        <v>1274</v>
      </c>
      <c r="D475" t="s">
        <v>261</v>
      </c>
      <c r="E475">
        <v>348</v>
      </c>
      <c r="F475">
        <v>348</v>
      </c>
    </row>
    <row r="476" spans="2:6">
      <c r="B476">
        <v>2832</v>
      </c>
      <c r="C476" t="s">
        <v>1275</v>
      </c>
      <c r="D476" t="s">
        <v>230</v>
      </c>
      <c r="E476">
        <v>144</v>
      </c>
      <c r="F476">
        <v>144</v>
      </c>
    </row>
    <row r="477" spans="2:6">
      <c r="B477">
        <v>2833</v>
      </c>
      <c r="C477" t="s">
        <v>1276</v>
      </c>
      <c r="D477" t="s">
        <v>232</v>
      </c>
      <c r="E477">
        <v>159</v>
      </c>
      <c r="F477">
        <v>159</v>
      </c>
    </row>
    <row r="478" spans="2:6">
      <c r="B478">
        <v>2834</v>
      </c>
      <c r="C478" t="s">
        <v>1277</v>
      </c>
      <c r="D478" t="s">
        <v>234</v>
      </c>
      <c r="E478">
        <v>173</v>
      </c>
      <c r="F478">
        <v>173</v>
      </c>
    </row>
    <row r="479" spans="2:6">
      <c r="B479">
        <v>2835</v>
      </c>
      <c r="C479" t="s">
        <v>1278</v>
      </c>
      <c r="D479" t="s">
        <v>236</v>
      </c>
      <c r="E479">
        <v>188</v>
      </c>
      <c r="F479">
        <v>188</v>
      </c>
    </row>
    <row r="480" spans="2:6">
      <c r="B480">
        <v>2836</v>
      </c>
      <c r="C480" t="s">
        <v>1279</v>
      </c>
      <c r="D480" t="s">
        <v>238</v>
      </c>
      <c r="E480">
        <v>225</v>
      </c>
      <c r="F480">
        <v>225</v>
      </c>
    </row>
    <row r="481" spans="2:6">
      <c r="B481">
        <v>2837</v>
      </c>
      <c r="C481" t="s">
        <v>1280</v>
      </c>
      <c r="D481" t="s">
        <v>1281</v>
      </c>
      <c r="E481">
        <v>124</v>
      </c>
      <c r="F481">
        <v>124</v>
      </c>
    </row>
    <row r="482" spans="2:6">
      <c r="B482">
        <v>2838</v>
      </c>
      <c r="C482" t="s">
        <v>1282</v>
      </c>
      <c r="D482" t="s">
        <v>1283</v>
      </c>
      <c r="E482">
        <v>139</v>
      </c>
      <c r="F482">
        <v>139</v>
      </c>
    </row>
    <row r="483" spans="2:6">
      <c r="B483">
        <v>2839</v>
      </c>
      <c r="C483" t="s">
        <v>1284</v>
      </c>
      <c r="D483" t="s">
        <v>1285</v>
      </c>
      <c r="E483">
        <v>157</v>
      </c>
      <c r="F483">
        <v>157</v>
      </c>
    </row>
    <row r="484" spans="2:6">
      <c r="B484">
        <v>2840</v>
      </c>
      <c r="C484" t="s">
        <v>1286</v>
      </c>
      <c r="D484" t="s">
        <v>1287</v>
      </c>
      <c r="E484">
        <v>171</v>
      </c>
      <c r="F484">
        <v>171</v>
      </c>
    </row>
    <row r="485" spans="2:6">
      <c r="B485">
        <v>2866</v>
      </c>
      <c r="C485" t="s">
        <v>1288</v>
      </c>
      <c r="D485" t="s">
        <v>1289</v>
      </c>
      <c r="E485">
        <v>177</v>
      </c>
      <c r="F485">
        <v>177</v>
      </c>
    </row>
    <row r="486" spans="2:6">
      <c r="B486">
        <v>2841</v>
      </c>
      <c r="C486" t="s">
        <v>1290</v>
      </c>
      <c r="D486" t="s">
        <v>701</v>
      </c>
      <c r="E486">
        <v>73</v>
      </c>
      <c r="F486">
        <v>73</v>
      </c>
    </row>
    <row r="487" spans="2:6">
      <c r="B487">
        <v>2842</v>
      </c>
      <c r="C487" t="s">
        <v>1291</v>
      </c>
      <c r="D487" t="s">
        <v>1292</v>
      </c>
      <c r="E487">
        <v>84</v>
      </c>
      <c r="F487">
        <v>84</v>
      </c>
    </row>
    <row r="488" spans="2:6">
      <c r="B488">
        <v>2843</v>
      </c>
      <c r="C488" t="s">
        <v>1293</v>
      </c>
      <c r="D488" t="s">
        <v>705</v>
      </c>
      <c r="E488">
        <v>97</v>
      </c>
      <c r="F488">
        <v>97</v>
      </c>
    </row>
    <row r="489" spans="2:6">
      <c r="B489">
        <v>2844</v>
      </c>
      <c r="C489" t="s">
        <v>1294</v>
      </c>
      <c r="D489" t="s">
        <v>1295</v>
      </c>
      <c r="E489">
        <v>150</v>
      </c>
      <c r="F489">
        <v>150</v>
      </c>
    </row>
    <row r="490" spans="2:6">
      <c r="B490">
        <v>2845</v>
      </c>
      <c r="C490" t="s">
        <v>1296</v>
      </c>
      <c r="D490" t="s">
        <v>1297</v>
      </c>
      <c r="E490">
        <v>113</v>
      </c>
      <c r="F490">
        <v>113</v>
      </c>
    </row>
    <row r="491" spans="2:6">
      <c r="B491">
        <v>2846</v>
      </c>
      <c r="C491" t="s">
        <v>1298</v>
      </c>
      <c r="D491" t="s">
        <v>712</v>
      </c>
      <c r="E491">
        <v>83</v>
      </c>
      <c r="F491">
        <v>83</v>
      </c>
    </row>
    <row r="492" spans="2:6">
      <c r="B492">
        <v>2847</v>
      </c>
      <c r="C492" t="s">
        <v>1299</v>
      </c>
      <c r="D492" t="s">
        <v>714</v>
      </c>
      <c r="E492">
        <v>70</v>
      </c>
      <c r="F492">
        <v>70</v>
      </c>
    </row>
    <row r="493" spans="2:6">
      <c r="B493">
        <v>2867</v>
      </c>
      <c r="C493" t="s">
        <v>1300</v>
      </c>
      <c r="D493" t="s">
        <v>717</v>
      </c>
      <c r="E493">
        <v>131</v>
      </c>
      <c r="F493">
        <v>131</v>
      </c>
    </row>
    <row r="494" spans="2:6">
      <c r="B494">
        <v>2873</v>
      </c>
      <c r="C494" t="s">
        <v>1301</v>
      </c>
      <c r="D494" t="s">
        <v>1302</v>
      </c>
      <c r="E494">
        <v>86</v>
      </c>
      <c r="F494">
        <v>86</v>
      </c>
    </row>
    <row r="495" spans="2:6">
      <c r="B495">
        <v>2879</v>
      </c>
      <c r="C495" t="s">
        <v>1303</v>
      </c>
      <c r="D495" t="s">
        <v>134</v>
      </c>
      <c r="E495">
        <v>101</v>
      </c>
      <c r="F495">
        <v>101</v>
      </c>
    </row>
    <row r="496" spans="2:6">
      <c r="B496">
        <v>2883</v>
      </c>
      <c r="C496" t="s">
        <v>1304</v>
      </c>
      <c r="D496" t="s">
        <v>133</v>
      </c>
      <c r="E496">
        <v>96</v>
      </c>
      <c r="F496">
        <v>96</v>
      </c>
    </row>
    <row r="497" spans="2:6">
      <c r="B497">
        <v>2885</v>
      </c>
      <c r="C497" t="s">
        <v>1305</v>
      </c>
      <c r="D497" t="s">
        <v>1306</v>
      </c>
      <c r="E497">
        <v>157</v>
      </c>
      <c r="F497">
        <v>157</v>
      </c>
    </row>
    <row r="498" spans="2:6">
      <c r="B498">
        <v>2887</v>
      </c>
      <c r="C498" t="s">
        <v>1307</v>
      </c>
      <c r="D498" t="s">
        <v>307</v>
      </c>
      <c r="E498">
        <v>178</v>
      </c>
      <c r="F498">
        <v>178</v>
      </c>
    </row>
    <row r="499" spans="2:6">
      <c r="B499">
        <v>288701</v>
      </c>
      <c r="C499" t="s">
        <v>1308</v>
      </c>
      <c r="D499" t="s">
        <v>307</v>
      </c>
      <c r="E499">
        <v>340</v>
      </c>
      <c r="F499">
        <v>340</v>
      </c>
    </row>
    <row r="500" spans="2:6">
      <c r="B500">
        <v>2998</v>
      </c>
      <c r="C500" t="s">
        <v>1309</v>
      </c>
      <c r="D500" t="s">
        <v>677</v>
      </c>
      <c r="E500">
        <v>280</v>
      </c>
      <c r="F500">
        <v>280</v>
      </c>
    </row>
    <row r="501" spans="2:6">
      <c r="B501">
        <v>299901</v>
      </c>
      <c r="C501" t="s">
        <v>1310</v>
      </c>
      <c r="D501" t="s">
        <v>677</v>
      </c>
      <c r="E501">
        <v>400</v>
      </c>
      <c r="F501">
        <v>400</v>
      </c>
    </row>
    <row r="502" spans="2:6">
      <c r="B502">
        <v>2893</v>
      </c>
      <c r="C502" t="s">
        <v>1311</v>
      </c>
      <c r="D502" t="s">
        <v>670</v>
      </c>
      <c r="E502">
        <v>109</v>
      </c>
      <c r="F502">
        <v>109</v>
      </c>
    </row>
    <row r="503" spans="2:6">
      <c r="B503">
        <v>2897</v>
      </c>
      <c r="C503" t="s">
        <v>1312</v>
      </c>
      <c r="D503" t="s">
        <v>308</v>
      </c>
      <c r="E503">
        <v>322</v>
      </c>
      <c r="F503">
        <v>322</v>
      </c>
    </row>
    <row r="504" spans="2:6">
      <c r="B504">
        <v>2899</v>
      </c>
      <c r="C504" t="s">
        <v>1313</v>
      </c>
      <c r="D504" t="s">
        <v>308</v>
      </c>
      <c r="E504">
        <v>438</v>
      </c>
      <c r="F504">
        <v>438</v>
      </c>
    </row>
    <row r="505" spans="2:6">
      <c r="B505">
        <v>7001</v>
      </c>
      <c r="C505" t="s">
        <v>1314</v>
      </c>
      <c r="D505" t="s">
        <v>672</v>
      </c>
      <c r="E505">
        <v>157</v>
      </c>
      <c r="F505">
        <v>157</v>
      </c>
    </row>
    <row r="506" spans="2:6">
      <c r="B506">
        <v>7002</v>
      </c>
      <c r="C506" t="s">
        <v>1315</v>
      </c>
      <c r="D506" t="s">
        <v>672</v>
      </c>
      <c r="E506">
        <v>260</v>
      </c>
      <c r="F506">
        <v>260</v>
      </c>
    </row>
    <row r="507" spans="2:6">
      <c r="B507">
        <v>7005</v>
      </c>
      <c r="C507" t="s">
        <v>1316</v>
      </c>
      <c r="D507" t="s">
        <v>417</v>
      </c>
      <c r="E507">
        <v>99</v>
      </c>
      <c r="F507">
        <v>99</v>
      </c>
    </row>
    <row r="508" spans="2:6">
      <c r="B508">
        <v>2848</v>
      </c>
      <c r="C508" t="s">
        <v>1317</v>
      </c>
      <c r="D508" t="s">
        <v>1318</v>
      </c>
      <c r="E508">
        <v>69</v>
      </c>
      <c r="F508">
        <v>69</v>
      </c>
    </row>
    <row r="509" spans="2:6">
      <c r="B509">
        <v>2849</v>
      </c>
      <c r="C509" t="s">
        <v>1319</v>
      </c>
      <c r="D509" t="s">
        <v>126</v>
      </c>
      <c r="E509">
        <v>77</v>
      </c>
      <c r="F509">
        <v>77</v>
      </c>
    </row>
    <row r="510" spans="2:6">
      <c r="B510">
        <v>2868</v>
      </c>
      <c r="C510" t="s">
        <v>1320</v>
      </c>
      <c r="D510" t="s">
        <v>1321</v>
      </c>
      <c r="E510">
        <v>101</v>
      </c>
      <c r="F510">
        <v>101</v>
      </c>
    </row>
    <row r="511" spans="2:6">
      <c r="B511">
        <v>2850</v>
      </c>
      <c r="C511" t="s">
        <v>1322</v>
      </c>
      <c r="D511" t="s">
        <v>1323</v>
      </c>
      <c r="E511">
        <v>82</v>
      </c>
      <c r="F511">
        <v>82</v>
      </c>
    </row>
    <row r="512" spans="2:6">
      <c r="B512">
        <v>2851</v>
      </c>
      <c r="C512" t="s">
        <v>1324</v>
      </c>
      <c r="D512">
        <v>2</v>
      </c>
      <c r="E512">
        <v>82</v>
      </c>
      <c r="F512">
        <v>82</v>
      </c>
    </row>
    <row r="513" spans="2:6">
      <c r="B513">
        <v>2852</v>
      </c>
      <c r="C513" t="s">
        <v>1325</v>
      </c>
      <c r="D513">
        <v>3</v>
      </c>
      <c r="E513">
        <v>86</v>
      </c>
      <c r="F513">
        <v>86</v>
      </c>
    </row>
    <row r="514" spans="2:6">
      <c r="B514">
        <v>2853</v>
      </c>
      <c r="C514" t="s">
        <v>1326</v>
      </c>
      <c r="D514" t="s">
        <v>722</v>
      </c>
      <c r="E514">
        <v>108</v>
      </c>
      <c r="F514">
        <v>108</v>
      </c>
    </row>
    <row r="515" spans="2:6">
      <c r="B515">
        <v>2854</v>
      </c>
      <c r="C515" t="s">
        <v>1327</v>
      </c>
      <c r="D515" t="s">
        <v>1239</v>
      </c>
      <c r="E515">
        <v>64</v>
      </c>
      <c r="F515">
        <v>64</v>
      </c>
    </row>
    <row r="516" spans="2:6">
      <c r="B516">
        <v>2874</v>
      </c>
      <c r="C516" t="s">
        <v>1328</v>
      </c>
      <c r="D516" t="s">
        <v>1054</v>
      </c>
      <c r="E516">
        <v>82</v>
      </c>
      <c r="F516">
        <v>82</v>
      </c>
    </row>
    <row r="517" spans="2:6">
      <c r="B517">
        <v>2884</v>
      </c>
      <c r="C517" t="s">
        <v>1329</v>
      </c>
      <c r="D517" t="s">
        <v>133</v>
      </c>
      <c r="E517">
        <v>96</v>
      </c>
      <c r="F517">
        <v>96</v>
      </c>
    </row>
    <row r="518" spans="2:6">
      <c r="B518">
        <v>2888</v>
      </c>
      <c r="C518" t="s">
        <v>1330</v>
      </c>
      <c r="D518" t="s">
        <v>307</v>
      </c>
      <c r="E518">
        <v>103</v>
      </c>
      <c r="F518">
        <v>103</v>
      </c>
    </row>
    <row r="519" spans="2:6">
      <c r="B519">
        <v>2999</v>
      </c>
      <c r="C519" t="s">
        <v>1331</v>
      </c>
      <c r="D519" t="s">
        <v>677</v>
      </c>
      <c r="E519">
        <v>144</v>
      </c>
      <c r="F519">
        <v>144</v>
      </c>
    </row>
    <row r="520" spans="2:6">
      <c r="B520">
        <v>2900</v>
      </c>
      <c r="C520" t="s">
        <v>1332</v>
      </c>
      <c r="D520" t="s">
        <v>134</v>
      </c>
      <c r="E520">
        <v>89</v>
      </c>
      <c r="F520">
        <v>89</v>
      </c>
    </row>
    <row r="521" spans="2:6">
      <c r="B521">
        <v>2898</v>
      </c>
      <c r="C521" t="s">
        <v>1333</v>
      </c>
      <c r="D521" t="s">
        <v>308</v>
      </c>
      <c r="E521">
        <v>178</v>
      </c>
      <c r="F521">
        <v>178</v>
      </c>
    </row>
    <row r="522" spans="2:6">
      <c r="B522">
        <v>7003</v>
      </c>
      <c r="C522" t="s">
        <v>1334</v>
      </c>
      <c r="D522" t="s">
        <v>672</v>
      </c>
      <c r="E522">
        <v>98</v>
      </c>
      <c r="F522">
        <v>98</v>
      </c>
    </row>
    <row r="523" spans="2:6">
      <c r="B523">
        <v>2855</v>
      </c>
      <c r="C523" t="s">
        <v>1335</v>
      </c>
      <c r="D523" t="s">
        <v>1336</v>
      </c>
      <c r="E523">
        <v>66</v>
      </c>
      <c r="F523">
        <v>66</v>
      </c>
    </row>
    <row r="524" spans="2:6">
      <c r="B524">
        <v>2856</v>
      </c>
      <c r="C524" t="s">
        <v>1337</v>
      </c>
      <c r="D524" t="s">
        <v>1336</v>
      </c>
      <c r="E524">
        <v>66</v>
      </c>
      <c r="F524">
        <v>66</v>
      </c>
    </row>
    <row r="525" spans="2:6">
      <c r="B525">
        <v>700001</v>
      </c>
      <c r="C525" t="s">
        <v>1338</v>
      </c>
      <c r="D525" t="s">
        <v>672</v>
      </c>
      <c r="E525">
        <v>129</v>
      </c>
      <c r="F525">
        <v>129</v>
      </c>
    </row>
    <row r="526" spans="2:6">
      <c r="B526">
        <v>2889</v>
      </c>
      <c r="C526" t="s">
        <v>1339</v>
      </c>
      <c r="D526" t="s">
        <v>307</v>
      </c>
      <c r="E526">
        <v>139</v>
      </c>
      <c r="F526">
        <v>139</v>
      </c>
    </row>
    <row r="527" spans="2:6">
      <c r="B527">
        <v>299701</v>
      </c>
      <c r="C527" t="s">
        <v>1340</v>
      </c>
      <c r="D527" t="s">
        <v>677</v>
      </c>
      <c r="E527">
        <v>171</v>
      </c>
      <c r="F527">
        <v>171</v>
      </c>
    </row>
    <row r="528" spans="2:6">
      <c r="B528">
        <v>289601</v>
      </c>
      <c r="C528" t="s">
        <v>1341</v>
      </c>
      <c r="D528" t="s">
        <v>308</v>
      </c>
      <c r="E528">
        <v>215</v>
      </c>
      <c r="F528">
        <v>215</v>
      </c>
    </row>
    <row r="529" spans="2:6">
      <c r="B529">
        <v>2857</v>
      </c>
      <c r="C529" t="s">
        <v>1342</v>
      </c>
      <c r="D529" t="s">
        <v>1343</v>
      </c>
      <c r="E529">
        <v>48</v>
      </c>
      <c r="F529">
        <v>48</v>
      </c>
    </row>
    <row r="530" spans="2:6">
      <c r="B530">
        <v>2858</v>
      </c>
      <c r="C530" t="s">
        <v>1344</v>
      </c>
      <c r="D530" t="s">
        <v>1345</v>
      </c>
      <c r="E530">
        <v>48</v>
      </c>
      <c r="F530">
        <v>48</v>
      </c>
    </row>
    <row r="531" spans="2:6">
      <c r="B531">
        <v>2861</v>
      </c>
      <c r="C531" t="s">
        <v>1346</v>
      </c>
      <c r="D531" t="s">
        <v>1345</v>
      </c>
      <c r="E531">
        <v>48</v>
      </c>
      <c r="F531">
        <v>48</v>
      </c>
    </row>
    <row r="532" spans="2:6">
      <c r="B532" t="s">
        <v>1347</v>
      </c>
    </row>
    <row r="533" spans="2:6">
      <c r="B533">
        <v>2901</v>
      </c>
      <c r="C533" t="s">
        <v>1348</v>
      </c>
      <c r="D533" t="s">
        <v>1349</v>
      </c>
      <c r="E533">
        <v>77</v>
      </c>
      <c r="F533">
        <v>77</v>
      </c>
    </row>
    <row r="534" spans="2:6">
      <c r="B534">
        <v>2902</v>
      </c>
      <c r="C534" t="s">
        <v>1350</v>
      </c>
      <c r="D534" t="s">
        <v>301</v>
      </c>
      <c r="E534">
        <v>94</v>
      </c>
      <c r="F534">
        <v>94</v>
      </c>
    </row>
    <row r="535" spans="2:6">
      <c r="B535">
        <v>2903</v>
      </c>
      <c r="C535" t="s">
        <v>1351</v>
      </c>
      <c r="D535" t="s">
        <v>1349</v>
      </c>
      <c r="E535">
        <v>84</v>
      </c>
      <c r="F535">
        <v>84</v>
      </c>
    </row>
    <row r="536" spans="2:6">
      <c r="B536">
        <v>2904</v>
      </c>
      <c r="C536" t="s">
        <v>1352</v>
      </c>
      <c r="D536" t="s">
        <v>301</v>
      </c>
      <c r="E536">
        <v>110</v>
      </c>
      <c r="F536">
        <v>110</v>
      </c>
    </row>
    <row r="537" spans="2:6">
      <c r="B537">
        <v>2905</v>
      </c>
      <c r="C537" t="s">
        <v>1353</v>
      </c>
      <c r="D537" t="s">
        <v>1349</v>
      </c>
      <c r="E537">
        <v>95</v>
      </c>
      <c r="F537">
        <v>95</v>
      </c>
    </row>
    <row r="538" spans="2:6">
      <c r="B538">
        <v>2906</v>
      </c>
      <c r="C538" t="s">
        <v>1354</v>
      </c>
      <c r="D538" t="s">
        <v>301</v>
      </c>
      <c r="E538">
        <v>120</v>
      </c>
      <c r="F538">
        <v>120</v>
      </c>
    </row>
    <row r="539" spans="2:6">
      <c r="B539">
        <v>2907</v>
      </c>
      <c r="C539" t="s">
        <v>1355</v>
      </c>
      <c r="D539" t="s">
        <v>1349</v>
      </c>
      <c r="E539">
        <v>108</v>
      </c>
      <c r="F539">
        <v>108</v>
      </c>
    </row>
    <row r="540" spans="2:6">
      <c r="B540">
        <v>2908</v>
      </c>
      <c r="C540" t="s">
        <v>1356</v>
      </c>
      <c r="D540" t="s">
        <v>301</v>
      </c>
      <c r="E540">
        <v>130</v>
      </c>
      <c r="F540">
        <v>130</v>
      </c>
    </row>
    <row r="541" spans="2:6">
      <c r="B541">
        <v>2909</v>
      </c>
      <c r="C541" t="s">
        <v>1357</v>
      </c>
      <c r="D541" t="s">
        <v>1349</v>
      </c>
      <c r="E541">
        <v>124</v>
      </c>
      <c r="F541">
        <v>124</v>
      </c>
    </row>
    <row r="542" spans="2:6">
      <c r="B542">
        <v>2910</v>
      </c>
      <c r="C542" t="s">
        <v>1358</v>
      </c>
      <c r="D542" t="s">
        <v>301</v>
      </c>
      <c r="E542">
        <v>154</v>
      </c>
      <c r="F542">
        <v>154</v>
      </c>
    </row>
    <row r="543" spans="2:6">
      <c r="B543">
        <v>2941</v>
      </c>
      <c r="C543" t="s">
        <v>1359</v>
      </c>
      <c r="D543" t="s">
        <v>1349</v>
      </c>
      <c r="E543">
        <v>141</v>
      </c>
      <c r="F543">
        <v>141</v>
      </c>
    </row>
    <row r="544" spans="2:6">
      <c r="B544">
        <v>2942</v>
      </c>
      <c r="C544" t="s">
        <v>1360</v>
      </c>
      <c r="D544" t="s">
        <v>301</v>
      </c>
      <c r="E544">
        <v>175</v>
      </c>
      <c r="F544">
        <v>175</v>
      </c>
    </row>
    <row r="545" spans="2:6">
      <c r="B545">
        <v>2911</v>
      </c>
      <c r="C545" t="s">
        <v>1361</v>
      </c>
      <c r="D545" t="s">
        <v>1349</v>
      </c>
      <c r="E545">
        <v>158</v>
      </c>
      <c r="F545">
        <v>158</v>
      </c>
    </row>
    <row r="546" spans="2:6">
      <c r="B546">
        <v>2912</v>
      </c>
      <c r="C546" t="s">
        <v>1362</v>
      </c>
      <c r="D546" t="s">
        <v>301</v>
      </c>
      <c r="E546">
        <v>203</v>
      </c>
      <c r="F546">
        <v>203</v>
      </c>
    </row>
    <row r="547" spans="2:6">
      <c r="B547">
        <v>2939</v>
      </c>
      <c r="C547" t="s">
        <v>1363</v>
      </c>
      <c r="D547" t="s">
        <v>1349</v>
      </c>
      <c r="E547">
        <v>174</v>
      </c>
      <c r="F547">
        <v>174</v>
      </c>
    </row>
    <row r="548" spans="2:6">
      <c r="B548">
        <v>2940</v>
      </c>
      <c r="C548" t="s">
        <v>1364</v>
      </c>
      <c r="D548" t="s">
        <v>301</v>
      </c>
      <c r="E548">
        <v>213</v>
      </c>
      <c r="F548">
        <v>213</v>
      </c>
    </row>
    <row r="549" spans="2:6">
      <c r="B549">
        <v>2913</v>
      </c>
      <c r="C549" t="s">
        <v>1365</v>
      </c>
      <c r="D549" t="s">
        <v>1349</v>
      </c>
      <c r="E549">
        <v>197</v>
      </c>
      <c r="F549">
        <v>197</v>
      </c>
    </row>
    <row r="550" spans="2:6">
      <c r="B550">
        <v>2914</v>
      </c>
      <c r="C550" t="s">
        <v>1366</v>
      </c>
      <c r="D550" t="s">
        <v>301</v>
      </c>
      <c r="E550">
        <v>245</v>
      </c>
      <c r="F550">
        <v>245</v>
      </c>
    </row>
    <row r="551" spans="2:6">
      <c r="B551">
        <v>2915</v>
      </c>
      <c r="C551" t="s">
        <v>1367</v>
      </c>
      <c r="D551" t="s">
        <v>1349</v>
      </c>
      <c r="E551">
        <v>237</v>
      </c>
      <c r="F551">
        <v>237</v>
      </c>
    </row>
    <row r="552" spans="2:6">
      <c r="B552">
        <v>2916</v>
      </c>
      <c r="C552" t="s">
        <v>1368</v>
      </c>
      <c r="D552" t="s">
        <v>301</v>
      </c>
      <c r="E552">
        <v>268</v>
      </c>
      <c r="F552">
        <v>268</v>
      </c>
    </row>
    <row r="553" spans="2:6">
      <c r="B553">
        <v>2917</v>
      </c>
      <c r="C553" t="s">
        <v>1369</v>
      </c>
      <c r="D553" t="s">
        <v>1349</v>
      </c>
      <c r="E553">
        <v>113</v>
      </c>
      <c r="F553">
        <v>113</v>
      </c>
    </row>
    <row r="554" spans="2:6">
      <c r="B554">
        <v>2918</v>
      </c>
      <c r="C554" t="s">
        <v>1370</v>
      </c>
      <c r="D554" t="s">
        <v>301</v>
      </c>
      <c r="E554">
        <v>137</v>
      </c>
      <c r="F554">
        <v>137</v>
      </c>
    </row>
    <row r="555" spans="2:6">
      <c r="B555">
        <v>2919</v>
      </c>
      <c r="C555" t="s">
        <v>1371</v>
      </c>
      <c r="D555" t="s">
        <v>1349</v>
      </c>
      <c r="E555">
        <v>124</v>
      </c>
      <c r="F555">
        <v>124</v>
      </c>
    </row>
    <row r="556" spans="2:6">
      <c r="B556">
        <v>2920</v>
      </c>
      <c r="C556" t="s">
        <v>1372</v>
      </c>
      <c r="D556" t="s">
        <v>301</v>
      </c>
      <c r="E556">
        <v>154</v>
      </c>
      <c r="F556">
        <v>154</v>
      </c>
    </row>
    <row r="557" spans="2:6">
      <c r="B557">
        <v>2967</v>
      </c>
      <c r="C557" t="s">
        <v>1373</v>
      </c>
      <c r="D557" t="s">
        <v>1349</v>
      </c>
      <c r="E557">
        <v>143</v>
      </c>
      <c r="F557">
        <v>143</v>
      </c>
    </row>
    <row r="558" spans="2:6">
      <c r="B558">
        <v>2968</v>
      </c>
      <c r="C558" t="s">
        <v>1374</v>
      </c>
      <c r="D558" t="s">
        <v>301</v>
      </c>
      <c r="E558">
        <v>185</v>
      </c>
      <c r="F558">
        <v>185</v>
      </c>
    </row>
    <row r="559" spans="2:6">
      <c r="B559">
        <v>2921</v>
      </c>
      <c r="C559" t="s">
        <v>1375</v>
      </c>
      <c r="D559" t="s">
        <v>1349</v>
      </c>
      <c r="E559">
        <v>166</v>
      </c>
      <c r="F559">
        <v>166</v>
      </c>
    </row>
    <row r="560" spans="2:6">
      <c r="B560">
        <v>2922</v>
      </c>
      <c r="C560" t="s">
        <v>1376</v>
      </c>
      <c r="D560" t="s">
        <v>301</v>
      </c>
      <c r="E560">
        <v>185</v>
      </c>
      <c r="F560">
        <v>185</v>
      </c>
    </row>
    <row r="561" spans="2:6">
      <c r="B561">
        <v>2945</v>
      </c>
      <c r="C561" t="s">
        <v>1377</v>
      </c>
      <c r="D561" t="s">
        <v>1349</v>
      </c>
      <c r="E561">
        <v>174</v>
      </c>
      <c r="F561">
        <v>174</v>
      </c>
    </row>
    <row r="562" spans="2:6">
      <c r="B562">
        <v>2946</v>
      </c>
      <c r="C562" t="s">
        <v>1378</v>
      </c>
      <c r="D562" t="s">
        <v>301</v>
      </c>
      <c r="E562">
        <v>213</v>
      </c>
      <c r="F562">
        <v>213</v>
      </c>
    </row>
    <row r="563" spans="2:6">
      <c r="B563">
        <v>2962</v>
      </c>
      <c r="C563" t="s">
        <v>1379</v>
      </c>
      <c r="D563" t="s">
        <v>1349</v>
      </c>
      <c r="E563">
        <v>202</v>
      </c>
      <c r="F563">
        <v>202</v>
      </c>
    </row>
    <row r="564" spans="2:6">
      <c r="B564">
        <v>2963</v>
      </c>
      <c r="C564" t="s">
        <v>1380</v>
      </c>
      <c r="D564" t="s">
        <v>301</v>
      </c>
      <c r="E564">
        <v>247</v>
      </c>
      <c r="F564">
        <v>247</v>
      </c>
    </row>
    <row r="565" spans="2:6">
      <c r="B565">
        <v>2943</v>
      </c>
      <c r="C565" t="s">
        <v>1381</v>
      </c>
      <c r="D565" t="s">
        <v>1349</v>
      </c>
      <c r="E565">
        <v>245</v>
      </c>
      <c r="F565">
        <v>245</v>
      </c>
    </row>
    <row r="566" spans="2:6">
      <c r="B566">
        <v>2944</v>
      </c>
      <c r="C566" t="s">
        <v>1382</v>
      </c>
      <c r="D566" t="s">
        <v>301</v>
      </c>
      <c r="E566">
        <v>268</v>
      </c>
      <c r="F566">
        <v>268</v>
      </c>
    </row>
    <row r="567" spans="2:6">
      <c r="B567">
        <v>2947</v>
      </c>
      <c r="C567" t="s">
        <v>1383</v>
      </c>
      <c r="D567" t="s">
        <v>1349</v>
      </c>
      <c r="E567">
        <v>319</v>
      </c>
      <c r="F567">
        <v>319</v>
      </c>
    </row>
    <row r="568" spans="2:6">
      <c r="B568">
        <v>2948</v>
      </c>
      <c r="C568" t="s">
        <v>1384</v>
      </c>
      <c r="D568" t="s">
        <v>1385</v>
      </c>
      <c r="E568">
        <v>280</v>
      </c>
      <c r="F568">
        <v>280</v>
      </c>
    </row>
    <row r="569" spans="2:6">
      <c r="B569">
        <v>2949</v>
      </c>
      <c r="C569" t="s">
        <v>1386</v>
      </c>
      <c r="D569" t="s">
        <v>1387</v>
      </c>
      <c r="E569">
        <v>310</v>
      </c>
      <c r="F569">
        <v>310</v>
      </c>
    </row>
    <row r="570" spans="2:6">
      <c r="B570">
        <v>2964</v>
      </c>
      <c r="C570" t="s">
        <v>1388</v>
      </c>
      <c r="D570" t="s">
        <v>301</v>
      </c>
      <c r="E570">
        <v>106</v>
      </c>
      <c r="F570">
        <v>106</v>
      </c>
    </row>
    <row r="571" spans="2:6">
      <c r="B571">
        <v>2965</v>
      </c>
      <c r="C571" t="s">
        <v>1389</v>
      </c>
      <c r="D571" t="s">
        <v>301</v>
      </c>
      <c r="E571">
        <v>120</v>
      </c>
      <c r="F571">
        <v>120</v>
      </c>
    </row>
    <row r="572" spans="2:6">
      <c r="B572">
        <v>2966</v>
      </c>
      <c r="C572" t="s">
        <v>1390</v>
      </c>
      <c r="D572" t="s">
        <v>301</v>
      </c>
      <c r="E572">
        <v>132</v>
      </c>
      <c r="F572">
        <v>132</v>
      </c>
    </row>
    <row r="573" spans="2:6">
      <c r="B573">
        <v>2923</v>
      </c>
      <c r="C573" t="s">
        <v>1391</v>
      </c>
      <c r="D573" t="s">
        <v>1349</v>
      </c>
      <c r="E573">
        <v>127</v>
      </c>
      <c r="F573">
        <v>127</v>
      </c>
    </row>
    <row r="574" spans="2:6">
      <c r="B574">
        <v>2924</v>
      </c>
      <c r="C574" t="s">
        <v>1392</v>
      </c>
      <c r="D574" t="s">
        <v>301</v>
      </c>
      <c r="E574">
        <v>151</v>
      </c>
      <c r="F574">
        <v>151</v>
      </c>
    </row>
    <row r="575" spans="2:6">
      <c r="B575">
        <v>2925</v>
      </c>
      <c r="C575" t="s">
        <v>1393</v>
      </c>
      <c r="D575" t="s">
        <v>1349</v>
      </c>
      <c r="E575">
        <v>143</v>
      </c>
      <c r="F575">
        <v>143</v>
      </c>
    </row>
    <row r="576" spans="2:6">
      <c r="B576">
        <v>2926</v>
      </c>
      <c r="C576" t="s">
        <v>1394</v>
      </c>
      <c r="D576" t="s">
        <v>301</v>
      </c>
      <c r="E576">
        <v>178</v>
      </c>
      <c r="F576">
        <v>178</v>
      </c>
    </row>
    <row r="577" spans="2:6">
      <c r="B577">
        <v>2927</v>
      </c>
      <c r="C577" t="s">
        <v>1395</v>
      </c>
      <c r="D577" t="s">
        <v>1349</v>
      </c>
      <c r="E577">
        <v>160</v>
      </c>
      <c r="F577">
        <v>160</v>
      </c>
    </row>
    <row r="578" spans="2:6">
      <c r="B578">
        <v>2928</v>
      </c>
      <c r="C578" t="s">
        <v>1396</v>
      </c>
      <c r="D578" t="s">
        <v>301</v>
      </c>
      <c r="E578">
        <v>203</v>
      </c>
      <c r="F578">
        <v>203</v>
      </c>
    </row>
    <row r="579" spans="2:6">
      <c r="B579">
        <v>2929</v>
      </c>
      <c r="C579" t="s">
        <v>1397</v>
      </c>
      <c r="D579" t="s">
        <v>1349</v>
      </c>
      <c r="E579">
        <v>82</v>
      </c>
      <c r="F579">
        <v>82</v>
      </c>
    </row>
    <row r="580" spans="2:6">
      <c r="B580">
        <v>2930</v>
      </c>
      <c r="C580" t="s">
        <v>1398</v>
      </c>
      <c r="D580" t="s">
        <v>301</v>
      </c>
      <c r="E580">
        <v>103</v>
      </c>
      <c r="F580">
        <v>103</v>
      </c>
    </row>
    <row r="581" spans="2:6">
      <c r="B581">
        <v>2931</v>
      </c>
      <c r="C581" t="s">
        <v>1399</v>
      </c>
      <c r="D581" t="s">
        <v>1349</v>
      </c>
      <c r="E581">
        <v>87</v>
      </c>
      <c r="F581">
        <v>87</v>
      </c>
    </row>
    <row r="582" spans="2:6">
      <c r="B582">
        <v>2932</v>
      </c>
      <c r="C582" t="s">
        <v>1400</v>
      </c>
      <c r="D582" t="s">
        <v>301</v>
      </c>
      <c r="E582">
        <v>106</v>
      </c>
      <c r="F582">
        <v>106</v>
      </c>
    </row>
    <row r="583" spans="2:6">
      <c r="B583">
        <v>2933</v>
      </c>
      <c r="C583" t="s">
        <v>1401</v>
      </c>
      <c r="D583" t="s">
        <v>1349</v>
      </c>
      <c r="E583">
        <v>95</v>
      </c>
      <c r="F583">
        <v>95</v>
      </c>
    </row>
    <row r="584" spans="2:6">
      <c r="B584">
        <v>2934</v>
      </c>
      <c r="C584" t="s">
        <v>1402</v>
      </c>
      <c r="D584" t="s">
        <v>301</v>
      </c>
      <c r="E584">
        <v>120</v>
      </c>
      <c r="F584">
        <v>120</v>
      </c>
    </row>
    <row r="585" spans="2:6">
      <c r="B585">
        <v>2935</v>
      </c>
      <c r="C585" t="s">
        <v>1403</v>
      </c>
      <c r="D585" t="s">
        <v>1349</v>
      </c>
      <c r="E585">
        <v>110</v>
      </c>
      <c r="F585">
        <v>110</v>
      </c>
    </row>
    <row r="586" spans="2:6">
      <c r="B586">
        <v>2936</v>
      </c>
      <c r="C586" t="s">
        <v>1404</v>
      </c>
      <c r="D586" t="s">
        <v>301</v>
      </c>
      <c r="E586">
        <v>132</v>
      </c>
      <c r="F586">
        <v>132</v>
      </c>
    </row>
    <row r="587" spans="2:6">
      <c r="B587">
        <v>2937</v>
      </c>
      <c r="C587" t="s">
        <v>1405</v>
      </c>
      <c r="D587" t="s">
        <v>1349</v>
      </c>
      <c r="E587">
        <v>121</v>
      </c>
      <c r="F587">
        <v>121</v>
      </c>
    </row>
    <row r="588" spans="2:6">
      <c r="B588">
        <v>2938</v>
      </c>
      <c r="C588" t="s">
        <v>1406</v>
      </c>
      <c r="D588" t="s">
        <v>301</v>
      </c>
      <c r="E588">
        <v>151</v>
      </c>
      <c r="F588">
        <v>151</v>
      </c>
    </row>
    <row r="589" spans="2:6">
      <c r="B589" t="s">
        <v>1407</v>
      </c>
    </row>
    <row r="590" spans="2:6">
      <c r="B590">
        <v>3500</v>
      </c>
      <c r="C590" t="s">
        <v>1408</v>
      </c>
      <c r="D590" t="s">
        <v>274</v>
      </c>
      <c r="E590">
        <v>291</v>
      </c>
      <c r="F590">
        <v>291</v>
      </c>
    </row>
    <row r="591" spans="2:6">
      <c r="B591">
        <v>3501</v>
      </c>
      <c r="C591" t="s">
        <v>1409</v>
      </c>
      <c r="D591" t="s">
        <v>667</v>
      </c>
      <c r="E591">
        <v>336</v>
      </c>
      <c r="F591">
        <v>336</v>
      </c>
    </row>
    <row r="592" spans="2:6">
      <c r="B592">
        <v>3507</v>
      </c>
      <c r="C592" t="s">
        <v>1410</v>
      </c>
      <c r="D592" t="s">
        <v>417</v>
      </c>
      <c r="E592">
        <v>403</v>
      </c>
      <c r="F592">
        <v>403</v>
      </c>
    </row>
    <row r="593" spans="2:6">
      <c r="B593">
        <v>3502</v>
      </c>
      <c r="C593" t="s">
        <v>1411</v>
      </c>
      <c r="D593" t="s">
        <v>1061</v>
      </c>
      <c r="E593">
        <v>403</v>
      </c>
      <c r="F593">
        <v>403</v>
      </c>
    </row>
    <row r="594" spans="2:6">
      <c r="B594">
        <v>3503</v>
      </c>
      <c r="C594" t="s">
        <v>1412</v>
      </c>
      <c r="D594" t="s">
        <v>670</v>
      </c>
      <c r="E594">
        <v>627</v>
      </c>
      <c r="F594">
        <v>627</v>
      </c>
    </row>
    <row r="595" spans="2:6">
      <c r="B595">
        <v>3504</v>
      </c>
      <c r="C595" t="s">
        <v>1413</v>
      </c>
      <c r="D595" t="s">
        <v>672</v>
      </c>
      <c r="E595">
        <v>941</v>
      </c>
      <c r="F595">
        <v>941</v>
      </c>
    </row>
    <row r="596" spans="2:6">
      <c r="B596">
        <v>3505</v>
      </c>
      <c r="C596" t="s">
        <v>1414</v>
      </c>
      <c r="D596" t="s">
        <v>307</v>
      </c>
      <c r="E596">
        <v>1133</v>
      </c>
      <c r="F596">
        <v>1133</v>
      </c>
    </row>
    <row r="597" spans="2:6">
      <c r="B597">
        <v>3508</v>
      </c>
      <c r="C597" t="s">
        <v>1415</v>
      </c>
      <c r="D597" t="s">
        <v>677</v>
      </c>
      <c r="E597">
        <v>1900</v>
      </c>
      <c r="F597">
        <v>1900</v>
      </c>
    </row>
    <row r="598" spans="2:6">
      <c r="B598">
        <v>3506</v>
      </c>
      <c r="C598" t="s">
        <v>1416</v>
      </c>
      <c r="D598" t="s">
        <v>308</v>
      </c>
      <c r="E598">
        <v>2000</v>
      </c>
      <c r="F598">
        <v>2000</v>
      </c>
    </row>
    <row r="599" spans="2:6">
      <c r="B599">
        <v>3514</v>
      </c>
      <c r="C599" t="s">
        <v>1417</v>
      </c>
      <c r="D599" t="s">
        <v>321</v>
      </c>
      <c r="E599">
        <v>295</v>
      </c>
      <c r="F599">
        <v>295</v>
      </c>
    </row>
    <row r="600" spans="2:6">
      <c r="B600">
        <v>3509</v>
      </c>
      <c r="C600" t="s">
        <v>1418</v>
      </c>
      <c r="D600" t="s">
        <v>471</v>
      </c>
      <c r="E600">
        <v>305</v>
      </c>
      <c r="F600">
        <v>305</v>
      </c>
    </row>
    <row r="601" spans="2:6">
      <c r="B601">
        <v>3510</v>
      </c>
      <c r="C601" t="s">
        <v>1419</v>
      </c>
      <c r="D601" t="s">
        <v>132</v>
      </c>
      <c r="E601">
        <v>313</v>
      </c>
      <c r="F601">
        <v>313</v>
      </c>
    </row>
    <row r="602" spans="2:6">
      <c r="B602">
        <v>3511</v>
      </c>
      <c r="C602" t="s">
        <v>1420</v>
      </c>
      <c r="D602" t="s">
        <v>801</v>
      </c>
      <c r="E602">
        <v>530</v>
      </c>
      <c r="F602">
        <v>530</v>
      </c>
    </row>
    <row r="603" spans="2:6">
      <c r="B603">
        <v>3512</v>
      </c>
      <c r="C603" t="s">
        <v>1421</v>
      </c>
      <c r="D603" t="s">
        <v>133</v>
      </c>
      <c r="E603">
        <v>548</v>
      </c>
      <c r="F603">
        <v>548</v>
      </c>
    </row>
    <row r="604" spans="2:6">
      <c r="B604">
        <v>3513</v>
      </c>
      <c r="C604" t="s">
        <v>1422</v>
      </c>
      <c r="D604" t="s">
        <v>134</v>
      </c>
      <c r="E604">
        <v>627</v>
      </c>
      <c r="F604">
        <v>627</v>
      </c>
    </row>
    <row r="605" spans="2:6">
      <c r="B605">
        <v>3515</v>
      </c>
      <c r="C605" t="s">
        <v>1423</v>
      </c>
      <c r="D605" t="s">
        <v>1424</v>
      </c>
      <c r="E605">
        <v>690</v>
      </c>
      <c r="F605">
        <v>690</v>
      </c>
    </row>
    <row r="606" spans="2:6">
      <c r="B606" t="s">
        <v>1425</v>
      </c>
    </row>
    <row r="607" spans="2:6">
      <c r="B607" t="s">
        <v>1426</v>
      </c>
    </row>
    <row r="608" spans="2:6">
      <c r="B608">
        <v>3120</v>
      </c>
      <c r="C608" t="s">
        <v>1427</v>
      </c>
      <c r="E608">
        <v>2.6</v>
      </c>
      <c r="F608">
        <v>2.6</v>
      </c>
    </row>
    <row r="609" spans="2:6">
      <c r="B609">
        <v>3121</v>
      </c>
      <c r="C609" t="s">
        <v>1428</v>
      </c>
      <c r="E609">
        <v>0.52</v>
      </c>
      <c r="F609">
        <v>0.52</v>
      </c>
    </row>
    <row r="610" spans="2:6">
      <c r="B610">
        <v>3102</v>
      </c>
      <c r="C610" t="s">
        <v>1429</v>
      </c>
      <c r="D610" t="s">
        <v>1430</v>
      </c>
      <c r="E610">
        <v>2.6</v>
      </c>
      <c r="F610">
        <v>2.6</v>
      </c>
    </row>
    <row r="611" spans="2:6">
      <c r="B611" t="s">
        <v>1431</v>
      </c>
    </row>
    <row r="612" spans="2:6">
      <c r="B612">
        <v>3201</v>
      </c>
      <c r="C612" t="s">
        <v>1432</v>
      </c>
      <c r="D612" t="s">
        <v>1430</v>
      </c>
      <c r="E612">
        <v>84</v>
      </c>
      <c r="F612">
        <v>84</v>
      </c>
    </row>
    <row r="613" spans="2:6">
      <c r="B613">
        <v>3202</v>
      </c>
      <c r="C613" t="s">
        <v>1433</v>
      </c>
      <c r="D613" t="s">
        <v>1430</v>
      </c>
      <c r="E613">
        <v>30</v>
      </c>
      <c r="F613">
        <v>30</v>
      </c>
    </row>
    <row r="614" spans="2:6">
      <c r="B614">
        <v>3203</v>
      </c>
      <c r="C614" t="s">
        <v>1434</v>
      </c>
      <c r="D614" t="s">
        <v>1435</v>
      </c>
      <c r="E614">
        <v>269</v>
      </c>
      <c r="F614">
        <v>269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B2:F471"/>
  <sheetViews>
    <sheetView workbookViewId="0">
      <selection activeCell="I15" sqref="I15"/>
    </sheetView>
  </sheetViews>
  <sheetFormatPr defaultRowHeight="15"/>
  <cols>
    <col min="3" max="3" width="57.7109375" bestFit="1" customWidth="1"/>
    <col min="4" max="4" width="52.5703125" bestFit="1" customWidth="1"/>
  </cols>
  <sheetData>
    <row r="2" spans="2:6">
      <c r="B2" t="s">
        <v>1436</v>
      </c>
      <c r="C2" t="s">
        <v>1437</v>
      </c>
      <c r="D2" t="s">
        <v>1438</v>
      </c>
      <c r="E2" t="s">
        <v>1439</v>
      </c>
      <c r="F2" t="s">
        <v>1440</v>
      </c>
    </row>
    <row r="3" spans="2:6">
      <c r="E3" t="s">
        <v>655</v>
      </c>
      <c r="F3" t="s">
        <v>655</v>
      </c>
    </row>
    <row r="4" spans="2:6">
      <c r="B4" t="s">
        <v>1441</v>
      </c>
    </row>
    <row r="5" spans="2:6">
      <c r="B5">
        <v>4101</v>
      </c>
      <c r="C5" t="s">
        <v>1442</v>
      </c>
      <c r="D5" t="s">
        <v>1443</v>
      </c>
      <c r="E5">
        <v>18</v>
      </c>
      <c r="F5">
        <v>18</v>
      </c>
    </row>
    <row r="6" spans="2:6">
      <c r="B6">
        <v>4102</v>
      </c>
      <c r="C6" t="s">
        <v>1444</v>
      </c>
      <c r="D6" t="s">
        <v>1445</v>
      </c>
      <c r="E6">
        <v>21</v>
      </c>
      <c r="F6">
        <v>21</v>
      </c>
    </row>
    <row r="7" spans="2:6">
      <c r="B7">
        <v>4103</v>
      </c>
      <c r="C7" t="s">
        <v>1446</v>
      </c>
      <c r="D7" t="s">
        <v>1447</v>
      </c>
      <c r="E7">
        <v>22</v>
      </c>
      <c r="F7">
        <v>22</v>
      </c>
    </row>
    <row r="8" spans="2:6">
      <c r="B8">
        <v>4104</v>
      </c>
      <c r="C8" t="s">
        <v>1448</v>
      </c>
      <c r="D8" t="s">
        <v>1449</v>
      </c>
      <c r="E8">
        <v>16</v>
      </c>
      <c r="F8">
        <v>16</v>
      </c>
    </row>
    <row r="9" spans="2:6">
      <c r="B9">
        <v>4105</v>
      </c>
      <c r="C9" t="s">
        <v>1450</v>
      </c>
      <c r="D9" t="s">
        <v>773</v>
      </c>
      <c r="E9">
        <v>18</v>
      </c>
      <c r="F9">
        <v>18</v>
      </c>
    </row>
    <row r="10" spans="2:6">
      <c r="B10">
        <v>410701</v>
      </c>
      <c r="C10" t="s">
        <v>1451</v>
      </c>
      <c r="D10" t="s">
        <v>1452</v>
      </c>
      <c r="E10">
        <v>25</v>
      </c>
      <c r="F10">
        <v>25</v>
      </c>
    </row>
    <row r="11" spans="2:6">
      <c r="B11">
        <v>410702</v>
      </c>
      <c r="C11" t="s">
        <v>1451</v>
      </c>
      <c r="D11" t="s">
        <v>1453</v>
      </c>
      <c r="E11">
        <v>40</v>
      </c>
      <c r="F11">
        <v>40</v>
      </c>
    </row>
    <row r="12" spans="2:6">
      <c r="B12">
        <v>4109</v>
      </c>
      <c r="C12" t="s">
        <v>1454</v>
      </c>
      <c r="E12">
        <v>4</v>
      </c>
      <c r="F12">
        <v>4</v>
      </c>
    </row>
    <row r="13" spans="2:6">
      <c r="B13">
        <v>4139</v>
      </c>
      <c r="C13" t="s">
        <v>1455</v>
      </c>
      <c r="D13" t="s">
        <v>1456</v>
      </c>
      <c r="E13">
        <v>6</v>
      </c>
      <c r="F13">
        <v>6</v>
      </c>
    </row>
    <row r="14" spans="2:6">
      <c r="B14">
        <v>4141</v>
      </c>
      <c r="C14" t="s">
        <v>1457</v>
      </c>
      <c r="D14" t="s">
        <v>1458</v>
      </c>
      <c r="E14">
        <v>17</v>
      </c>
      <c r="F14">
        <v>17</v>
      </c>
    </row>
    <row r="15" spans="2:6">
      <c r="B15">
        <v>4142</v>
      </c>
      <c r="C15" t="s">
        <v>1459</v>
      </c>
      <c r="E15">
        <v>5</v>
      </c>
      <c r="F15">
        <v>5</v>
      </c>
    </row>
    <row r="16" spans="2:6">
      <c r="B16">
        <v>4143</v>
      </c>
      <c r="C16" t="s">
        <v>1460</v>
      </c>
      <c r="E16">
        <v>9</v>
      </c>
      <c r="F16">
        <v>9</v>
      </c>
    </row>
    <row r="17" spans="2:6">
      <c r="B17">
        <v>4144</v>
      </c>
      <c r="C17" t="s">
        <v>1461</v>
      </c>
      <c r="E17">
        <v>23</v>
      </c>
      <c r="F17">
        <v>23</v>
      </c>
    </row>
    <row r="18" spans="2:6">
      <c r="B18">
        <v>4146</v>
      </c>
      <c r="C18" t="s">
        <v>1462</v>
      </c>
      <c r="D18" t="s">
        <v>1463</v>
      </c>
      <c r="E18">
        <v>36</v>
      </c>
      <c r="F18">
        <v>36</v>
      </c>
    </row>
    <row r="19" spans="2:6">
      <c r="B19">
        <v>414601</v>
      </c>
      <c r="C19" t="s">
        <v>1464</v>
      </c>
      <c r="D19" t="s">
        <v>1465</v>
      </c>
      <c r="E19">
        <v>71</v>
      </c>
      <c r="F19">
        <v>71</v>
      </c>
    </row>
    <row r="20" spans="2:6">
      <c r="B20" t="s">
        <v>1466</v>
      </c>
    </row>
    <row r="21" spans="2:6">
      <c r="B21">
        <v>4201</v>
      </c>
      <c r="C21" t="s">
        <v>1467</v>
      </c>
      <c r="E21">
        <v>672</v>
      </c>
      <c r="F21">
        <v>672</v>
      </c>
    </row>
    <row r="22" spans="2:6">
      <c r="B22">
        <v>4202</v>
      </c>
      <c r="C22" t="s">
        <v>1468</v>
      </c>
      <c r="E22">
        <v>1529</v>
      </c>
      <c r="F22">
        <v>1529</v>
      </c>
    </row>
    <row r="23" spans="2:6">
      <c r="B23">
        <v>4203</v>
      </c>
      <c r="C23" t="s">
        <v>1469</v>
      </c>
      <c r="E23">
        <v>779</v>
      </c>
      <c r="F23">
        <v>779</v>
      </c>
    </row>
    <row r="24" spans="2:6">
      <c r="B24">
        <v>4204</v>
      </c>
      <c r="C24" t="s">
        <v>1470</v>
      </c>
      <c r="E24">
        <v>1732</v>
      </c>
      <c r="F24">
        <v>1732</v>
      </c>
    </row>
    <row r="25" spans="2:6">
      <c r="B25">
        <v>4205</v>
      </c>
      <c r="C25" t="s">
        <v>1471</v>
      </c>
      <c r="E25">
        <v>860</v>
      </c>
      <c r="F25">
        <v>860</v>
      </c>
    </row>
    <row r="26" spans="2:6">
      <c r="B26">
        <v>4206</v>
      </c>
      <c r="C26" t="s">
        <v>1472</v>
      </c>
      <c r="E26">
        <v>1967</v>
      </c>
      <c r="F26">
        <v>1967</v>
      </c>
    </row>
    <row r="27" spans="2:6">
      <c r="B27">
        <v>4207</v>
      </c>
      <c r="C27" t="s">
        <v>1473</v>
      </c>
      <c r="E27">
        <v>912</v>
      </c>
      <c r="F27">
        <v>912</v>
      </c>
    </row>
    <row r="28" spans="2:6">
      <c r="B28">
        <v>4208</v>
      </c>
      <c r="C28" t="s">
        <v>1474</v>
      </c>
      <c r="E28">
        <v>2186</v>
      </c>
      <c r="F28">
        <v>2186</v>
      </c>
    </row>
    <row r="29" spans="2:6">
      <c r="B29">
        <v>4231</v>
      </c>
      <c r="C29" t="s">
        <v>1475</v>
      </c>
      <c r="E29">
        <v>1005</v>
      </c>
      <c r="F29">
        <v>1005</v>
      </c>
    </row>
    <row r="30" spans="2:6">
      <c r="B30">
        <v>4232</v>
      </c>
      <c r="C30" t="s">
        <v>1476</v>
      </c>
      <c r="E30">
        <v>2436</v>
      </c>
      <c r="F30">
        <v>2436</v>
      </c>
    </row>
    <row r="31" spans="2:6">
      <c r="B31">
        <v>4233</v>
      </c>
      <c r="C31" t="s">
        <v>1477</v>
      </c>
      <c r="E31">
        <v>1140</v>
      </c>
      <c r="F31">
        <v>1140</v>
      </c>
    </row>
    <row r="32" spans="2:6">
      <c r="B32">
        <v>4234</v>
      </c>
      <c r="C32" t="s">
        <v>1478</v>
      </c>
      <c r="E32">
        <v>2764</v>
      </c>
      <c r="F32">
        <v>2764</v>
      </c>
    </row>
    <row r="33" spans="2:6">
      <c r="B33">
        <v>4211</v>
      </c>
      <c r="C33" t="s">
        <v>1479</v>
      </c>
      <c r="E33">
        <v>1368</v>
      </c>
      <c r="F33">
        <v>1368</v>
      </c>
    </row>
    <row r="34" spans="2:6">
      <c r="B34">
        <v>421101</v>
      </c>
      <c r="C34" t="s">
        <v>1480</v>
      </c>
      <c r="E34">
        <v>1368</v>
      </c>
      <c r="F34">
        <v>1368</v>
      </c>
    </row>
    <row r="35" spans="2:6">
      <c r="B35">
        <v>4212</v>
      </c>
      <c r="C35" t="s">
        <v>1481</v>
      </c>
      <c r="E35">
        <v>3703</v>
      </c>
      <c r="F35">
        <v>3703</v>
      </c>
    </row>
    <row r="36" spans="2:6">
      <c r="B36">
        <v>421201</v>
      </c>
      <c r="C36" t="s">
        <v>1482</v>
      </c>
      <c r="E36">
        <v>3703</v>
      </c>
      <c r="F36">
        <v>3703</v>
      </c>
    </row>
    <row r="37" spans="2:6">
      <c r="B37">
        <v>4226</v>
      </c>
      <c r="C37" t="s">
        <v>1483</v>
      </c>
      <c r="E37">
        <v>1601</v>
      </c>
      <c r="F37">
        <v>1601</v>
      </c>
    </row>
    <row r="38" spans="2:6">
      <c r="B38">
        <v>4227</v>
      </c>
      <c r="C38" t="s">
        <v>1484</v>
      </c>
      <c r="E38">
        <v>4332</v>
      </c>
      <c r="F38">
        <v>4332</v>
      </c>
    </row>
    <row r="39" spans="2:6">
      <c r="B39">
        <v>4213</v>
      </c>
      <c r="C39" t="s">
        <v>1485</v>
      </c>
      <c r="E39">
        <v>2158</v>
      </c>
      <c r="F39">
        <v>2158</v>
      </c>
    </row>
    <row r="40" spans="2:6">
      <c r="B40">
        <v>421301</v>
      </c>
      <c r="C40" t="s">
        <v>1486</v>
      </c>
      <c r="E40">
        <v>2716</v>
      </c>
      <c r="F40">
        <v>2716</v>
      </c>
    </row>
    <row r="41" spans="2:6">
      <c r="B41">
        <v>4214</v>
      </c>
      <c r="C41" t="s">
        <v>1487</v>
      </c>
      <c r="E41">
        <v>6467</v>
      </c>
      <c r="F41">
        <v>6467</v>
      </c>
    </row>
    <row r="42" spans="2:6">
      <c r="B42">
        <v>421401</v>
      </c>
      <c r="C42" t="s">
        <v>1488</v>
      </c>
      <c r="E42">
        <v>6897</v>
      </c>
      <c r="F42">
        <v>6897</v>
      </c>
    </row>
    <row r="43" spans="2:6">
      <c r="B43">
        <v>421302</v>
      </c>
      <c r="C43" t="s">
        <v>1489</v>
      </c>
      <c r="E43">
        <v>2797</v>
      </c>
      <c r="F43">
        <v>2797</v>
      </c>
    </row>
    <row r="44" spans="2:6">
      <c r="B44">
        <v>421402</v>
      </c>
      <c r="C44" t="s">
        <v>1490</v>
      </c>
      <c r="E44">
        <v>7104</v>
      </c>
      <c r="F44">
        <v>7104</v>
      </c>
    </row>
    <row r="45" spans="2:6">
      <c r="B45">
        <v>421501</v>
      </c>
      <c r="C45" t="s">
        <v>1491</v>
      </c>
      <c r="E45">
        <v>3197</v>
      </c>
      <c r="F45">
        <v>3197</v>
      </c>
    </row>
    <row r="46" spans="2:6">
      <c r="B46">
        <v>421601</v>
      </c>
      <c r="C46" t="s">
        <v>1492</v>
      </c>
      <c r="E46">
        <v>7856</v>
      </c>
      <c r="F46">
        <v>7856</v>
      </c>
    </row>
    <row r="47" spans="2:6">
      <c r="B47">
        <v>4219</v>
      </c>
      <c r="C47" t="s">
        <v>1493</v>
      </c>
      <c r="E47">
        <v>1416</v>
      </c>
      <c r="F47">
        <v>1416</v>
      </c>
    </row>
    <row r="48" spans="2:6">
      <c r="B48">
        <v>4228</v>
      </c>
      <c r="C48" t="s">
        <v>1494</v>
      </c>
      <c r="E48">
        <v>2859</v>
      </c>
      <c r="F48">
        <v>2859</v>
      </c>
    </row>
    <row r="49" spans="2:6">
      <c r="B49">
        <v>4222</v>
      </c>
      <c r="C49" t="s">
        <v>1495</v>
      </c>
      <c r="E49">
        <v>1582</v>
      </c>
      <c r="F49">
        <v>1582</v>
      </c>
    </row>
    <row r="50" spans="2:6">
      <c r="B50">
        <v>4229</v>
      </c>
      <c r="C50" t="s">
        <v>1496</v>
      </c>
      <c r="E50">
        <v>3222</v>
      </c>
      <c r="F50">
        <v>3222</v>
      </c>
    </row>
    <row r="51" spans="2:6">
      <c r="B51">
        <v>4225</v>
      </c>
      <c r="C51" t="s">
        <v>1497</v>
      </c>
      <c r="E51">
        <v>2362</v>
      </c>
      <c r="F51">
        <v>2362</v>
      </c>
    </row>
    <row r="52" spans="2:6">
      <c r="B52">
        <v>4230</v>
      </c>
      <c r="C52" t="s">
        <v>1498</v>
      </c>
      <c r="E52">
        <v>4898</v>
      </c>
      <c r="F52">
        <v>4898</v>
      </c>
    </row>
    <row r="53" spans="2:6">
      <c r="B53">
        <v>4235</v>
      </c>
      <c r="C53" t="s">
        <v>1499</v>
      </c>
      <c r="E53">
        <v>3356</v>
      </c>
      <c r="F53">
        <v>3356</v>
      </c>
    </row>
    <row r="54" spans="2:6">
      <c r="B54">
        <v>4236</v>
      </c>
      <c r="C54" t="s">
        <v>1500</v>
      </c>
      <c r="E54">
        <v>8249</v>
      </c>
      <c r="F54">
        <v>8249</v>
      </c>
    </row>
    <row r="55" spans="2:6">
      <c r="B55">
        <v>4237</v>
      </c>
      <c r="C55" t="s">
        <v>1501</v>
      </c>
      <c r="E55">
        <v>2477</v>
      </c>
      <c r="F55">
        <v>2477</v>
      </c>
    </row>
    <row r="56" spans="2:6">
      <c r="B56">
        <v>423701</v>
      </c>
      <c r="C56" t="s">
        <v>1502</v>
      </c>
      <c r="E56">
        <v>5039</v>
      </c>
      <c r="F56">
        <v>5039</v>
      </c>
    </row>
    <row r="57" spans="2:6">
      <c r="B57">
        <v>4239</v>
      </c>
      <c r="C57" t="s">
        <v>1503</v>
      </c>
      <c r="E57">
        <v>3927</v>
      </c>
      <c r="F57">
        <v>3927</v>
      </c>
    </row>
    <row r="58" spans="2:6">
      <c r="B58">
        <v>4240</v>
      </c>
      <c r="C58" t="s">
        <v>1504</v>
      </c>
      <c r="E58">
        <v>13750</v>
      </c>
      <c r="F58">
        <v>13750</v>
      </c>
    </row>
    <row r="59" spans="2:6">
      <c r="B59">
        <v>4250</v>
      </c>
      <c r="C59" t="s">
        <v>1505</v>
      </c>
      <c r="E59">
        <v>10</v>
      </c>
      <c r="F59">
        <v>10</v>
      </c>
    </row>
    <row r="60" spans="2:6">
      <c r="B60">
        <v>4251</v>
      </c>
      <c r="C60" t="s">
        <v>1506</v>
      </c>
      <c r="E60">
        <v>10</v>
      </c>
      <c r="F60">
        <v>10</v>
      </c>
    </row>
    <row r="61" spans="2:6">
      <c r="B61">
        <v>425001</v>
      </c>
      <c r="C61" t="s">
        <v>1507</v>
      </c>
      <c r="E61">
        <v>10</v>
      </c>
      <c r="F61">
        <v>10</v>
      </c>
    </row>
    <row r="62" spans="2:6">
      <c r="B62">
        <v>425002</v>
      </c>
      <c r="C62" t="s">
        <v>1508</v>
      </c>
      <c r="E62">
        <v>10</v>
      </c>
      <c r="F62">
        <v>10</v>
      </c>
    </row>
    <row r="63" spans="2:6">
      <c r="B63">
        <v>4252</v>
      </c>
      <c r="C63" t="s">
        <v>1509</v>
      </c>
      <c r="E63">
        <v>23</v>
      </c>
      <c r="F63">
        <v>23</v>
      </c>
    </row>
    <row r="64" spans="2:6">
      <c r="B64">
        <v>4253</v>
      </c>
      <c r="C64" t="s">
        <v>1510</v>
      </c>
      <c r="E64">
        <v>23</v>
      </c>
      <c r="F64">
        <v>23</v>
      </c>
    </row>
    <row r="65" spans="2:6">
      <c r="B65">
        <v>4254</v>
      </c>
      <c r="C65" t="s">
        <v>1511</v>
      </c>
      <c r="D65" t="s">
        <v>1512</v>
      </c>
      <c r="E65">
        <v>9</v>
      </c>
      <c r="F65">
        <v>9</v>
      </c>
    </row>
    <row r="66" spans="2:6">
      <c r="B66">
        <v>4255</v>
      </c>
      <c r="C66" t="s">
        <v>1513</v>
      </c>
      <c r="D66" t="s">
        <v>1447</v>
      </c>
      <c r="E66">
        <v>10</v>
      </c>
      <c r="F66">
        <v>10</v>
      </c>
    </row>
    <row r="67" spans="2:6">
      <c r="B67">
        <v>425401</v>
      </c>
      <c r="C67" t="s">
        <v>1514</v>
      </c>
      <c r="D67" t="s">
        <v>1512</v>
      </c>
      <c r="E67">
        <v>17</v>
      </c>
      <c r="F67">
        <v>17</v>
      </c>
    </row>
    <row r="68" spans="2:6">
      <c r="B68">
        <v>425501</v>
      </c>
      <c r="C68" t="s">
        <v>1515</v>
      </c>
      <c r="D68" t="s">
        <v>1447</v>
      </c>
      <c r="E68">
        <v>19</v>
      </c>
      <c r="F68">
        <v>19</v>
      </c>
    </row>
    <row r="69" spans="2:6">
      <c r="B69">
        <v>4256</v>
      </c>
      <c r="C69" t="s">
        <v>1516</v>
      </c>
      <c r="E69">
        <v>4</v>
      </c>
      <c r="F69">
        <v>4</v>
      </c>
    </row>
    <row r="70" spans="2:6">
      <c r="B70">
        <v>4257</v>
      </c>
      <c r="C70" t="s">
        <v>1517</v>
      </c>
      <c r="E70">
        <v>4</v>
      </c>
      <c r="F70">
        <v>4</v>
      </c>
    </row>
    <row r="71" spans="2:6">
      <c r="B71">
        <v>4258</v>
      </c>
      <c r="C71" t="s">
        <v>1518</v>
      </c>
      <c r="E71">
        <v>4</v>
      </c>
      <c r="F71">
        <v>4</v>
      </c>
    </row>
    <row r="72" spans="2:6">
      <c r="B72">
        <v>4259</v>
      </c>
      <c r="C72" t="s">
        <v>1519</v>
      </c>
      <c r="E72">
        <v>16</v>
      </c>
      <c r="F72">
        <v>16</v>
      </c>
    </row>
    <row r="73" spans="2:6">
      <c r="B73">
        <v>4260</v>
      </c>
      <c r="C73" t="s">
        <v>1520</v>
      </c>
      <c r="E73">
        <v>23</v>
      </c>
      <c r="F73">
        <v>23</v>
      </c>
    </row>
    <row r="74" spans="2:6">
      <c r="B74">
        <v>4261</v>
      </c>
      <c r="C74" t="s">
        <v>1521</v>
      </c>
      <c r="E74">
        <v>10</v>
      </c>
      <c r="F74">
        <v>10</v>
      </c>
    </row>
    <row r="75" spans="2:6">
      <c r="B75">
        <v>4262</v>
      </c>
      <c r="C75" t="s">
        <v>1522</v>
      </c>
      <c r="E75">
        <v>13</v>
      </c>
      <c r="F75">
        <v>13</v>
      </c>
    </row>
    <row r="76" spans="2:6">
      <c r="B76">
        <v>4263</v>
      </c>
      <c r="C76" t="s">
        <v>1523</v>
      </c>
      <c r="D76" t="s">
        <v>1524</v>
      </c>
      <c r="E76">
        <v>10</v>
      </c>
      <c r="F76">
        <v>10</v>
      </c>
    </row>
    <row r="77" spans="2:6">
      <c r="B77">
        <v>4264</v>
      </c>
      <c r="C77" t="s">
        <v>1525</v>
      </c>
      <c r="D77" t="s">
        <v>1526</v>
      </c>
      <c r="E77">
        <v>14</v>
      </c>
      <c r="F77">
        <v>14</v>
      </c>
    </row>
    <row r="78" spans="2:6">
      <c r="B78">
        <v>4265</v>
      </c>
      <c r="C78" t="s">
        <v>1527</v>
      </c>
      <c r="E78">
        <v>17</v>
      </c>
      <c r="F78">
        <v>17</v>
      </c>
    </row>
    <row r="79" spans="2:6">
      <c r="B79">
        <v>4266</v>
      </c>
      <c r="C79" t="s">
        <v>1528</v>
      </c>
      <c r="D79" t="s">
        <v>1529</v>
      </c>
      <c r="E79">
        <v>3</v>
      </c>
      <c r="F79">
        <v>3</v>
      </c>
    </row>
    <row r="80" spans="2:6">
      <c r="B80">
        <v>4267</v>
      </c>
      <c r="C80" t="s">
        <v>1530</v>
      </c>
      <c r="E80">
        <v>32</v>
      </c>
      <c r="F80">
        <v>32</v>
      </c>
    </row>
    <row r="81" spans="2:6">
      <c r="B81">
        <v>4268</v>
      </c>
      <c r="C81" t="s">
        <v>1531</v>
      </c>
      <c r="D81" t="s">
        <v>1529</v>
      </c>
      <c r="E81">
        <v>12</v>
      </c>
      <c r="F81">
        <v>12</v>
      </c>
    </row>
    <row r="82" spans="2:6">
      <c r="B82">
        <v>4269</v>
      </c>
      <c r="C82" t="s">
        <v>1532</v>
      </c>
      <c r="D82" t="s">
        <v>1529</v>
      </c>
      <c r="E82">
        <v>19</v>
      </c>
      <c r="F82">
        <v>19</v>
      </c>
    </row>
    <row r="83" spans="2:6">
      <c r="B83">
        <v>4270</v>
      </c>
      <c r="C83" t="s">
        <v>1533</v>
      </c>
      <c r="D83" t="s">
        <v>1529</v>
      </c>
      <c r="E83">
        <v>21</v>
      </c>
      <c r="F83">
        <v>21</v>
      </c>
    </row>
    <row r="84" spans="2:6">
      <c r="B84">
        <v>427001</v>
      </c>
      <c r="C84" t="s">
        <v>1534</v>
      </c>
      <c r="D84" t="s">
        <v>1535</v>
      </c>
      <c r="E84">
        <v>42</v>
      </c>
      <c r="F84">
        <v>42</v>
      </c>
    </row>
    <row r="85" spans="2:6">
      <c r="B85">
        <v>4271</v>
      </c>
      <c r="C85" t="s">
        <v>1536</v>
      </c>
      <c r="D85" t="s">
        <v>1529</v>
      </c>
      <c r="E85">
        <v>40</v>
      </c>
      <c r="F85">
        <v>40</v>
      </c>
    </row>
    <row r="86" spans="2:6">
      <c r="B86">
        <v>4272</v>
      </c>
      <c r="C86" t="s">
        <v>1537</v>
      </c>
      <c r="D86" t="s">
        <v>1529</v>
      </c>
      <c r="E86">
        <v>136</v>
      </c>
      <c r="F86">
        <v>136</v>
      </c>
    </row>
    <row r="87" spans="2:6">
      <c r="B87">
        <v>427401</v>
      </c>
      <c r="C87" t="s">
        <v>1538</v>
      </c>
      <c r="E87">
        <v>105</v>
      </c>
      <c r="F87">
        <v>105</v>
      </c>
    </row>
    <row r="88" spans="2:6">
      <c r="B88">
        <v>427202</v>
      </c>
      <c r="C88" t="s">
        <v>1539</v>
      </c>
      <c r="E88">
        <v>86</v>
      </c>
      <c r="F88">
        <v>86</v>
      </c>
    </row>
    <row r="89" spans="2:6">
      <c r="B89">
        <v>427203</v>
      </c>
      <c r="C89" t="s">
        <v>1540</v>
      </c>
      <c r="E89">
        <v>57</v>
      </c>
      <c r="F89">
        <v>57</v>
      </c>
    </row>
    <row r="90" spans="2:6">
      <c r="B90">
        <v>4273</v>
      </c>
      <c r="C90" t="s">
        <v>1541</v>
      </c>
      <c r="E90">
        <v>19</v>
      </c>
      <c r="F90">
        <v>19</v>
      </c>
    </row>
    <row r="91" spans="2:6">
      <c r="B91">
        <v>4274</v>
      </c>
      <c r="C91" t="s">
        <v>1542</v>
      </c>
      <c r="E91">
        <v>37</v>
      </c>
      <c r="F91">
        <v>37</v>
      </c>
    </row>
    <row r="92" spans="2:6">
      <c r="B92">
        <v>4275</v>
      </c>
      <c r="C92" t="s">
        <v>1543</v>
      </c>
      <c r="E92">
        <v>6</v>
      </c>
      <c r="F92">
        <v>6</v>
      </c>
    </row>
    <row r="93" spans="2:6">
      <c r="B93">
        <v>4276</v>
      </c>
      <c r="C93" t="s">
        <v>1544</v>
      </c>
      <c r="E93">
        <v>18</v>
      </c>
      <c r="F93">
        <v>18</v>
      </c>
    </row>
    <row r="94" spans="2:6">
      <c r="B94">
        <v>4277</v>
      </c>
      <c r="C94" t="s">
        <v>1545</v>
      </c>
      <c r="E94">
        <v>4</v>
      </c>
      <c r="F94">
        <v>4</v>
      </c>
    </row>
    <row r="95" spans="2:6">
      <c r="B95">
        <v>4281</v>
      </c>
      <c r="C95" t="s">
        <v>1546</v>
      </c>
      <c r="E95">
        <v>71</v>
      </c>
      <c r="F95">
        <v>71</v>
      </c>
    </row>
    <row r="96" spans="2:6">
      <c r="B96">
        <v>4285</v>
      </c>
      <c r="C96" t="s">
        <v>1547</v>
      </c>
      <c r="E96">
        <v>9</v>
      </c>
      <c r="F96">
        <v>9</v>
      </c>
    </row>
    <row r="97" spans="2:6">
      <c r="B97">
        <v>4286</v>
      </c>
      <c r="C97" t="s">
        <v>1548</v>
      </c>
      <c r="E97">
        <v>7</v>
      </c>
      <c r="F97">
        <v>7</v>
      </c>
    </row>
    <row r="98" spans="2:6">
      <c r="B98">
        <v>428601</v>
      </c>
      <c r="C98" t="s">
        <v>1549</v>
      </c>
      <c r="D98" t="s">
        <v>1550</v>
      </c>
      <c r="E98">
        <v>15</v>
      </c>
      <c r="F98">
        <v>15</v>
      </c>
    </row>
    <row r="99" spans="2:6">
      <c r="B99">
        <v>4287</v>
      </c>
      <c r="C99" t="s">
        <v>1551</v>
      </c>
      <c r="E99">
        <v>2</v>
      </c>
      <c r="F99">
        <v>2</v>
      </c>
    </row>
    <row r="100" spans="2:6">
      <c r="B100">
        <v>4288</v>
      </c>
      <c r="C100" t="s">
        <v>1552</v>
      </c>
      <c r="E100">
        <v>1</v>
      </c>
      <c r="F100">
        <v>1</v>
      </c>
    </row>
    <row r="101" spans="2:6">
      <c r="B101">
        <v>4290</v>
      </c>
      <c r="C101" t="s">
        <v>1553</v>
      </c>
      <c r="E101">
        <v>1</v>
      </c>
      <c r="F101">
        <v>1</v>
      </c>
    </row>
    <row r="102" spans="2:6">
      <c r="B102">
        <v>4291</v>
      </c>
      <c r="C102" t="s">
        <v>1554</v>
      </c>
      <c r="E102">
        <v>43</v>
      </c>
      <c r="F102">
        <v>43</v>
      </c>
    </row>
    <row r="103" spans="2:6">
      <c r="B103">
        <v>4292</v>
      </c>
      <c r="C103" t="s">
        <v>1555</v>
      </c>
      <c r="E103">
        <v>22</v>
      </c>
      <c r="F103">
        <v>22</v>
      </c>
    </row>
    <row r="104" spans="2:6">
      <c r="B104">
        <v>4292</v>
      </c>
      <c r="C104" t="s">
        <v>1556</v>
      </c>
      <c r="E104">
        <v>54</v>
      </c>
      <c r="F104">
        <v>54</v>
      </c>
    </row>
    <row r="105" spans="2:6">
      <c r="B105">
        <v>4293</v>
      </c>
      <c r="C105" t="s">
        <v>1557</v>
      </c>
      <c r="E105">
        <v>57</v>
      </c>
      <c r="F105">
        <v>57</v>
      </c>
    </row>
    <row r="106" spans="2:6">
      <c r="B106">
        <v>4294</v>
      </c>
      <c r="C106" t="s">
        <v>1558</v>
      </c>
      <c r="E106">
        <v>25</v>
      </c>
      <c r="F106">
        <v>25</v>
      </c>
    </row>
    <row r="107" spans="2:6">
      <c r="B107">
        <v>4295</v>
      </c>
      <c r="C107" t="s">
        <v>1559</v>
      </c>
      <c r="D107" t="s">
        <v>1560</v>
      </c>
      <c r="E107">
        <v>165</v>
      </c>
      <c r="F107">
        <v>165</v>
      </c>
    </row>
    <row r="108" spans="2:6">
      <c r="B108" t="s">
        <v>1561</v>
      </c>
    </row>
    <row r="109" spans="2:6">
      <c r="B109">
        <v>4301</v>
      </c>
      <c r="C109" t="s">
        <v>1562</v>
      </c>
      <c r="E109">
        <v>721</v>
      </c>
      <c r="F109">
        <v>721</v>
      </c>
    </row>
    <row r="110" spans="2:6">
      <c r="B110">
        <v>4302</v>
      </c>
      <c r="C110" t="s">
        <v>1563</v>
      </c>
      <c r="E110">
        <v>828</v>
      </c>
      <c r="F110">
        <v>828</v>
      </c>
    </row>
    <row r="111" spans="2:6">
      <c r="B111">
        <v>4303</v>
      </c>
      <c r="C111" t="s">
        <v>1564</v>
      </c>
      <c r="E111">
        <v>1006</v>
      </c>
      <c r="F111">
        <v>1006</v>
      </c>
    </row>
    <row r="112" spans="2:6">
      <c r="B112">
        <v>4304</v>
      </c>
      <c r="C112" t="s">
        <v>1565</v>
      </c>
      <c r="E112">
        <v>1122</v>
      </c>
      <c r="F112">
        <v>1122</v>
      </c>
    </row>
    <row r="113" spans="2:6">
      <c r="B113">
        <v>4305</v>
      </c>
      <c r="C113" t="s">
        <v>1566</v>
      </c>
      <c r="E113">
        <v>1061</v>
      </c>
      <c r="F113">
        <v>1061</v>
      </c>
    </row>
    <row r="114" spans="2:6">
      <c r="B114">
        <v>4306</v>
      </c>
      <c r="C114" t="s">
        <v>1567</v>
      </c>
      <c r="E114">
        <v>1195</v>
      </c>
      <c r="F114">
        <v>1195</v>
      </c>
    </row>
    <row r="115" spans="2:6">
      <c r="B115">
        <v>4326</v>
      </c>
      <c r="C115" t="s">
        <v>1568</v>
      </c>
      <c r="E115">
        <v>2091</v>
      </c>
      <c r="F115">
        <v>2091</v>
      </c>
    </row>
    <row r="116" spans="2:6">
      <c r="B116">
        <v>4327</v>
      </c>
      <c r="C116" t="s">
        <v>1569</v>
      </c>
      <c r="E116">
        <v>2163</v>
      </c>
      <c r="F116">
        <v>2163</v>
      </c>
    </row>
    <row r="117" spans="2:6">
      <c r="B117">
        <v>4328</v>
      </c>
      <c r="C117" t="s">
        <v>1570</v>
      </c>
      <c r="E117">
        <v>2205</v>
      </c>
      <c r="F117">
        <v>2205</v>
      </c>
    </row>
    <row r="118" spans="2:6">
      <c r="B118">
        <v>4329</v>
      </c>
      <c r="C118" t="s">
        <v>1571</v>
      </c>
      <c r="E118">
        <v>2512</v>
      </c>
      <c r="F118">
        <v>2512</v>
      </c>
    </row>
    <row r="119" spans="2:6">
      <c r="B119">
        <v>4330</v>
      </c>
      <c r="C119" t="s">
        <v>1572</v>
      </c>
      <c r="E119">
        <v>2598</v>
      </c>
      <c r="F119">
        <v>2598</v>
      </c>
    </row>
    <row r="120" spans="2:6">
      <c r="B120">
        <v>4331</v>
      </c>
      <c r="C120" t="s">
        <v>1573</v>
      </c>
      <c r="E120">
        <v>2650</v>
      </c>
      <c r="F120">
        <v>2650</v>
      </c>
    </row>
    <row r="121" spans="2:6">
      <c r="B121">
        <v>4332</v>
      </c>
      <c r="C121" t="s">
        <v>1574</v>
      </c>
      <c r="E121">
        <v>3045</v>
      </c>
      <c r="F121">
        <v>3045</v>
      </c>
    </row>
    <row r="122" spans="2:6">
      <c r="B122">
        <v>4333</v>
      </c>
      <c r="C122" t="s">
        <v>1575</v>
      </c>
      <c r="E122">
        <v>3187</v>
      </c>
      <c r="F122">
        <v>3187</v>
      </c>
    </row>
    <row r="123" spans="2:6">
      <c r="B123">
        <v>4334</v>
      </c>
      <c r="C123" t="s">
        <v>1576</v>
      </c>
      <c r="E123">
        <v>3137</v>
      </c>
      <c r="F123">
        <v>3137</v>
      </c>
    </row>
    <row r="124" spans="2:6">
      <c r="B124">
        <v>4322</v>
      </c>
      <c r="C124" t="s">
        <v>1577</v>
      </c>
      <c r="E124">
        <v>3745</v>
      </c>
      <c r="F124">
        <v>3745</v>
      </c>
    </row>
    <row r="125" spans="2:6">
      <c r="B125">
        <v>4323</v>
      </c>
      <c r="C125" t="s">
        <v>1578</v>
      </c>
      <c r="E125">
        <v>3837</v>
      </c>
      <c r="F125">
        <v>3837</v>
      </c>
    </row>
    <row r="126" spans="2:6">
      <c r="B126">
        <v>4324</v>
      </c>
      <c r="C126" t="s">
        <v>1579</v>
      </c>
      <c r="E126">
        <v>3886</v>
      </c>
      <c r="F126">
        <v>3886</v>
      </c>
    </row>
    <row r="127" spans="2:6">
      <c r="B127">
        <v>4313</v>
      </c>
      <c r="C127" t="s">
        <v>1580</v>
      </c>
      <c r="E127">
        <v>6573</v>
      </c>
      <c r="F127">
        <v>6573</v>
      </c>
    </row>
    <row r="128" spans="2:6">
      <c r="B128">
        <v>4314</v>
      </c>
      <c r="C128" t="s">
        <v>1581</v>
      </c>
      <c r="E128">
        <v>6545</v>
      </c>
      <c r="F128">
        <v>6545</v>
      </c>
    </row>
    <row r="129" spans="2:6">
      <c r="B129">
        <v>4315</v>
      </c>
      <c r="C129" t="s">
        <v>1582</v>
      </c>
      <c r="E129">
        <v>6982</v>
      </c>
      <c r="F129">
        <v>6982</v>
      </c>
    </row>
    <row r="130" spans="2:6">
      <c r="B130">
        <v>4316</v>
      </c>
      <c r="C130" t="s">
        <v>1583</v>
      </c>
      <c r="E130">
        <v>2092</v>
      </c>
      <c r="F130">
        <v>2092</v>
      </c>
    </row>
    <row r="131" spans="2:6">
      <c r="B131">
        <v>4317</v>
      </c>
      <c r="C131" t="s">
        <v>1584</v>
      </c>
      <c r="E131">
        <v>9647</v>
      </c>
      <c r="F131">
        <v>9647</v>
      </c>
    </row>
    <row r="132" spans="2:6">
      <c r="B132">
        <v>4318</v>
      </c>
      <c r="C132" t="s">
        <v>1585</v>
      </c>
      <c r="E132">
        <v>2337</v>
      </c>
      <c r="F132">
        <v>2337</v>
      </c>
    </row>
    <row r="133" spans="2:6">
      <c r="B133">
        <v>4319</v>
      </c>
      <c r="C133" t="s">
        <v>1586</v>
      </c>
      <c r="E133">
        <v>2456</v>
      </c>
      <c r="F133">
        <v>2456</v>
      </c>
    </row>
    <row r="134" spans="2:6">
      <c r="B134">
        <v>4320</v>
      </c>
      <c r="C134" t="s">
        <v>1587</v>
      </c>
      <c r="E134">
        <v>2960</v>
      </c>
      <c r="F134">
        <v>2960</v>
      </c>
    </row>
    <row r="135" spans="2:6">
      <c r="B135">
        <v>4321</v>
      </c>
      <c r="C135" t="s">
        <v>1588</v>
      </c>
      <c r="E135">
        <v>5376</v>
      </c>
      <c r="F135">
        <v>5376</v>
      </c>
    </row>
    <row r="136" spans="2:6">
      <c r="B136">
        <v>4341</v>
      </c>
      <c r="C136" t="s">
        <v>1589</v>
      </c>
      <c r="E136">
        <v>4</v>
      </c>
      <c r="F136">
        <v>4</v>
      </c>
    </row>
    <row r="137" spans="2:6">
      <c r="B137">
        <v>4342</v>
      </c>
      <c r="C137" t="s">
        <v>1590</v>
      </c>
      <c r="E137">
        <v>24</v>
      </c>
      <c r="F137">
        <v>24</v>
      </c>
    </row>
    <row r="138" spans="2:6">
      <c r="B138">
        <v>4343</v>
      </c>
      <c r="C138" t="s">
        <v>1591</v>
      </c>
      <c r="E138">
        <v>29</v>
      </c>
      <c r="F138">
        <v>29</v>
      </c>
    </row>
    <row r="139" spans="2:6">
      <c r="B139">
        <v>4344</v>
      </c>
      <c r="C139" t="s">
        <v>1592</v>
      </c>
      <c r="E139">
        <v>13</v>
      </c>
      <c r="F139">
        <v>13</v>
      </c>
    </row>
    <row r="140" spans="2:6">
      <c r="B140">
        <v>4345</v>
      </c>
      <c r="C140" t="s">
        <v>1593</v>
      </c>
      <c r="E140">
        <v>26</v>
      </c>
      <c r="F140">
        <v>26</v>
      </c>
    </row>
    <row r="141" spans="2:6">
      <c r="B141">
        <v>4346</v>
      </c>
      <c r="C141" t="s">
        <v>1594</v>
      </c>
      <c r="E141">
        <v>13</v>
      </c>
      <c r="F141">
        <v>13</v>
      </c>
    </row>
    <row r="142" spans="2:6">
      <c r="B142">
        <v>4347</v>
      </c>
      <c r="C142" t="s">
        <v>1595</v>
      </c>
      <c r="E142">
        <v>12</v>
      </c>
      <c r="F142">
        <v>12</v>
      </c>
    </row>
    <row r="143" spans="2:6">
      <c r="B143">
        <v>4350</v>
      </c>
      <c r="C143" t="s">
        <v>1596</v>
      </c>
      <c r="E143">
        <v>101</v>
      </c>
      <c r="F143">
        <v>101</v>
      </c>
    </row>
    <row r="144" spans="2:6">
      <c r="B144">
        <v>4351</v>
      </c>
      <c r="C144" t="s">
        <v>1597</v>
      </c>
      <c r="E144">
        <v>142</v>
      </c>
      <c r="F144">
        <v>142</v>
      </c>
    </row>
    <row r="145" spans="2:6">
      <c r="B145">
        <v>4352</v>
      </c>
      <c r="C145" t="s">
        <v>1598</v>
      </c>
      <c r="E145">
        <v>135</v>
      </c>
      <c r="F145">
        <v>135</v>
      </c>
    </row>
    <row r="146" spans="2:6">
      <c r="B146">
        <v>4353</v>
      </c>
      <c r="C146" t="s">
        <v>1599</v>
      </c>
      <c r="D146" t="s">
        <v>307</v>
      </c>
      <c r="E146">
        <v>338</v>
      </c>
      <c r="F146">
        <v>338</v>
      </c>
    </row>
    <row r="147" spans="2:6">
      <c r="B147">
        <v>4354</v>
      </c>
      <c r="C147" t="s">
        <v>1600</v>
      </c>
      <c r="D147" t="s">
        <v>672</v>
      </c>
      <c r="E147">
        <v>45</v>
      </c>
      <c r="F147">
        <v>45</v>
      </c>
    </row>
    <row r="148" spans="2:6">
      <c r="B148" t="s">
        <v>1601</v>
      </c>
    </row>
    <row r="149" spans="2:6">
      <c r="B149">
        <v>4401</v>
      </c>
      <c r="C149" t="s">
        <v>1602</v>
      </c>
      <c r="D149" t="s">
        <v>1603</v>
      </c>
      <c r="E149">
        <v>10</v>
      </c>
      <c r="F149">
        <v>10</v>
      </c>
    </row>
    <row r="150" spans="2:6">
      <c r="B150">
        <v>4402</v>
      </c>
      <c r="C150" t="s">
        <v>1604</v>
      </c>
      <c r="D150" t="s">
        <v>722</v>
      </c>
      <c r="E150">
        <v>9</v>
      </c>
      <c r="F150">
        <v>9</v>
      </c>
    </row>
    <row r="151" spans="2:6">
      <c r="B151">
        <v>4403</v>
      </c>
      <c r="C151" t="s">
        <v>1605</v>
      </c>
      <c r="D151" t="s">
        <v>1606</v>
      </c>
      <c r="E151">
        <v>10</v>
      </c>
      <c r="F151">
        <v>10</v>
      </c>
    </row>
    <row r="152" spans="2:6">
      <c r="B152">
        <v>4404</v>
      </c>
      <c r="C152" t="s">
        <v>1607</v>
      </c>
      <c r="D152" t="s">
        <v>1608</v>
      </c>
      <c r="E152">
        <v>45</v>
      </c>
      <c r="F152">
        <v>45</v>
      </c>
    </row>
    <row r="153" spans="2:6">
      <c r="B153">
        <v>4410</v>
      </c>
      <c r="C153" t="s">
        <v>1609</v>
      </c>
      <c r="D153" t="s">
        <v>1610</v>
      </c>
      <c r="E153">
        <v>5</v>
      </c>
      <c r="F153">
        <v>5</v>
      </c>
    </row>
    <row r="154" spans="2:6">
      <c r="B154">
        <v>4411</v>
      </c>
      <c r="C154" t="s">
        <v>1611</v>
      </c>
      <c r="D154" t="s">
        <v>1612</v>
      </c>
      <c r="E154">
        <v>7</v>
      </c>
      <c r="F154">
        <v>7</v>
      </c>
    </row>
    <row r="155" spans="2:6">
      <c r="B155">
        <v>4420</v>
      </c>
      <c r="C155" t="s">
        <v>1613</v>
      </c>
      <c r="D155" t="s">
        <v>1614</v>
      </c>
      <c r="E155">
        <v>11</v>
      </c>
      <c r="F155">
        <v>11</v>
      </c>
    </row>
    <row r="156" spans="2:6">
      <c r="B156">
        <v>4421</v>
      </c>
      <c r="C156" t="s">
        <v>1615</v>
      </c>
      <c r="D156" t="s">
        <v>274</v>
      </c>
      <c r="E156">
        <v>14</v>
      </c>
      <c r="F156">
        <v>14</v>
      </c>
    </row>
    <row r="157" spans="2:6">
      <c r="B157">
        <v>4422</v>
      </c>
      <c r="C157" t="s">
        <v>1616</v>
      </c>
      <c r="D157" t="s">
        <v>1617</v>
      </c>
      <c r="E157">
        <v>12</v>
      </c>
      <c r="F157">
        <v>12</v>
      </c>
    </row>
    <row r="158" spans="2:6">
      <c r="B158">
        <v>4423</v>
      </c>
      <c r="C158" t="s">
        <v>1618</v>
      </c>
      <c r="D158" t="s">
        <v>780</v>
      </c>
      <c r="E158">
        <v>16</v>
      </c>
      <c r="F158">
        <v>16</v>
      </c>
    </row>
    <row r="159" spans="2:6">
      <c r="B159">
        <v>4424</v>
      </c>
      <c r="C159" t="s">
        <v>1619</v>
      </c>
      <c r="D159" t="s">
        <v>782</v>
      </c>
      <c r="E159">
        <v>19</v>
      </c>
      <c r="F159">
        <v>19</v>
      </c>
    </row>
    <row r="160" spans="2:6">
      <c r="B160">
        <v>4425</v>
      </c>
      <c r="C160" t="s">
        <v>1620</v>
      </c>
      <c r="D160" t="s">
        <v>667</v>
      </c>
      <c r="E160">
        <v>17</v>
      </c>
      <c r="F160">
        <v>17</v>
      </c>
    </row>
    <row r="161" spans="2:6">
      <c r="B161">
        <v>4426</v>
      </c>
      <c r="C161" t="s">
        <v>1621</v>
      </c>
      <c r="D161" t="s">
        <v>1061</v>
      </c>
      <c r="E161">
        <v>22</v>
      </c>
      <c r="F161">
        <v>22</v>
      </c>
    </row>
    <row r="162" spans="2:6">
      <c r="B162">
        <v>4433</v>
      </c>
      <c r="C162" t="s">
        <v>1622</v>
      </c>
      <c r="D162" t="s">
        <v>1623</v>
      </c>
      <c r="E162">
        <v>29</v>
      </c>
      <c r="F162">
        <v>29</v>
      </c>
    </row>
    <row r="163" spans="2:6">
      <c r="B163">
        <v>4427</v>
      </c>
      <c r="C163" t="s">
        <v>1624</v>
      </c>
      <c r="D163" t="s">
        <v>1625</v>
      </c>
      <c r="E163">
        <v>23</v>
      </c>
      <c r="F163">
        <v>23</v>
      </c>
    </row>
    <row r="164" spans="2:6">
      <c r="B164">
        <v>4428</v>
      </c>
      <c r="C164" t="s">
        <v>1626</v>
      </c>
      <c r="D164" t="s">
        <v>722</v>
      </c>
      <c r="E164">
        <v>30</v>
      </c>
      <c r="F164">
        <v>30</v>
      </c>
    </row>
    <row r="165" spans="2:6">
      <c r="B165">
        <v>4429</v>
      </c>
      <c r="C165" t="s">
        <v>1627</v>
      </c>
      <c r="D165" t="s">
        <v>710</v>
      </c>
      <c r="E165">
        <v>30</v>
      </c>
      <c r="F165">
        <v>30</v>
      </c>
    </row>
    <row r="166" spans="2:6">
      <c r="B166">
        <v>4430</v>
      </c>
      <c r="C166" t="s">
        <v>1628</v>
      </c>
      <c r="E166">
        <v>2</v>
      </c>
      <c r="F166">
        <v>2</v>
      </c>
    </row>
    <row r="167" spans="2:6">
      <c r="B167">
        <v>4431</v>
      </c>
      <c r="C167" t="s">
        <v>1629</v>
      </c>
      <c r="E167">
        <v>1</v>
      </c>
      <c r="F167">
        <v>1</v>
      </c>
    </row>
    <row r="168" spans="2:6">
      <c r="B168">
        <v>4440</v>
      </c>
      <c r="C168" t="s">
        <v>1630</v>
      </c>
      <c r="D168" t="s">
        <v>1631</v>
      </c>
      <c r="E168">
        <v>4</v>
      </c>
      <c r="F168">
        <v>4</v>
      </c>
    </row>
    <row r="169" spans="2:6">
      <c r="B169">
        <v>4441</v>
      </c>
      <c r="C169" t="s">
        <v>1632</v>
      </c>
      <c r="D169" t="s">
        <v>1633</v>
      </c>
      <c r="E169">
        <v>16</v>
      </c>
      <c r="F169">
        <v>16</v>
      </c>
    </row>
    <row r="170" spans="2:6">
      <c r="B170">
        <v>4442</v>
      </c>
      <c r="C170" t="s">
        <v>1634</v>
      </c>
      <c r="D170" t="s">
        <v>1635</v>
      </c>
      <c r="E170">
        <v>10</v>
      </c>
      <c r="F170">
        <v>10</v>
      </c>
    </row>
    <row r="171" spans="2:6">
      <c r="B171">
        <v>444201</v>
      </c>
      <c r="C171" t="s">
        <v>1636</v>
      </c>
      <c r="D171" t="s">
        <v>1635</v>
      </c>
      <c r="E171">
        <v>10</v>
      </c>
      <c r="F171">
        <v>10</v>
      </c>
    </row>
    <row r="172" spans="2:6">
      <c r="B172">
        <v>4443</v>
      </c>
      <c r="C172" t="s">
        <v>1637</v>
      </c>
      <c r="D172" t="s">
        <v>1638</v>
      </c>
      <c r="E172">
        <v>25</v>
      </c>
      <c r="F172">
        <v>25</v>
      </c>
    </row>
    <row r="173" spans="2:6">
      <c r="B173">
        <v>444301</v>
      </c>
      <c r="C173" t="s">
        <v>1639</v>
      </c>
      <c r="D173" t="s">
        <v>1640</v>
      </c>
      <c r="E173">
        <v>9</v>
      </c>
      <c r="F173">
        <v>9</v>
      </c>
    </row>
    <row r="174" spans="2:6">
      <c r="B174">
        <v>4444</v>
      </c>
      <c r="C174" t="s">
        <v>1641</v>
      </c>
      <c r="D174" t="s">
        <v>1633</v>
      </c>
      <c r="E174">
        <v>13</v>
      </c>
      <c r="F174">
        <v>13</v>
      </c>
    </row>
    <row r="175" spans="2:6">
      <c r="B175">
        <v>4445</v>
      </c>
      <c r="C175" t="s">
        <v>1642</v>
      </c>
      <c r="D175" t="s">
        <v>1151</v>
      </c>
      <c r="E175">
        <v>23</v>
      </c>
      <c r="F175">
        <v>23</v>
      </c>
    </row>
    <row r="176" spans="2:6">
      <c r="B176">
        <v>4446</v>
      </c>
      <c r="C176" t="s">
        <v>1643</v>
      </c>
      <c r="D176" t="s">
        <v>1644</v>
      </c>
      <c r="E176">
        <v>6</v>
      </c>
      <c r="F176">
        <v>6</v>
      </c>
    </row>
    <row r="177" spans="2:6">
      <c r="B177">
        <v>4447</v>
      </c>
      <c r="C177" t="s">
        <v>1645</v>
      </c>
      <c r="D177" t="s">
        <v>1646</v>
      </c>
      <c r="E177">
        <v>20</v>
      </c>
      <c r="F177">
        <v>20</v>
      </c>
    </row>
    <row r="178" spans="2:6">
      <c r="B178">
        <v>4448</v>
      </c>
      <c r="C178" t="s">
        <v>1647</v>
      </c>
      <c r="E178">
        <v>5</v>
      </c>
      <c r="F178">
        <v>5</v>
      </c>
    </row>
    <row r="179" spans="2:6">
      <c r="B179">
        <v>4450</v>
      </c>
      <c r="C179" t="s">
        <v>1648</v>
      </c>
      <c r="D179" t="s">
        <v>1649</v>
      </c>
      <c r="E179">
        <v>4</v>
      </c>
      <c r="F179">
        <v>4</v>
      </c>
    </row>
    <row r="180" spans="2:6">
      <c r="B180">
        <v>4451</v>
      </c>
      <c r="C180" t="s">
        <v>1650</v>
      </c>
      <c r="D180" t="s">
        <v>722</v>
      </c>
      <c r="E180">
        <v>7</v>
      </c>
      <c r="F180">
        <v>7</v>
      </c>
    </row>
    <row r="181" spans="2:6">
      <c r="B181">
        <v>4461</v>
      </c>
      <c r="C181" t="s">
        <v>1651</v>
      </c>
      <c r="D181" t="s">
        <v>1652</v>
      </c>
      <c r="E181">
        <v>22</v>
      </c>
      <c r="F181">
        <v>22</v>
      </c>
    </row>
    <row r="182" spans="2:6">
      <c r="B182">
        <v>4462</v>
      </c>
      <c r="C182" t="s">
        <v>1653</v>
      </c>
      <c r="D182" t="s">
        <v>1654</v>
      </c>
      <c r="E182">
        <v>77</v>
      </c>
      <c r="F182">
        <v>77</v>
      </c>
    </row>
    <row r="183" spans="2:6">
      <c r="B183">
        <v>4463</v>
      </c>
      <c r="C183" t="s">
        <v>1655</v>
      </c>
      <c r="D183" t="s">
        <v>1061</v>
      </c>
      <c r="E183">
        <v>73</v>
      </c>
      <c r="F183">
        <v>73</v>
      </c>
    </row>
    <row r="184" spans="2:6">
      <c r="B184">
        <v>4464</v>
      </c>
      <c r="C184" t="s">
        <v>1656</v>
      </c>
      <c r="D184" t="s">
        <v>722</v>
      </c>
      <c r="E184">
        <v>102</v>
      </c>
      <c r="F184">
        <v>102</v>
      </c>
    </row>
    <row r="185" spans="2:6">
      <c r="B185">
        <v>4465</v>
      </c>
      <c r="C185" t="s">
        <v>1657</v>
      </c>
      <c r="E185">
        <v>23</v>
      </c>
      <c r="F185">
        <v>23</v>
      </c>
    </row>
    <row r="186" spans="2:6">
      <c r="B186">
        <v>4466</v>
      </c>
      <c r="C186" t="s">
        <v>1658</v>
      </c>
      <c r="E186">
        <v>8</v>
      </c>
      <c r="F186">
        <v>8</v>
      </c>
    </row>
    <row r="187" spans="2:6">
      <c r="B187">
        <v>4467</v>
      </c>
      <c r="C187" t="s">
        <v>1659</v>
      </c>
      <c r="E187">
        <v>7</v>
      </c>
      <c r="F187">
        <v>7</v>
      </c>
    </row>
    <row r="188" spans="2:6">
      <c r="B188">
        <v>4468</v>
      </c>
      <c r="C188" t="s">
        <v>1660</v>
      </c>
      <c r="E188">
        <v>3</v>
      </c>
      <c r="F188">
        <v>3</v>
      </c>
    </row>
    <row r="189" spans="2:6">
      <c r="B189">
        <v>4472</v>
      </c>
      <c r="C189" t="s">
        <v>1661</v>
      </c>
      <c r="D189" t="s">
        <v>1662</v>
      </c>
      <c r="E189">
        <v>18</v>
      </c>
      <c r="F189">
        <v>18</v>
      </c>
    </row>
    <row r="190" spans="2:6">
      <c r="B190">
        <v>170002</v>
      </c>
      <c r="C190" t="s">
        <v>1663</v>
      </c>
      <c r="D190" t="s">
        <v>1664</v>
      </c>
      <c r="E190">
        <v>137</v>
      </c>
      <c r="F190">
        <v>137</v>
      </c>
    </row>
    <row r="191" spans="2:6">
      <c r="B191">
        <v>4480</v>
      </c>
      <c r="C191" t="s">
        <v>1665</v>
      </c>
      <c r="E191">
        <v>88</v>
      </c>
      <c r="F191">
        <v>88</v>
      </c>
    </row>
    <row r="192" spans="2:6">
      <c r="B192">
        <v>4481</v>
      </c>
      <c r="C192" t="s">
        <v>1666</v>
      </c>
      <c r="E192">
        <v>123</v>
      </c>
      <c r="F192">
        <v>123</v>
      </c>
    </row>
    <row r="193" spans="2:6">
      <c r="B193">
        <v>4482</v>
      </c>
      <c r="C193" t="s">
        <v>1667</v>
      </c>
      <c r="E193">
        <v>377</v>
      </c>
      <c r="F193">
        <v>377</v>
      </c>
    </row>
    <row r="194" spans="2:6">
      <c r="B194">
        <v>4483</v>
      </c>
      <c r="C194" t="s">
        <v>1668</v>
      </c>
      <c r="E194">
        <v>349</v>
      </c>
      <c r="F194">
        <v>349</v>
      </c>
    </row>
    <row r="195" spans="2:6">
      <c r="B195">
        <v>4484</v>
      </c>
      <c r="C195" t="s">
        <v>1669</v>
      </c>
      <c r="E195">
        <v>88</v>
      </c>
      <c r="F195">
        <v>88</v>
      </c>
    </row>
    <row r="196" spans="2:6">
      <c r="B196">
        <v>4490</v>
      </c>
      <c r="C196" t="s">
        <v>1670</v>
      </c>
      <c r="E196">
        <v>310</v>
      </c>
      <c r="F196">
        <v>310</v>
      </c>
    </row>
    <row r="197" spans="2:6">
      <c r="B197">
        <v>4491</v>
      </c>
      <c r="C197" t="s">
        <v>1671</v>
      </c>
      <c r="D197" t="s">
        <v>894</v>
      </c>
      <c r="E197">
        <v>95</v>
      </c>
      <c r="F197">
        <v>95</v>
      </c>
    </row>
    <row r="198" spans="2:6">
      <c r="B198">
        <v>4492</v>
      </c>
      <c r="C198" t="s">
        <v>1672</v>
      </c>
      <c r="D198" t="s">
        <v>134</v>
      </c>
      <c r="E198">
        <v>137</v>
      </c>
      <c r="F198">
        <v>137</v>
      </c>
    </row>
    <row r="199" spans="2:6">
      <c r="B199">
        <v>4493</v>
      </c>
      <c r="C199" t="s">
        <v>1673</v>
      </c>
      <c r="D199" t="s">
        <v>307</v>
      </c>
      <c r="E199">
        <v>377</v>
      </c>
      <c r="F199">
        <v>377</v>
      </c>
    </row>
    <row r="200" spans="2:6">
      <c r="B200">
        <v>4496</v>
      </c>
      <c r="C200" t="s">
        <v>1674</v>
      </c>
      <c r="D200" t="s">
        <v>133</v>
      </c>
      <c r="E200">
        <v>121</v>
      </c>
      <c r="F200">
        <v>121</v>
      </c>
    </row>
    <row r="201" spans="2:6">
      <c r="B201">
        <v>4498</v>
      </c>
      <c r="C201" t="s">
        <v>1675</v>
      </c>
      <c r="D201" t="s">
        <v>672</v>
      </c>
      <c r="E201">
        <v>413</v>
      </c>
      <c r="F201">
        <v>413</v>
      </c>
    </row>
    <row r="202" spans="2:6">
      <c r="B202">
        <v>4499</v>
      </c>
      <c r="C202" t="s">
        <v>1676</v>
      </c>
      <c r="D202" t="s">
        <v>1677</v>
      </c>
      <c r="E202">
        <v>343</v>
      </c>
      <c r="F202">
        <v>343</v>
      </c>
    </row>
    <row r="203" spans="2:6">
      <c r="B203">
        <v>449901</v>
      </c>
      <c r="C203" t="s">
        <v>1678</v>
      </c>
      <c r="D203" t="s">
        <v>1679</v>
      </c>
      <c r="E203">
        <v>413</v>
      </c>
      <c r="F203">
        <v>413</v>
      </c>
    </row>
    <row r="204" spans="2:6">
      <c r="B204">
        <v>4500</v>
      </c>
      <c r="C204" t="s">
        <v>1680</v>
      </c>
      <c r="D204" t="s">
        <v>308</v>
      </c>
      <c r="E204">
        <v>857</v>
      </c>
      <c r="F204">
        <v>857</v>
      </c>
    </row>
    <row r="205" spans="2:6">
      <c r="B205">
        <v>4485</v>
      </c>
      <c r="C205" t="s">
        <v>1681</v>
      </c>
      <c r="E205">
        <v>24</v>
      </c>
      <c r="F205">
        <v>24</v>
      </c>
    </row>
    <row r="206" spans="2:6">
      <c r="B206">
        <v>4486</v>
      </c>
      <c r="C206" t="s">
        <v>1682</v>
      </c>
      <c r="E206">
        <v>140</v>
      </c>
      <c r="F206">
        <v>140</v>
      </c>
    </row>
    <row r="207" spans="2:6">
      <c r="B207">
        <v>4487</v>
      </c>
      <c r="C207" t="s">
        <v>1683</v>
      </c>
      <c r="D207" t="s">
        <v>1684</v>
      </c>
      <c r="E207">
        <v>37</v>
      </c>
      <c r="F207">
        <v>37</v>
      </c>
    </row>
    <row r="208" spans="2:6">
      <c r="B208" t="s">
        <v>1685</v>
      </c>
    </row>
    <row r="209" spans="2:6">
      <c r="B209">
        <v>4501</v>
      </c>
      <c r="C209" t="s">
        <v>1686</v>
      </c>
      <c r="D209" t="s">
        <v>1687</v>
      </c>
      <c r="E209">
        <v>48</v>
      </c>
      <c r="F209">
        <v>48</v>
      </c>
    </row>
    <row r="210" spans="2:6">
      <c r="B210">
        <v>4502</v>
      </c>
      <c r="C210" t="s">
        <v>1688</v>
      </c>
      <c r="D210" t="s">
        <v>1689</v>
      </c>
      <c r="E210">
        <v>48</v>
      </c>
      <c r="F210">
        <v>48</v>
      </c>
    </row>
    <row r="211" spans="2:6">
      <c r="B211">
        <v>4503</v>
      </c>
      <c r="C211" t="s">
        <v>1690</v>
      </c>
      <c r="D211" t="s">
        <v>1691</v>
      </c>
      <c r="E211">
        <v>50</v>
      </c>
      <c r="F211">
        <v>50</v>
      </c>
    </row>
    <row r="212" spans="2:6">
      <c r="B212">
        <v>4504</v>
      </c>
      <c r="C212" t="s">
        <v>1692</v>
      </c>
      <c r="D212" t="s">
        <v>1693</v>
      </c>
      <c r="E212">
        <v>50</v>
      </c>
      <c r="F212">
        <v>50</v>
      </c>
    </row>
    <row r="213" spans="2:6">
      <c r="B213">
        <v>4505</v>
      </c>
      <c r="C213" t="s">
        <v>1694</v>
      </c>
      <c r="D213" t="s">
        <v>1695</v>
      </c>
      <c r="E213">
        <v>43</v>
      </c>
      <c r="F213">
        <v>43</v>
      </c>
    </row>
    <row r="214" spans="2:6">
      <c r="B214">
        <v>4506</v>
      </c>
      <c r="C214" t="s">
        <v>1696</v>
      </c>
      <c r="D214" t="s">
        <v>1697</v>
      </c>
      <c r="E214">
        <v>47</v>
      </c>
      <c r="F214">
        <v>47</v>
      </c>
    </row>
    <row r="215" spans="2:6">
      <c r="B215">
        <v>4507</v>
      </c>
      <c r="C215" t="s">
        <v>1698</v>
      </c>
      <c r="D215" t="s">
        <v>1287</v>
      </c>
      <c r="E215">
        <v>50</v>
      </c>
      <c r="F215">
        <v>50</v>
      </c>
    </row>
    <row r="216" spans="2:6">
      <c r="B216">
        <v>4508</v>
      </c>
      <c r="C216" t="s">
        <v>1699</v>
      </c>
      <c r="D216" t="s">
        <v>1700</v>
      </c>
      <c r="E216">
        <v>43</v>
      </c>
      <c r="F216">
        <v>43</v>
      </c>
    </row>
    <row r="217" spans="2:6">
      <c r="B217">
        <v>4509</v>
      </c>
      <c r="C217" t="s">
        <v>1701</v>
      </c>
      <c r="D217" t="s">
        <v>1285</v>
      </c>
      <c r="E217">
        <v>43</v>
      </c>
      <c r="F217">
        <v>43</v>
      </c>
    </row>
    <row r="218" spans="2:6">
      <c r="B218">
        <v>4510</v>
      </c>
      <c r="C218" t="s">
        <v>1702</v>
      </c>
      <c r="D218" t="s">
        <v>1703</v>
      </c>
      <c r="E218">
        <v>64</v>
      </c>
      <c r="F218">
        <v>64</v>
      </c>
    </row>
    <row r="219" spans="2:6">
      <c r="B219">
        <v>4511</v>
      </c>
      <c r="C219" t="s">
        <v>1704</v>
      </c>
      <c r="D219" t="s">
        <v>1705</v>
      </c>
      <c r="E219">
        <v>64</v>
      </c>
      <c r="F219">
        <v>64</v>
      </c>
    </row>
    <row r="220" spans="2:6">
      <c r="B220">
        <v>4512</v>
      </c>
      <c r="C220" t="s">
        <v>1706</v>
      </c>
      <c r="D220" t="s">
        <v>1707</v>
      </c>
      <c r="E220">
        <v>65</v>
      </c>
      <c r="F220">
        <v>65</v>
      </c>
    </row>
    <row r="221" spans="2:6">
      <c r="B221">
        <v>4513</v>
      </c>
      <c r="C221" t="s">
        <v>1708</v>
      </c>
      <c r="D221" t="s">
        <v>1709</v>
      </c>
      <c r="E221">
        <v>65</v>
      </c>
      <c r="F221">
        <v>65</v>
      </c>
    </row>
    <row r="222" spans="2:6">
      <c r="B222">
        <v>4514</v>
      </c>
      <c r="C222" t="s">
        <v>1710</v>
      </c>
      <c r="D222" t="s">
        <v>1711</v>
      </c>
      <c r="E222">
        <v>41</v>
      </c>
      <c r="F222">
        <v>41</v>
      </c>
    </row>
    <row r="223" spans="2:6">
      <c r="B223">
        <v>4515</v>
      </c>
      <c r="C223" t="s">
        <v>1712</v>
      </c>
      <c r="D223" t="s">
        <v>1713</v>
      </c>
      <c r="E223">
        <v>43</v>
      </c>
      <c r="F223">
        <v>43</v>
      </c>
    </row>
    <row r="224" spans="2:6">
      <c r="B224">
        <v>4516</v>
      </c>
      <c r="C224" t="s">
        <v>1714</v>
      </c>
      <c r="D224" t="s">
        <v>1715</v>
      </c>
      <c r="E224">
        <v>43</v>
      </c>
      <c r="F224">
        <v>43</v>
      </c>
    </row>
    <row r="225" spans="2:6">
      <c r="B225">
        <v>4517</v>
      </c>
      <c r="C225" t="s">
        <v>1716</v>
      </c>
      <c r="D225" t="s">
        <v>1717</v>
      </c>
      <c r="E225">
        <v>63</v>
      </c>
      <c r="F225">
        <v>63</v>
      </c>
    </row>
    <row r="226" spans="2:6">
      <c r="B226">
        <v>4518</v>
      </c>
      <c r="C226" t="s">
        <v>1718</v>
      </c>
      <c r="D226" t="s">
        <v>1719</v>
      </c>
      <c r="E226">
        <v>68</v>
      </c>
      <c r="F226">
        <v>68</v>
      </c>
    </row>
    <row r="227" spans="2:6">
      <c r="B227">
        <v>4520</v>
      </c>
      <c r="C227" t="s">
        <v>1720</v>
      </c>
      <c r="D227" t="s">
        <v>1721</v>
      </c>
      <c r="E227">
        <v>70</v>
      </c>
      <c r="F227">
        <v>70</v>
      </c>
    </row>
    <row r="228" spans="2:6">
      <c r="B228">
        <v>4521</v>
      </c>
      <c r="C228" t="s">
        <v>1722</v>
      </c>
      <c r="D228" t="s">
        <v>14</v>
      </c>
      <c r="E228">
        <v>39</v>
      </c>
      <c r="F228">
        <v>39</v>
      </c>
    </row>
    <row r="229" spans="2:6">
      <c r="B229">
        <v>4522</v>
      </c>
      <c r="C229" t="s">
        <v>1723</v>
      </c>
      <c r="D229" t="s">
        <v>1724</v>
      </c>
      <c r="E229">
        <v>43</v>
      </c>
      <c r="F229">
        <v>43</v>
      </c>
    </row>
    <row r="230" spans="2:6">
      <c r="B230">
        <v>4523</v>
      </c>
      <c r="C230" t="s">
        <v>1725</v>
      </c>
      <c r="D230" t="s">
        <v>1726</v>
      </c>
      <c r="E230">
        <v>46</v>
      </c>
      <c r="F230">
        <v>46</v>
      </c>
    </row>
    <row r="231" spans="2:6">
      <c r="B231">
        <v>4525</v>
      </c>
      <c r="C231" t="s">
        <v>1727</v>
      </c>
      <c r="D231" t="s">
        <v>1728</v>
      </c>
      <c r="E231">
        <v>64</v>
      </c>
      <c r="F231">
        <v>64</v>
      </c>
    </row>
    <row r="232" spans="2:6">
      <c r="B232">
        <v>4526</v>
      </c>
      <c r="C232" t="s">
        <v>1729</v>
      </c>
      <c r="D232" t="s">
        <v>1730</v>
      </c>
      <c r="E232">
        <v>65</v>
      </c>
      <c r="F232">
        <v>65</v>
      </c>
    </row>
    <row r="233" spans="2:6">
      <c r="B233">
        <v>4527</v>
      </c>
      <c r="C233" t="s">
        <v>1731</v>
      </c>
      <c r="D233" t="s">
        <v>194</v>
      </c>
      <c r="E233">
        <v>30</v>
      </c>
      <c r="F233">
        <v>30</v>
      </c>
    </row>
    <row r="234" spans="2:6">
      <c r="B234">
        <v>4530</v>
      </c>
      <c r="C234" t="s">
        <v>1732</v>
      </c>
      <c r="E234">
        <v>3</v>
      </c>
      <c r="F234">
        <v>3</v>
      </c>
    </row>
    <row r="235" spans="2:6">
      <c r="B235">
        <v>4540</v>
      </c>
      <c r="C235" t="s">
        <v>1733</v>
      </c>
      <c r="E235">
        <v>64</v>
      </c>
      <c r="F235">
        <v>64</v>
      </c>
    </row>
    <row r="236" spans="2:6">
      <c r="B236">
        <v>4541</v>
      </c>
      <c r="C236" t="s">
        <v>1734</v>
      </c>
      <c r="E236">
        <v>72</v>
      </c>
      <c r="F236">
        <v>72</v>
      </c>
    </row>
    <row r="237" spans="2:6">
      <c r="B237">
        <v>4542</v>
      </c>
      <c r="C237" t="s">
        <v>1735</v>
      </c>
      <c r="E237">
        <v>88</v>
      </c>
      <c r="F237">
        <v>88</v>
      </c>
    </row>
    <row r="238" spans="2:6">
      <c r="B238">
        <v>4543</v>
      </c>
      <c r="C238" t="s">
        <v>1736</v>
      </c>
      <c r="E238">
        <v>115</v>
      </c>
      <c r="F238">
        <v>115</v>
      </c>
    </row>
    <row r="239" spans="2:6">
      <c r="B239">
        <v>4550</v>
      </c>
      <c r="C239" t="s">
        <v>1737</v>
      </c>
      <c r="E239">
        <v>23</v>
      </c>
      <c r="F239">
        <v>23</v>
      </c>
    </row>
    <row r="240" spans="2:6">
      <c r="B240">
        <v>4551</v>
      </c>
      <c r="C240" t="s">
        <v>1738</v>
      </c>
      <c r="E240">
        <v>54</v>
      </c>
      <c r="F240">
        <v>54</v>
      </c>
    </row>
    <row r="241" spans="2:6">
      <c r="B241">
        <v>4552</v>
      </c>
      <c r="C241" t="s">
        <v>1739</v>
      </c>
      <c r="E241">
        <v>71</v>
      </c>
      <c r="F241">
        <v>71</v>
      </c>
    </row>
    <row r="242" spans="2:6">
      <c r="B242">
        <v>4553</v>
      </c>
      <c r="C242" t="s">
        <v>1740</v>
      </c>
      <c r="E242">
        <v>81</v>
      </c>
      <c r="F242">
        <v>81</v>
      </c>
    </row>
    <row r="243" spans="2:6">
      <c r="B243">
        <v>4554</v>
      </c>
      <c r="C243" t="s">
        <v>1741</v>
      </c>
      <c r="E243">
        <v>157</v>
      </c>
      <c r="F243">
        <v>157</v>
      </c>
    </row>
    <row r="244" spans="2:6">
      <c r="B244">
        <v>4560</v>
      </c>
      <c r="C244" t="s">
        <v>1742</v>
      </c>
      <c r="E244">
        <v>171</v>
      </c>
      <c r="F244">
        <v>171</v>
      </c>
    </row>
    <row r="245" spans="2:6">
      <c r="B245">
        <v>4561</v>
      </c>
      <c r="C245" t="s">
        <v>1743</v>
      </c>
      <c r="E245">
        <v>212</v>
      </c>
      <c r="F245">
        <v>212</v>
      </c>
    </row>
    <row r="246" spans="2:6">
      <c r="B246">
        <v>4562</v>
      </c>
      <c r="C246" t="s">
        <v>1744</v>
      </c>
      <c r="E246">
        <v>239</v>
      </c>
      <c r="F246">
        <v>239</v>
      </c>
    </row>
    <row r="247" spans="2:6">
      <c r="B247">
        <v>4563</v>
      </c>
      <c r="C247" t="s">
        <v>1745</v>
      </c>
      <c r="E247">
        <v>267</v>
      </c>
      <c r="F247">
        <v>267</v>
      </c>
    </row>
    <row r="248" spans="2:6">
      <c r="B248">
        <v>4564</v>
      </c>
      <c r="C248" t="s">
        <v>1746</v>
      </c>
      <c r="E248">
        <v>321</v>
      </c>
      <c r="F248">
        <v>321</v>
      </c>
    </row>
    <row r="249" spans="2:6">
      <c r="B249">
        <v>4565</v>
      </c>
      <c r="C249" t="s">
        <v>1747</v>
      </c>
      <c r="E249">
        <v>357</v>
      </c>
      <c r="F249">
        <v>357</v>
      </c>
    </row>
    <row r="250" spans="2:6">
      <c r="B250">
        <v>4566</v>
      </c>
      <c r="C250" t="s">
        <v>1748</v>
      </c>
      <c r="E250">
        <v>374</v>
      </c>
      <c r="F250">
        <v>374</v>
      </c>
    </row>
    <row r="251" spans="2:6">
      <c r="B251">
        <v>4567</v>
      </c>
      <c r="C251" t="s">
        <v>1749</v>
      </c>
      <c r="E251">
        <v>556</v>
      </c>
      <c r="F251">
        <v>556</v>
      </c>
    </row>
    <row r="252" spans="2:6">
      <c r="B252">
        <v>4570</v>
      </c>
      <c r="C252" t="s">
        <v>1750</v>
      </c>
      <c r="E252">
        <v>87</v>
      </c>
      <c r="F252">
        <v>87</v>
      </c>
    </row>
    <row r="253" spans="2:6">
      <c r="B253">
        <v>4571</v>
      </c>
      <c r="C253" t="s">
        <v>1751</v>
      </c>
      <c r="E253">
        <v>88</v>
      </c>
      <c r="F253">
        <v>88</v>
      </c>
    </row>
    <row r="254" spans="2:6">
      <c r="B254">
        <v>4572</v>
      </c>
      <c r="C254" t="s">
        <v>1752</v>
      </c>
      <c r="E254">
        <v>98</v>
      </c>
      <c r="F254">
        <v>98</v>
      </c>
    </row>
    <row r="255" spans="2:6">
      <c r="B255">
        <v>4573</v>
      </c>
      <c r="C255" t="s">
        <v>1753</v>
      </c>
      <c r="E255">
        <v>109</v>
      </c>
      <c r="F255">
        <v>109</v>
      </c>
    </row>
    <row r="256" spans="2:6">
      <c r="B256">
        <v>4574</v>
      </c>
      <c r="C256" t="s">
        <v>1754</v>
      </c>
      <c r="E256">
        <v>125</v>
      </c>
      <c r="F256">
        <v>125</v>
      </c>
    </row>
    <row r="257" spans="2:6">
      <c r="B257">
        <v>4575</v>
      </c>
      <c r="C257" t="s">
        <v>1755</v>
      </c>
      <c r="E257">
        <v>129</v>
      </c>
      <c r="F257">
        <v>129</v>
      </c>
    </row>
    <row r="258" spans="2:6">
      <c r="B258">
        <v>4576</v>
      </c>
      <c r="C258" t="s">
        <v>1756</v>
      </c>
      <c r="E258">
        <v>145</v>
      </c>
      <c r="F258">
        <v>145</v>
      </c>
    </row>
    <row r="259" spans="2:6">
      <c r="B259">
        <v>4577</v>
      </c>
      <c r="C259" t="s">
        <v>1757</v>
      </c>
      <c r="E259">
        <v>157</v>
      </c>
      <c r="F259">
        <v>157</v>
      </c>
    </row>
    <row r="260" spans="2:6">
      <c r="B260">
        <v>4580</v>
      </c>
      <c r="C260" t="s">
        <v>1758</v>
      </c>
      <c r="E260">
        <v>290</v>
      </c>
      <c r="F260">
        <v>290</v>
      </c>
    </row>
    <row r="261" spans="2:6">
      <c r="B261">
        <v>4581</v>
      </c>
      <c r="C261" t="s">
        <v>1759</v>
      </c>
      <c r="E261">
        <v>355</v>
      </c>
      <c r="F261">
        <v>355</v>
      </c>
    </row>
    <row r="262" spans="2:6">
      <c r="B262">
        <v>4582</v>
      </c>
      <c r="C262" t="s">
        <v>1760</v>
      </c>
      <c r="E262">
        <v>421</v>
      </c>
      <c r="F262">
        <v>421</v>
      </c>
    </row>
    <row r="263" spans="2:6">
      <c r="B263">
        <v>4583</v>
      </c>
      <c r="C263" t="s">
        <v>1761</v>
      </c>
      <c r="E263">
        <v>478</v>
      </c>
      <c r="F263">
        <v>478</v>
      </c>
    </row>
    <row r="264" spans="2:6">
      <c r="B264">
        <v>4584</v>
      </c>
      <c r="C264" t="s">
        <v>1762</v>
      </c>
      <c r="E264">
        <v>568</v>
      </c>
      <c r="F264">
        <v>568</v>
      </c>
    </row>
    <row r="265" spans="2:6">
      <c r="B265">
        <v>4585</v>
      </c>
      <c r="C265" t="s">
        <v>1763</v>
      </c>
      <c r="E265">
        <v>300</v>
      </c>
      <c r="F265">
        <v>300</v>
      </c>
    </row>
    <row r="266" spans="2:6">
      <c r="B266">
        <v>4586</v>
      </c>
      <c r="C266" t="s">
        <v>1764</v>
      </c>
      <c r="E266">
        <v>370</v>
      </c>
      <c r="F266">
        <v>370</v>
      </c>
    </row>
    <row r="267" spans="2:6">
      <c r="B267">
        <v>4587</v>
      </c>
      <c r="C267" t="s">
        <v>1765</v>
      </c>
      <c r="E267">
        <v>421</v>
      </c>
      <c r="F267">
        <v>421</v>
      </c>
    </row>
    <row r="268" spans="2:6">
      <c r="B268">
        <v>4590</v>
      </c>
      <c r="C268" t="s">
        <v>1766</v>
      </c>
      <c r="E268">
        <v>52</v>
      </c>
      <c r="F268">
        <v>52</v>
      </c>
    </row>
    <row r="269" spans="2:6">
      <c r="B269">
        <v>4591</v>
      </c>
      <c r="C269" t="s">
        <v>1767</v>
      </c>
      <c r="E269">
        <v>55</v>
      </c>
      <c r="F269">
        <v>55</v>
      </c>
    </row>
    <row r="270" spans="2:6">
      <c r="B270">
        <v>4592</v>
      </c>
      <c r="C270" t="s">
        <v>1768</v>
      </c>
      <c r="E270">
        <v>66</v>
      </c>
      <c r="F270">
        <v>66</v>
      </c>
    </row>
    <row r="271" spans="2:6">
      <c r="B271">
        <v>4593</v>
      </c>
      <c r="C271" t="s">
        <v>1769</v>
      </c>
      <c r="E271">
        <v>68</v>
      </c>
      <c r="F271">
        <v>68</v>
      </c>
    </row>
    <row r="272" spans="2:6">
      <c r="B272">
        <v>4594</v>
      </c>
      <c r="C272" t="s">
        <v>1770</v>
      </c>
      <c r="E272">
        <v>73</v>
      </c>
      <c r="F272">
        <v>73</v>
      </c>
    </row>
    <row r="273" spans="2:6">
      <c r="B273">
        <v>4595</v>
      </c>
      <c r="C273" t="s">
        <v>1771</v>
      </c>
      <c r="E273">
        <v>105</v>
      </c>
      <c r="F273">
        <v>105</v>
      </c>
    </row>
    <row r="274" spans="2:6">
      <c r="B274">
        <v>4596</v>
      </c>
      <c r="C274" t="s">
        <v>1772</v>
      </c>
      <c r="E274">
        <v>131</v>
      </c>
      <c r="F274">
        <v>131</v>
      </c>
    </row>
    <row r="275" spans="2:6">
      <c r="B275">
        <v>4597</v>
      </c>
      <c r="C275" t="s">
        <v>1773</v>
      </c>
      <c r="E275">
        <v>139</v>
      </c>
      <c r="F275">
        <v>139</v>
      </c>
    </row>
    <row r="276" spans="2:6">
      <c r="B276" t="s">
        <v>1774</v>
      </c>
    </row>
    <row r="277" spans="2:6">
      <c r="B277">
        <v>3053</v>
      </c>
      <c r="C277" t="s">
        <v>1775</v>
      </c>
      <c r="E277">
        <v>128</v>
      </c>
      <c r="F277">
        <v>128</v>
      </c>
    </row>
    <row r="278" spans="2:6">
      <c r="B278">
        <v>3055</v>
      </c>
      <c r="C278" t="s">
        <v>1776</v>
      </c>
      <c r="E278">
        <v>92</v>
      </c>
      <c r="F278">
        <v>92</v>
      </c>
    </row>
    <row r="279" spans="2:6">
      <c r="B279">
        <v>305701</v>
      </c>
      <c r="C279" t="s">
        <v>1777</v>
      </c>
      <c r="E279">
        <v>150</v>
      </c>
      <c r="F279">
        <v>150</v>
      </c>
    </row>
    <row r="280" spans="2:6">
      <c r="B280">
        <v>305901</v>
      </c>
      <c r="C280" t="s">
        <v>1778</v>
      </c>
      <c r="E280">
        <v>102</v>
      </c>
      <c r="F280">
        <v>102</v>
      </c>
    </row>
    <row r="281" spans="2:6">
      <c r="B281">
        <v>305903</v>
      </c>
      <c r="C281" t="s">
        <v>1779</v>
      </c>
      <c r="E281">
        <v>102</v>
      </c>
      <c r="F281">
        <v>102</v>
      </c>
    </row>
    <row r="282" spans="2:6">
      <c r="B282">
        <v>3067</v>
      </c>
      <c r="C282" t="s">
        <v>1780</v>
      </c>
      <c r="E282">
        <v>108</v>
      </c>
      <c r="F282">
        <v>108</v>
      </c>
    </row>
    <row r="283" spans="2:6">
      <c r="B283">
        <v>306702</v>
      </c>
      <c r="C283" t="s">
        <v>1781</v>
      </c>
      <c r="E283">
        <v>108</v>
      </c>
      <c r="F283">
        <v>108</v>
      </c>
    </row>
    <row r="284" spans="2:6">
      <c r="B284">
        <v>3068</v>
      </c>
      <c r="C284" t="s">
        <v>1782</v>
      </c>
      <c r="E284">
        <v>188</v>
      </c>
      <c r="F284">
        <v>188</v>
      </c>
    </row>
    <row r="285" spans="2:6">
      <c r="B285">
        <v>3065</v>
      </c>
      <c r="C285" t="s">
        <v>1783</v>
      </c>
      <c r="E285">
        <v>156</v>
      </c>
      <c r="F285">
        <v>156</v>
      </c>
    </row>
    <row r="286" spans="2:6">
      <c r="B286">
        <v>3069</v>
      </c>
      <c r="C286" t="s">
        <v>1784</v>
      </c>
      <c r="E286">
        <v>79</v>
      </c>
      <c r="F286">
        <v>79</v>
      </c>
    </row>
    <row r="287" spans="2:6">
      <c r="B287">
        <v>306902</v>
      </c>
      <c r="C287" t="s">
        <v>1785</v>
      </c>
      <c r="E287">
        <v>79</v>
      </c>
      <c r="F287">
        <v>79</v>
      </c>
    </row>
    <row r="288" spans="2:6">
      <c r="B288">
        <v>3074</v>
      </c>
      <c r="C288" t="s">
        <v>1786</v>
      </c>
      <c r="E288">
        <v>135</v>
      </c>
      <c r="F288">
        <v>135</v>
      </c>
    </row>
    <row r="289" spans="2:6">
      <c r="B289">
        <v>3080</v>
      </c>
      <c r="C289" t="s">
        <v>1787</v>
      </c>
      <c r="E289">
        <v>81</v>
      </c>
      <c r="F289">
        <v>81</v>
      </c>
    </row>
    <row r="290" spans="2:6">
      <c r="B290">
        <v>308101</v>
      </c>
      <c r="C290" t="s">
        <v>1788</v>
      </c>
      <c r="E290">
        <v>67</v>
      </c>
      <c r="F290">
        <v>67</v>
      </c>
    </row>
    <row r="291" spans="2:6">
      <c r="B291">
        <v>308103</v>
      </c>
      <c r="C291" t="s">
        <v>1789</v>
      </c>
      <c r="E291">
        <v>67</v>
      </c>
      <c r="F291">
        <v>67</v>
      </c>
    </row>
    <row r="292" spans="2:6">
      <c r="B292">
        <v>3083</v>
      </c>
      <c r="C292" t="s">
        <v>1790</v>
      </c>
      <c r="E292">
        <v>130</v>
      </c>
      <c r="F292">
        <v>130</v>
      </c>
    </row>
    <row r="293" spans="2:6">
      <c r="B293">
        <v>3078</v>
      </c>
      <c r="C293" t="s">
        <v>1791</v>
      </c>
      <c r="E293">
        <v>244</v>
      </c>
      <c r="F293">
        <v>244</v>
      </c>
    </row>
    <row r="294" spans="2:6">
      <c r="B294">
        <v>4600</v>
      </c>
      <c r="C294" t="s">
        <v>1792</v>
      </c>
      <c r="E294">
        <v>445</v>
      </c>
      <c r="F294">
        <v>445</v>
      </c>
    </row>
    <row r="295" spans="2:6">
      <c r="B295">
        <v>460002</v>
      </c>
      <c r="C295" t="s">
        <v>1793</v>
      </c>
      <c r="E295">
        <v>138</v>
      </c>
      <c r="F295">
        <v>138</v>
      </c>
    </row>
    <row r="296" spans="2:6">
      <c r="B296">
        <v>4601</v>
      </c>
      <c r="C296" t="s">
        <v>1794</v>
      </c>
      <c r="E296">
        <v>64</v>
      </c>
      <c r="F296">
        <v>64</v>
      </c>
    </row>
    <row r="297" spans="2:6">
      <c r="B297">
        <v>4602</v>
      </c>
      <c r="C297" t="s">
        <v>1795</v>
      </c>
      <c r="E297">
        <v>76</v>
      </c>
      <c r="F297">
        <v>76</v>
      </c>
    </row>
    <row r="298" spans="2:6">
      <c r="B298">
        <v>4603</v>
      </c>
      <c r="C298" t="s">
        <v>1796</v>
      </c>
      <c r="E298">
        <v>105</v>
      </c>
      <c r="F298">
        <v>105</v>
      </c>
    </row>
    <row r="299" spans="2:6">
      <c r="B299">
        <v>4604</v>
      </c>
      <c r="C299" t="s">
        <v>1797</v>
      </c>
      <c r="E299">
        <v>60</v>
      </c>
      <c r="F299">
        <v>60</v>
      </c>
    </row>
    <row r="300" spans="2:6">
      <c r="B300">
        <v>4605</v>
      </c>
      <c r="C300" t="s">
        <v>1798</v>
      </c>
      <c r="E300">
        <v>88</v>
      </c>
      <c r="F300">
        <v>88</v>
      </c>
    </row>
    <row r="301" spans="2:6">
      <c r="B301">
        <v>4610</v>
      </c>
      <c r="C301" t="s">
        <v>1799</v>
      </c>
      <c r="E301">
        <v>23</v>
      </c>
      <c r="F301">
        <v>23</v>
      </c>
    </row>
    <row r="302" spans="2:6">
      <c r="B302">
        <v>461002</v>
      </c>
      <c r="C302" t="s">
        <v>1800</v>
      </c>
      <c r="E302">
        <v>88</v>
      </c>
      <c r="F302">
        <v>88</v>
      </c>
    </row>
    <row r="303" spans="2:6">
      <c r="B303">
        <v>4611</v>
      </c>
      <c r="C303" t="s">
        <v>1801</v>
      </c>
      <c r="E303">
        <v>96</v>
      </c>
      <c r="F303">
        <v>96</v>
      </c>
    </row>
    <row r="304" spans="2:6">
      <c r="B304">
        <v>4612</v>
      </c>
      <c r="C304" t="s">
        <v>1802</v>
      </c>
      <c r="E304">
        <v>96</v>
      </c>
      <c r="F304">
        <v>96</v>
      </c>
    </row>
    <row r="305" spans="2:6">
      <c r="B305">
        <v>4613</v>
      </c>
      <c r="C305" t="s">
        <v>1803</v>
      </c>
      <c r="E305">
        <v>114</v>
      </c>
      <c r="F305">
        <v>114</v>
      </c>
    </row>
    <row r="306" spans="2:6">
      <c r="B306">
        <v>4614</v>
      </c>
      <c r="C306" t="s">
        <v>1804</v>
      </c>
      <c r="E306">
        <v>123</v>
      </c>
      <c r="F306">
        <v>123</v>
      </c>
    </row>
    <row r="307" spans="2:6">
      <c r="B307">
        <v>4616</v>
      </c>
      <c r="C307" t="s">
        <v>1805</v>
      </c>
      <c r="E307">
        <v>170</v>
      </c>
      <c r="F307">
        <v>170</v>
      </c>
    </row>
    <row r="308" spans="2:6">
      <c r="B308">
        <v>4617</v>
      </c>
      <c r="C308" t="s">
        <v>1806</v>
      </c>
      <c r="E308">
        <v>152</v>
      </c>
      <c r="F308">
        <v>152</v>
      </c>
    </row>
    <row r="309" spans="2:6">
      <c r="B309">
        <v>461702</v>
      </c>
      <c r="C309" t="s">
        <v>1807</v>
      </c>
      <c r="E309">
        <v>107</v>
      </c>
      <c r="F309">
        <v>107</v>
      </c>
    </row>
    <row r="310" spans="2:6">
      <c r="B310">
        <v>4618</v>
      </c>
      <c r="C310" t="s">
        <v>1808</v>
      </c>
      <c r="E310">
        <v>152</v>
      </c>
      <c r="F310">
        <v>152</v>
      </c>
    </row>
    <row r="311" spans="2:6">
      <c r="B311">
        <v>4619</v>
      </c>
      <c r="C311" t="s">
        <v>1809</v>
      </c>
      <c r="E311">
        <v>70</v>
      </c>
      <c r="F311">
        <v>70</v>
      </c>
    </row>
    <row r="312" spans="2:6">
      <c r="B312">
        <v>461902</v>
      </c>
      <c r="C312" t="s">
        <v>1810</v>
      </c>
      <c r="E312">
        <v>110</v>
      </c>
      <c r="F312">
        <v>110</v>
      </c>
    </row>
    <row r="313" spans="2:6">
      <c r="B313">
        <v>4620</v>
      </c>
      <c r="C313" t="s">
        <v>1811</v>
      </c>
      <c r="E313">
        <v>131</v>
      </c>
      <c r="F313">
        <v>131</v>
      </c>
    </row>
    <row r="314" spans="2:6">
      <c r="B314">
        <v>4622</v>
      </c>
      <c r="C314" t="s">
        <v>1812</v>
      </c>
      <c r="E314">
        <v>137</v>
      </c>
      <c r="F314">
        <v>137</v>
      </c>
    </row>
    <row r="315" spans="2:6">
      <c r="B315">
        <v>4623</v>
      </c>
      <c r="C315" t="s">
        <v>1813</v>
      </c>
      <c r="E315">
        <v>137</v>
      </c>
      <c r="F315">
        <v>137</v>
      </c>
    </row>
    <row r="316" spans="2:6">
      <c r="B316">
        <v>4624</v>
      </c>
      <c r="C316" t="s">
        <v>1814</v>
      </c>
      <c r="E316">
        <v>150</v>
      </c>
      <c r="F316">
        <v>150</v>
      </c>
    </row>
    <row r="317" spans="2:6">
      <c r="B317">
        <v>4625</v>
      </c>
      <c r="C317" t="s">
        <v>1815</v>
      </c>
      <c r="E317">
        <v>102</v>
      </c>
      <c r="F317">
        <v>102</v>
      </c>
    </row>
    <row r="318" spans="2:6">
      <c r="B318">
        <v>4626</v>
      </c>
      <c r="C318" t="s">
        <v>1816</v>
      </c>
      <c r="E318">
        <v>130</v>
      </c>
      <c r="F318">
        <v>130</v>
      </c>
    </row>
    <row r="319" spans="2:6">
      <c r="B319">
        <v>4627</v>
      </c>
      <c r="C319" t="s">
        <v>1817</v>
      </c>
      <c r="E319">
        <v>107</v>
      </c>
      <c r="F319">
        <v>107</v>
      </c>
    </row>
    <row r="320" spans="2:6">
      <c r="B320">
        <v>4628</v>
      </c>
      <c r="C320" t="s">
        <v>1818</v>
      </c>
      <c r="E320">
        <v>74</v>
      </c>
      <c r="F320">
        <v>74</v>
      </c>
    </row>
    <row r="321" spans="2:6">
      <c r="B321">
        <v>4629</v>
      </c>
      <c r="C321" t="s">
        <v>1819</v>
      </c>
      <c r="E321">
        <v>64</v>
      </c>
      <c r="F321">
        <v>64</v>
      </c>
    </row>
    <row r="322" spans="2:6">
      <c r="B322">
        <v>4630</v>
      </c>
      <c r="C322" t="s">
        <v>1820</v>
      </c>
      <c r="E322">
        <v>64</v>
      </c>
      <c r="F322">
        <v>64</v>
      </c>
    </row>
    <row r="323" spans="2:6">
      <c r="B323">
        <v>4631</v>
      </c>
      <c r="C323" t="s">
        <v>1821</v>
      </c>
      <c r="E323">
        <v>88</v>
      </c>
      <c r="F323">
        <v>88</v>
      </c>
    </row>
    <row r="324" spans="2:6">
      <c r="B324">
        <v>4632</v>
      </c>
      <c r="C324" t="s">
        <v>1822</v>
      </c>
      <c r="E324">
        <v>108</v>
      </c>
      <c r="F324">
        <v>108</v>
      </c>
    </row>
    <row r="325" spans="2:6">
      <c r="B325">
        <v>4633</v>
      </c>
      <c r="C325" t="s">
        <v>1823</v>
      </c>
      <c r="E325">
        <v>88</v>
      </c>
      <c r="F325">
        <v>88</v>
      </c>
    </row>
    <row r="326" spans="2:6">
      <c r="B326">
        <v>4629</v>
      </c>
      <c r="C326" t="s">
        <v>1819</v>
      </c>
      <c r="E326">
        <v>64</v>
      </c>
      <c r="F326">
        <v>64</v>
      </c>
    </row>
    <row r="327" spans="2:6">
      <c r="B327">
        <v>4639</v>
      </c>
      <c r="C327" t="s">
        <v>1824</v>
      </c>
      <c r="E327">
        <v>71</v>
      </c>
      <c r="F327">
        <v>71</v>
      </c>
    </row>
    <row r="328" spans="2:6">
      <c r="B328">
        <v>463001</v>
      </c>
      <c r="C328" t="s">
        <v>1825</v>
      </c>
      <c r="E328">
        <v>58</v>
      </c>
      <c r="F328">
        <v>58</v>
      </c>
    </row>
    <row r="329" spans="2:6">
      <c r="B329">
        <v>4634</v>
      </c>
      <c r="C329" t="s">
        <v>1826</v>
      </c>
      <c r="E329">
        <v>76</v>
      </c>
      <c r="F329">
        <v>76</v>
      </c>
    </row>
    <row r="330" spans="2:6">
      <c r="B330">
        <v>4635</v>
      </c>
      <c r="C330" t="s">
        <v>1827</v>
      </c>
      <c r="E330">
        <v>117</v>
      </c>
      <c r="F330">
        <v>117</v>
      </c>
    </row>
    <row r="331" spans="2:6">
      <c r="B331">
        <v>4636</v>
      </c>
      <c r="C331" t="s">
        <v>1828</v>
      </c>
      <c r="E331">
        <v>90</v>
      </c>
      <c r="F331">
        <v>90</v>
      </c>
    </row>
    <row r="332" spans="2:6">
      <c r="B332">
        <v>4637</v>
      </c>
      <c r="C332" t="s">
        <v>1829</v>
      </c>
      <c r="E332">
        <v>100</v>
      </c>
      <c r="F332">
        <v>100</v>
      </c>
    </row>
    <row r="333" spans="2:6">
      <c r="B333">
        <v>4638</v>
      </c>
      <c r="C333" t="s">
        <v>1830</v>
      </c>
      <c r="E333">
        <v>71</v>
      </c>
      <c r="F333">
        <v>71</v>
      </c>
    </row>
    <row r="334" spans="2:6">
      <c r="B334">
        <v>4640</v>
      </c>
      <c r="C334" t="s">
        <v>1831</v>
      </c>
      <c r="E334">
        <v>92</v>
      </c>
      <c r="F334">
        <v>92</v>
      </c>
    </row>
    <row r="335" spans="2:6">
      <c r="B335">
        <v>4641</v>
      </c>
      <c r="C335" t="s">
        <v>1783</v>
      </c>
      <c r="E335">
        <v>147</v>
      </c>
      <c r="F335">
        <v>147</v>
      </c>
    </row>
    <row r="336" spans="2:6">
      <c r="B336">
        <v>4642</v>
      </c>
      <c r="C336" t="s">
        <v>1832</v>
      </c>
      <c r="E336">
        <v>310</v>
      </c>
      <c r="F336">
        <v>310</v>
      </c>
    </row>
    <row r="337" spans="2:6">
      <c r="B337">
        <v>4643</v>
      </c>
      <c r="C337" t="s">
        <v>1833</v>
      </c>
      <c r="E337">
        <v>157</v>
      </c>
      <c r="F337">
        <v>157</v>
      </c>
    </row>
    <row r="338" spans="2:6">
      <c r="B338">
        <v>4643</v>
      </c>
      <c r="C338" t="s">
        <v>1834</v>
      </c>
      <c r="E338">
        <v>310</v>
      </c>
      <c r="F338">
        <v>310</v>
      </c>
    </row>
    <row r="339" spans="2:6">
      <c r="B339">
        <v>4644</v>
      </c>
      <c r="C339" t="s">
        <v>1835</v>
      </c>
      <c r="E339">
        <v>60</v>
      </c>
      <c r="F339">
        <v>60</v>
      </c>
    </row>
    <row r="340" spans="2:6">
      <c r="B340">
        <v>4646</v>
      </c>
      <c r="C340" t="s">
        <v>1836</v>
      </c>
      <c r="E340">
        <v>127</v>
      </c>
      <c r="F340">
        <v>127</v>
      </c>
    </row>
    <row r="341" spans="2:6">
      <c r="B341">
        <v>464602</v>
      </c>
      <c r="C341" t="s">
        <v>1837</v>
      </c>
      <c r="E341">
        <v>219</v>
      </c>
      <c r="F341">
        <v>219</v>
      </c>
    </row>
    <row r="342" spans="2:6">
      <c r="B342">
        <v>4647</v>
      </c>
      <c r="C342" t="s">
        <v>1838</v>
      </c>
      <c r="E342">
        <v>50</v>
      </c>
      <c r="F342">
        <v>50</v>
      </c>
    </row>
    <row r="343" spans="2:6">
      <c r="B343">
        <v>464702</v>
      </c>
      <c r="C343" t="s">
        <v>1839</v>
      </c>
      <c r="E343">
        <v>58</v>
      </c>
      <c r="F343">
        <v>58</v>
      </c>
    </row>
    <row r="344" spans="2:6">
      <c r="B344">
        <v>4648</v>
      </c>
      <c r="C344" t="s">
        <v>1840</v>
      </c>
      <c r="E344">
        <v>50</v>
      </c>
      <c r="F344">
        <v>50</v>
      </c>
    </row>
    <row r="345" spans="2:6">
      <c r="B345">
        <v>464802</v>
      </c>
      <c r="C345" t="s">
        <v>1841</v>
      </c>
      <c r="E345">
        <v>58</v>
      </c>
      <c r="F345">
        <v>58</v>
      </c>
    </row>
    <row r="346" spans="2:6">
      <c r="B346">
        <v>4650</v>
      </c>
      <c r="C346" t="s">
        <v>1842</v>
      </c>
      <c r="E346">
        <v>108</v>
      </c>
      <c r="F346">
        <v>108</v>
      </c>
    </row>
    <row r="347" spans="2:6">
      <c r="B347">
        <v>4651</v>
      </c>
      <c r="C347" t="s">
        <v>1843</v>
      </c>
      <c r="E347">
        <v>119</v>
      </c>
      <c r="F347">
        <v>119</v>
      </c>
    </row>
    <row r="348" spans="2:6">
      <c r="B348">
        <v>4652</v>
      </c>
      <c r="C348" t="s">
        <v>1844</v>
      </c>
      <c r="E348">
        <v>139</v>
      </c>
      <c r="F348">
        <v>139</v>
      </c>
    </row>
    <row r="349" spans="2:6">
      <c r="B349">
        <v>4653</v>
      </c>
      <c r="C349" t="s">
        <v>1845</v>
      </c>
      <c r="E349">
        <v>155</v>
      </c>
      <c r="F349">
        <v>155</v>
      </c>
    </row>
    <row r="350" spans="2:6">
      <c r="B350">
        <v>4654</v>
      </c>
      <c r="C350" t="s">
        <v>1846</v>
      </c>
      <c r="E350">
        <v>161</v>
      </c>
      <c r="F350">
        <v>161</v>
      </c>
    </row>
    <row r="351" spans="2:6">
      <c r="B351">
        <v>4655</v>
      </c>
      <c r="C351" t="s">
        <v>1847</v>
      </c>
      <c r="E351">
        <v>139</v>
      </c>
      <c r="F351">
        <v>139</v>
      </c>
    </row>
    <row r="352" spans="2:6">
      <c r="B352">
        <v>4656</v>
      </c>
      <c r="C352" t="s">
        <v>1848</v>
      </c>
      <c r="E352">
        <v>135</v>
      </c>
      <c r="F352">
        <v>135</v>
      </c>
    </row>
    <row r="353" spans="2:6">
      <c r="B353">
        <v>4657</v>
      </c>
      <c r="C353" t="s">
        <v>1849</v>
      </c>
      <c r="D353" t="s">
        <v>1850</v>
      </c>
      <c r="E353">
        <v>153</v>
      </c>
      <c r="F353">
        <v>153</v>
      </c>
    </row>
    <row r="354" spans="2:6">
      <c r="B354">
        <v>4658</v>
      </c>
      <c r="C354" t="s">
        <v>1851</v>
      </c>
      <c r="D354" t="s">
        <v>1852</v>
      </c>
      <c r="E354">
        <v>351</v>
      </c>
      <c r="F354">
        <v>351</v>
      </c>
    </row>
    <row r="355" spans="2:6">
      <c r="B355">
        <v>4660</v>
      </c>
      <c r="C355" t="s">
        <v>1853</v>
      </c>
      <c r="E355">
        <v>90</v>
      </c>
      <c r="F355">
        <v>90</v>
      </c>
    </row>
    <row r="356" spans="2:6">
      <c r="B356">
        <v>4661</v>
      </c>
      <c r="C356" t="s">
        <v>1854</v>
      </c>
      <c r="E356">
        <v>108</v>
      </c>
      <c r="F356">
        <v>108</v>
      </c>
    </row>
    <row r="357" spans="2:6">
      <c r="B357">
        <v>4662</v>
      </c>
      <c r="C357" t="s">
        <v>1855</v>
      </c>
      <c r="E357">
        <v>102</v>
      </c>
      <c r="F357">
        <v>102</v>
      </c>
    </row>
    <row r="358" spans="2:6">
      <c r="B358">
        <v>4668</v>
      </c>
      <c r="C358" t="s">
        <v>1856</v>
      </c>
      <c r="E358">
        <v>108</v>
      </c>
      <c r="F358">
        <v>108</v>
      </c>
    </row>
    <row r="359" spans="2:6">
      <c r="B359">
        <v>4669</v>
      </c>
      <c r="C359" t="s">
        <v>1857</v>
      </c>
      <c r="E359">
        <v>90</v>
      </c>
      <c r="F359">
        <v>90</v>
      </c>
    </row>
    <row r="360" spans="2:6">
      <c r="B360">
        <v>4659</v>
      </c>
      <c r="C360" t="s">
        <v>1858</v>
      </c>
      <c r="E360">
        <v>94</v>
      </c>
      <c r="F360">
        <v>94</v>
      </c>
    </row>
    <row r="361" spans="2:6">
      <c r="B361">
        <v>466001</v>
      </c>
      <c r="C361" t="s">
        <v>1859</v>
      </c>
      <c r="E361">
        <v>63</v>
      </c>
      <c r="F361">
        <v>63</v>
      </c>
    </row>
    <row r="362" spans="2:6">
      <c r="B362">
        <v>4663</v>
      </c>
      <c r="C362" t="s">
        <v>1860</v>
      </c>
      <c r="E362">
        <v>534</v>
      </c>
      <c r="F362">
        <v>534</v>
      </c>
    </row>
    <row r="363" spans="2:6">
      <c r="B363">
        <v>4664</v>
      </c>
      <c r="C363" t="s">
        <v>1861</v>
      </c>
      <c r="E363">
        <v>704</v>
      </c>
      <c r="F363">
        <v>704</v>
      </c>
    </row>
    <row r="364" spans="2:6">
      <c r="B364">
        <v>466401</v>
      </c>
      <c r="C364" t="s">
        <v>1862</v>
      </c>
      <c r="E364">
        <v>431</v>
      </c>
      <c r="F364">
        <v>431</v>
      </c>
    </row>
    <row r="365" spans="2:6">
      <c r="B365">
        <v>466402</v>
      </c>
      <c r="C365" t="s">
        <v>1863</v>
      </c>
      <c r="E365">
        <v>352</v>
      </c>
      <c r="F365">
        <v>352</v>
      </c>
    </row>
    <row r="366" spans="2:6">
      <c r="B366">
        <v>4665</v>
      </c>
      <c r="C366" t="s">
        <v>1864</v>
      </c>
      <c r="E366">
        <v>1205</v>
      </c>
      <c r="F366">
        <v>1205</v>
      </c>
    </row>
    <row r="367" spans="2:6">
      <c r="B367">
        <v>466601</v>
      </c>
      <c r="C367" t="s">
        <v>1865</v>
      </c>
      <c r="E367">
        <v>600</v>
      </c>
      <c r="F367">
        <v>600</v>
      </c>
    </row>
    <row r="368" spans="2:6">
      <c r="B368">
        <v>4750</v>
      </c>
      <c r="C368" t="s">
        <v>1866</v>
      </c>
      <c r="D368" t="s">
        <v>1867</v>
      </c>
      <c r="E368">
        <v>923</v>
      </c>
      <c r="F368">
        <v>923</v>
      </c>
    </row>
    <row r="369" spans="2:6">
      <c r="B369">
        <v>4667</v>
      </c>
      <c r="C369" t="s">
        <v>1868</v>
      </c>
      <c r="E369">
        <v>4</v>
      </c>
      <c r="F369">
        <v>4</v>
      </c>
    </row>
    <row r="370" spans="2:6">
      <c r="B370">
        <v>4670</v>
      </c>
      <c r="C370" t="s">
        <v>1869</v>
      </c>
      <c r="D370" t="s">
        <v>1700</v>
      </c>
      <c r="E370">
        <v>25</v>
      </c>
      <c r="F370">
        <v>25</v>
      </c>
    </row>
    <row r="371" spans="2:6">
      <c r="B371">
        <v>4671</v>
      </c>
      <c r="C371" t="s">
        <v>1870</v>
      </c>
      <c r="D371" t="s">
        <v>1871</v>
      </c>
      <c r="E371">
        <v>45</v>
      </c>
      <c r="F371">
        <v>45</v>
      </c>
    </row>
    <row r="372" spans="2:6">
      <c r="B372">
        <v>4672</v>
      </c>
      <c r="C372" t="s">
        <v>1872</v>
      </c>
      <c r="D372" t="s">
        <v>1873</v>
      </c>
      <c r="E372">
        <v>54</v>
      </c>
      <c r="F372">
        <v>54</v>
      </c>
    </row>
    <row r="373" spans="2:6">
      <c r="B373">
        <v>4673</v>
      </c>
      <c r="C373" t="s">
        <v>1874</v>
      </c>
      <c r="D373" t="s">
        <v>1875</v>
      </c>
      <c r="E373">
        <v>58</v>
      </c>
      <c r="F373">
        <v>58</v>
      </c>
    </row>
    <row r="374" spans="2:6">
      <c r="B374">
        <v>4674</v>
      </c>
      <c r="C374" t="s">
        <v>1876</v>
      </c>
      <c r="D374" t="s">
        <v>260</v>
      </c>
      <c r="E374">
        <v>70</v>
      </c>
      <c r="F374">
        <v>70</v>
      </c>
    </row>
    <row r="375" spans="2:6">
      <c r="B375">
        <v>4675</v>
      </c>
      <c r="C375" t="s">
        <v>1877</v>
      </c>
      <c r="D375" t="s">
        <v>261</v>
      </c>
      <c r="E375">
        <v>52</v>
      </c>
      <c r="F375">
        <v>52</v>
      </c>
    </row>
    <row r="376" spans="2:6">
      <c r="B376">
        <v>4676</v>
      </c>
      <c r="C376" t="s">
        <v>1878</v>
      </c>
      <c r="D376" t="s">
        <v>1879</v>
      </c>
      <c r="E376">
        <v>58</v>
      </c>
      <c r="F376">
        <v>58</v>
      </c>
    </row>
    <row r="377" spans="2:6">
      <c r="B377">
        <v>4677</v>
      </c>
      <c r="C377" t="s">
        <v>1880</v>
      </c>
      <c r="D377" t="s">
        <v>1881</v>
      </c>
      <c r="E377">
        <v>63</v>
      </c>
      <c r="F377">
        <v>63</v>
      </c>
    </row>
    <row r="378" spans="2:6">
      <c r="B378">
        <v>4678</v>
      </c>
      <c r="C378" t="s">
        <v>1882</v>
      </c>
      <c r="D378" t="s">
        <v>1883</v>
      </c>
      <c r="E378">
        <v>70</v>
      </c>
      <c r="F378">
        <v>70</v>
      </c>
    </row>
    <row r="379" spans="2:6">
      <c r="B379">
        <v>4679</v>
      </c>
      <c r="C379" t="s">
        <v>1884</v>
      </c>
      <c r="E379">
        <v>49</v>
      </c>
      <c r="F379">
        <v>49</v>
      </c>
    </row>
    <row r="380" spans="2:6">
      <c r="B380">
        <v>467902</v>
      </c>
      <c r="C380" t="s">
        <v>1885</v>
      </c>
      <c r="E380">
        <v>116</v>
      </c>
      <c r="F380">
        <v>116</v>
      </c>
    </row>
    <row r="381" spans="2:6">
      <c r="B381">
        <v>467904</v>
      </c>
      <c r="C381" t="s">
        <v>1886</v>
      </c>
      <c r="E381">
        <v>307</v>
      </c>
      <c r="F381">
        <v>307</v>
      </c>
    </row>
    <row r="382" spans="2:6">
      <c r="B382">
        <v>4681</v>
      </c>
      <c r="C382" t="s">
        <v>1887</v>
      </c>
      <c r="E382">
        <v>139</v>
      </c>
      <c r="F382">
        <v>139</v>
      </c>
    </row>
    <row r="383" spans="2:6">
      <c r="B383">
        <v>4682</v>
      </c>
      <c r="C383" t="s">
        <v>1888</v>
      </c>
      <c r="E383">
        <v>112</v>
      </c>
      <c r="F383">
        <v>112</v>
      </c>
    </row>
    <row r="384" spans="2:6">
      <c r="B384">
        <v>4683</v>
      </c>
      <c r="C384" t="s">
        <v>1889</v>
      </c>
      <c r="E384">
        <v>112</v>
      </c>
      <c r="F384">
        <v>112</v>
      </c>
    </row>
    <row r="385" spans="2:6">
      <c r="B385">
        <v>4685</v>
      </c>
      <c r="C385" t="s">
        <v>1890</v>
      </c>
      <c r="E385">
        <v>76</v>
      </c>
      <c r="F385">
        <v>76</v>
      </c>
    </row>
    <row r="386" spans="2:6">
      <c r="B386">
        <v>468502</v>
      </c>
      <c r="C386" t="s">
        <v>1891</v>
      </c>
      <c r="E386">
        <v>45</v>
      </c>
      <c r="F386">
        <v>45</v>
      </c>
    </row>
    <row r="387" spans="2:6">
      <c r="B387">
        <v>4686</v>
      </c>
      <c r="C387" t="s">
        <v>1892</v>
      </c>
      <c r="E387">
        <v>79</v>
      </c>
      <c r="F387">
        <v>79</v>
      </c>
    </row>
    <row r="388" spans="2:6">
      <c r="B388">
        <v>468602</v>
      </c>
      <c r="C388" t="s">
        <v>1893</v>
      </c>
      <c r="E388">
        <v>37</v>
      </c>
      <c r="F388">
        <v>37</v>
      </c>
    </row>
    <row r="389" spans="2:6">
      <c r="B389">
        <v>4688</v>
      </c>
      <c r="C389" t="s">
        <v>1894</v>
      </c>
      <c r="E389">
        <v>54</v>
      </c>
      <c r="F389">
        <v>54</v>
      </c>
    </row>
    <row r="390" spans="2:6">
      <c r="B390">
        <v>468802</v>
      </c>
      <c r="C390" t="s">
        <v>1895</v>
      </c>
      <c r="E390">
        <v>150</v>
      </c>
      <c r="F390">
        <v>150</v>
      </c>
    </row>
    <row r="391" spans="2:6">
      <c r="B391">
        <v>4689</v>
      </c>
      <c r="C391" t="s">
        <v>1896</v>
      </c>
      <c r="E391">
        <v>102</v>
      </c>
      <c r="F391">
        <v>102</v>
      </c>
    </row>
    <row r="392" spans="2:6">
      <c r="B392">
        <v>468902</v>
      </c>
      <c r="C392" t="s">
        <v>1897</v>
      </c>
      <c r="E392">
        <v>244</v>
      </c>
      <c r="F392">
        <v>244</v>
      </c>
    </row>
    <row r="393" spans="2:6">
      <c r="B393">
        <v>4691</v>
      </c>
      <c r="C393" t="s">
        <v>1898</v>
      </c>
      <c r="E393">
        <v>59</v>
      </c>
      <c r="F393">
        <v>59</v>
      </c>
    </row>
    <row r="394" spans="2:6">
      <c r="B394">
        <v>469102</v>
      </c>
      <c r="C394" t="s">
        <v>1899</v>
      </c>
      <c r="E394">
        <v>50</v>
      </c>
      <c r="F394">
        <v>50</v>
      </c>
    </row>
    <row r="395" spans="2:6">
      <c r="B395">
        <v>4692</v>
      </c>
      <c r="C395" t="s">
        <v>1900</v>
      </c>
      <c r="E395">
        <v>118</v>
      </c>
      <c r="F395">
        <v>118</v>
      </c>
    </row>
    <row r="396" spans="2:6">
      <c r="B396">
        <v>4694</v>
      </c>
      <c r="C396" t="s">
        <v>1901</v>
      </c>
      <c r="E396">
        <v>98</v>
      </c>
      <c r="F396">
        <v>98</v>
      </c>
    </row>
    <row r="397" spans="2:6">
      <c r="B397">
        <v>469402</v>
      </c>
      <c r="C397" t="s">
        <v>1902</v>
      </c>
      <c r="E397">
        <v>45</v>
      </c>
      <c r="F397">
        <v>45</v>
      </c>
    </row>
    <row r="398" spans="2:6">
      <c r="B398">
        <v>469404</v>
      </c>
      <c r="C398" t="s">
        <v>1903</v>
      </c>
      <c r="E398">
        <v>88</v>
      </c>
      <c r="F398">
        <v>88</v>
      </c>
    </row>
    <row r="399" spans="2:6">
      <c r="B399">
        <v>4696</v>
      </c>
      <c r="C399" t="s">
        <v>1904</v>
      </c>
      <c r="E399">
        <v>98</v>
      </c>
      <c r="F399">
        <v>98</v>
      </c>
    </row>
    <row r="400" spans="2:6">
      <c r="B400">
        <v>469602</v>
      </c>
      <c r="C400" t="s">
        <v>1905</v>
      </c>
      <c r="E400">
        <v>150</v>
      </c>
      <c r="F400">
        <v>150</v>
      </c>
    </row>
    <row r="401" spans="2:6">
      <c r="B401">
        <v>4697</v>
      </c>
      <c r="C401" t="s">
        <v>1906</v>
      </c>
      <c r="E401">
        <v>161</v>
      </c>
      <c r="F401">
        <v>161</v>
      </c>
    </row>
    <row r="402" spans="2:6">
      <c r="B402">
        <v>469702</v>
      </c>
      <c r="C402" t="s">
        <v>1907</v>
      </c>
      <c r="E402">
        <v>173</v>
      </c>
      <c r="F402">
        <v>173</v>
      </c>
    </row>
    <row r="403" spans="2:6">
      <c r="B403">
        <v>4698</v>
      </c>
      <c r="C403" t="s">
        <v>1908</v>
      </c>
      <c r="E403">
        <v>69</v>
      </c>
      <c r="F403">
        <v>69</v>
      </c>
    </row>
    <row r="404" spans="2:6">
      <c r="B404">
        <v>469802</v>
      </c>
      <c r="C404" t="s">
        <v>1909</v>
      </c>
      <c r="E404">
        <v>173</v>
      </c>
      <c r="F404">
        <v>173</v>
      </c>
    </row>
    <row r="405" spans="2:6">
      <c r="B405">
        <v>4699</v>
      </c>
      <c r="C405" t="s">
        <v>1910</v>
      </c>
      <c r="E405">
        <v>69</v>
      </c>
      <c r="F405">
        <v>69</v>
      </c>
    </row>
    <row r="406" spans="2:6">
      <c r="B406">
        <v>469902</v>
      </c>
      <c r="C406" t="s">
        <v>1911</v>
      </c>
      <c r="E406">
        <v>173</v>
      </c>
      <c r="F406">
        <v>173</v>
      </c>
    </row>
    <row r="407" spans="2:6">
      <c r="B407">
        <v>4700</v>
      </c>
      <c r="C407" t="s">
        <v>1912</v>
      </c>
      <c r="E407">
        <v>1796</v>
      </c>
      <c r="F407">
        <v>1796</v>
      </c>
    </row>
    <row r="408" spans="2:6">
      <c r="B408">
        <v>4714</v>
      </c>
      <c r="C408" t="s">
        <v>1913</v>
      </c>
      <c r="E408">
        <v>752</v>
      </c>
      <c r="F408">
        <v>752</v>
      </c>
    </row>
    <row r="409" spans="2:6">
      <c r="B409">
        <v>4715</v>
      </c>
      <c r="C409" t="s">
        <v>1914</v>
      </c>
      <c r="E409">
        <v>1041</v>
      </c>
      <c r="F409">
        <v>1041</v>
      </c>
    </row>
    <row r="410" spans="2:6">
      <c r="B410">
        <v>4716</v>
      </c>
      <c r="C410" t="s">
        <v>1915</v>
      </c>
      <c r="E410">
        <v>519</v>
      </c>
      <c r="F410">
        <v>519</v>
      </c>
    </row>
    <row r="411" spans="2:6">
      <c r="B411">
        <v>4717</v>
      </c>
      <c r="C411" t="s">
        <v>1916</v>
      </c>
      <c r="E411">
        <v>461</v>
      </c>
      <c r="F411">
        <v>461</v>
      </c>
    </row>
    <row r="412" spans="2:6">
      <c r="B412">
        <v>4718</v>
      </c>
      <c r="C412" t="s">
        <v>1917</v>
      </c>
      <c r="E412">
        <v>475</v>
      </c>
      <c r="F412">
        <v>475</v>
      </c>
    </row>
    <row r="413" spans="2:6">
      <c r="B413">
        <v>4719</v>
      </c>
      <c r="C413" t="s">
        <v>1918</v>
      </c>
      <c r="E413">
        <v>470</v>
      </c>
      <c r="F413">
        <v>470</v>
      </c>
    </row>
    <row r="414" spans="2:6">
      <c r="B414">
        <v>4720</v>
      </c>
      <c r="C414" t="s">
        <v>1919</v>
      </c>
      <c r="E414">
        <v>1369</v>
      </c>
      <c r="F414">
        <v>1369</v>
      </c>
    </row>
    <row r="415" spans="2:6">
      <c r="B415">
        <v>4721</v>
      </c>
      <c r="C415" t="s">
        <v>1920</v>
      </c>
      <c r="E415">
        <v>157</v>
      </c>
      <c r="F415">
        <v>157</v>
      </c>
    </row>
    <row r="416" spans="2:6">
      <c r="B416">
        <v>4722</v>
      </c>
      <c r="C416" t="s">
        <v>1921</v>
      </c>
      <c r="E416">
        <v>23</v>
      </c>
      <c r="F416">
        <v>23</v>
      </c>
    </row>
    <row r="417" spans="2:6">
      <c r="B417">
        <v>4723</v>
      </c>
      <c r="C417" t="s">
        <v>1922</v>
      </c>
      <c r="E417">
        <v>201</v>
      </c>
      <c r="F417">
        <v>201</v>
      </c>
    </row>
    <row r="418" spans="2:6">
      <c r="B418">
        <v>4724</v>
      </c>
      <c r="C418" t="s">
        <v>1923</v>
      </c>
      <c r="E418">
        <v>100</v>
      </c>
      <c r="F418">
        <v>100</v>
      </c>
    </row>
    <row r="419" spans="2:6">
      <c r="B419">
        <v>4725</v>
      </c>
      <c r="C419" t="s">
        <v>1924</v>
      </c>
      <c r="E419">
        <v>644</v>
      </c>
      <c r="F419">
        <v>644</v>
      </c>
    </row>
    <row r="420" spans="2:6">
      <c r="B420">
        <v>4726</v>
      </c>
      <c r="C420" t="s">
        <v>1925</v>
      </c>
      <c r="E420">
        <v>100</v>
      </c>
      <c r="F420">
        <v>100</v>
      </c>
    </row>
    <row r="421" spans="2:6">
      <c r="B421">
        <v>4729</v>
      </c>
      <c r="C421" t="s">
        <v>1926</v>
      </c>
      <c r="E421">
        <v>63</v>
      </c>
      <c r="F421">
        <v>63</v>
      </c>
    </row>
    <row r="422" spans="2:6">
      <c r="B422">
        <v>4730</v>
      </c>
      <c r="C422" t="s">
        <v>1927</v>
      </c>
      <c r="E422">
        <v>583</v>
      </c>
      <c r="F422">
        <v>583</v>
      </c>
    </row>
    <row r="423" spans="2:6">
      <c r="B423">
        <v>4732</v>
      </c>
      <c r="C423" t="s">
        <v>1825</v>
      </c>
      <c r="E423">
        <v>58</v>
      </c>
      <c r="F423">
        <v>58</v>
      </c>
    </row>
    <row r="424" spans="2:6">
      <c r="B424">
        <v>4735</v>
      </c>
      <c r="C424" t="s">
        <v>1928</v>
      </c>
      <c r="E424">
        <v>50</v>
      </c>
      <c r="F424">
        <v>50</v>
      </c>
    </row>
    <row r="425" spans="2:6">
      <c r="B425">
        <v>4736</v>
      </c>
      <c r="C425" t="s">
        <v>1929</v>
      </c>
      <c r="E425">
        <v>40</v>
      </c>
      <c r="F425">
        <v>40</v>
      </c>
    </row>
    <row r="426" spans="2:6">
      <c r="B426">
        <v>4738</v>
      </c>
      <c r="C426" t="s">
        <v>1930</v>
      </c>
      <c r="E426">
        <v>85</v>
      </c>
      <c r="F426">
        <v>85</v>
      </c>
    </row>
    <row r="427" spans="2:6">
      <c r="B427">
        <v>4740</v>
      </c>
      <c r="C427" t="s">
        <v>1931</v>
      </c>
      <c r="E427">
        <v>98</v>
      </c>
      <c r="F427">
        <v>98</v>
      </c>
    </row>
    <row r="428" spans="2:6">
      <c r="B428">
        <v>474002</v>
      </c>
      <c r="C428" t="s">
        <v>1932</v>
      </c>
      <c r="E428">
        <v>125</v>
      </c>
      <c r="F428">
        <v>125</v>
      </c>
    </row>
    <row r="429" spans="2:6">
      <c r="B429">
        <v>4741</v>
      </c>
      <c r="C429" t="s">
        <v>1933</v>
      </c>
      <c r="E429">
        <v>31</v>
      </c>
      <c r="F429">
        <v>31</v>
      </c>
    </row>
    <row r="430" spans="2:6">
      <c r="B430">
        <v>474102</v>
      </c>
      <c r="C430" t="s">
        <v>1934</v>
      </c>
      <c r="E430">
        <v>197</v>
      </c>
      <c r="F430">
        <v>197</v>
      </c>
    </row>
    <row r="431" spans="2:6">
      <c r="B431">
        <v>4742</v>
      </c>
      <c r="C431" t="s">
        <v>1935</v>
      </c>
      <c r="E431">
        <v>59</v>
      </c>
      <c r="F431">
        <v>59</v>
      </c>
    </row>
    <row r="432" spans="2:6">
      <c r="B432">
        <v>474202</v>
      </c>
      <c r="C432" t="s">
        <v>1936</v>
      </c>
      <c r="E432">
        <v>94</v>
      </c>
      <c r="F432">
        <v>94</v>
      </c>
    </row>
    <row r="433" spans="2:6">
      <c r="B433" t="s">
        <v>1937</v>
      </c>
    </row>
    <row r="434" spans="2:6">
      <c r="B434">
        <v>4701</v>
      </c>
      <c r="C434" t="s">
        <v>1938</v>
      </c>
      <c r="E434">
        <v>3</v>
      </c>
      <c r="F434">
        <v>3</v>
      </c>
    </row>
    <row r="435" spans="2:6">
      <c r="B435">
        <v>4702</v>
      </c>
      <c r="C435" t="s">
        <v>1939</v>
      </c>
      <c r="E435">
        <v>9</v>
      </c>
      <c r="F435">
        <v>9</v>
      </c>
    </row>
    <row r="436" spans="2:6">
      <c r="B436">
        <v>4703</v>
      </c>
      <c r="C436" t="s">
        <v>1940</v>
      </c>
      <c r="E436">
        <v>9</v>
      </c>
      <c r="F436">
        <v>9</v>
      </c>
    </row>
    <row r="437" spans="2:6">
      <c r="B437">
        <v>4704</v>
      </c>
      <c r="C437" t="s">
        <v>1941</v>
      </c>
      <c r="E437">
        <v>9</v>
      </c>
      <c r="F437">
        <v>9</v>
      </c>
    </row>
    <row r="438" spans="2:6">
      <c r="B438">
        <v>4705</v>
      </c>
      <c r="C438" t="s">
        <v>1942</v>
      </c>
      <c r="E438">
        <v>3</v>
      </c>
      <c r="F438">
        <v>3</v>
      </c>
    </row>
    <row r="439" spans="2:6">
      <c r="B439">
        <v>4706</v>
      </c>
      <c r="C439" t="s">
        <v>1943</v>
      </c>
      <c r="E439">
        <v>3</v>
      </c>
      <c r="F439">
        <v>3</v>
      </c>
    </row>
    <row r="440" spans="2:6">
      <c r="B440">
        <v>4707</v>
      </c>
      <c r="C440" t="s">
        <v>1944</v>
      </c>
      <c r="E440">
        <v>3</v>
      </c>
      <c r="F440">
        <v>3</v>
      </c>
    </row>
    <row r="441" spans="2:6">
      <c r="B441">
        <v>4708</v>
      </c>
      <c r="C441" t="s">
        <v>1945</v>
      </c>
      <c r="E441">
        <v>3</v>
      </c>
      <c r="F441">
        <v>3</v>
      </c>
    </row>
    <row r="442" spans="2:6">
      <c r="B442">
        <v>4709</v>
      </c>
      <c r="C442" t="s">
        <v>1946</v>
      </c>
      <c r="E442">
        <v>3</v>
      </c>
      <c r="F442">
        <v>3</v>
      </c>
    </row>
    <row r="443" spans="2:6">
      <c r="B443">
        <v>4710</v>
      </c>
      <c r="C443" t="s">
        <v>1947</v>
      </c>
      <c r="E443">
        <v>16</v>
      </c>
      <c r="F443">
        <v>16</v>
      </c>
    </row>
    <row r="444" spans="2:6">
      <c r="B444" t="s">
        <v>1948</v>
      </c>
    </row>
    <row r="445" spans="2:6">
      <c r="B445">
        <v>4801</v>
      </c>
      <c r="C445" t="s">
        <v>1949</v>
      </c>
      <c r="E445">
        <v>11</v>
      </c>
      <c r="F445">
        <v>11</v>
      </c>
    </row>
    <row r="446" spans="2:6">
      <c r="B446">
        <v>4802</v>
      </c>
      <c r="C446" t="s">
        <v>1950</v>
      </c>
      <c r="E446">
        <v>19</v>
      </c>
      <c r="F446">
        <v>19</v>
      </c>
    </row>
    <row r="447" spans="2:6">
      <c r="B447">
        <v>4803</v>
      </c>
      <c r="C447" t="s">
        <v>1951</v>
      </c>
      <c r="E447">
        <v>19</v>
      </c>
      <c r="F447">
        <v>19</v>
      </c>
    </row>
    <row r="448" spans="2:6">
      <c r="B448">
        <v>4804</v>
      </c>
      <c r="C448" t="s">
        <v>1952</v>
      </c>
      <c r="E448">
        <v>3</v>
      </c>
      <c r="F448">
        <v>3</v>
      </c>
    </row>
    <row r="449" spans="2:6">
      <c r="B449">
        <v>4805</v>
      </c>
      <c r="C449" t="s">
        <v>1953</v>
      </c>
      <c r="E449">
        <v>50</v>
      </c>
      <c r="F449">
        <v>50</v>
      </c>
    </row>
    <row r="450" spans="2:6">
      <c r="B450">
        <v>4808</v>
      </c>
      <c r="C450" t="s">
        <v>1954</v>
      </c>
      <c r="D450" t="s">
        <v>1955</v>
      </c>
      <c r="E450">
        <v>54</v>
      </c>
      <c r="F450">
        <v>54</v>
      </c>
    </row>
    <row r="451" spans="2:6">
      <c r="B451">
        <v>4812</v>
      </c>
      <c r="C451" t="s">
        <v>1956</v>
      </c>
      <c r="D451" t="s">
        <v>1955</v>
      </c>
      <c r="E451">
        <v>70</v>
      </c>
      <c r="F451">
        <v>70</v>
      </c>
    </row>
    <row r="452" spans="2:6">
      <c r="B452">
        <v>4813</v>
      </c>
      <c r="C452" t="s">
        <v>1957</v>
      </c>
      <c r="D452" t="s">
        <v>1958</v>
      </c>
      <c r="E452">
        <v>109</v>
      </c>
      <c r="F452">
        <v>109</v>
      </c>
    </row>
    <row r="453" spans="2:6">
      <c r="B453">
        <v>4814</v>
      </c>
      <c r="C453" t="s">
        <v>1959</v>
      </c>
      <c r="D453" t="s">
        <v>1960</v>
      </c>
      <c r="E453">
        <v>109</v>
      </c>
      <c r="F453">
        <v>109</v>
      </c>
    </row>
    <row r="454" spans="2:6">
      <c r="B454">
        <v>2720</v>
      </c>
      <c r="C454" t="s">
        <v>1961</v>
      </c>
      <c r="E454">
        <v>30</v>
      </c>
      <c r="F454">
        <v>30</v>
      </c>
    </row>
    <row r="455" spans="2:6">
      <c r="B455">
        <v>2721</v>
      </c>
      <c r="C455" t="s">
        <v>1962</v>
      </c>
      <c r="E455">
        <v>30</v>
      </c>
      <c r="F455">
        <v>30</v>
      </c>
    </row>
    <row r="456" spans="2:6">
      <c r="B456">
        <v>2722</v>
      </c>
      <c r="C456" t="s">
        <v>1963</v>
      </c>
      <c r="E456">
        <v>90</v>
      </c>
      <c r="F456">
        <v>90</v>
      </c>
    </row>
    <row r="457" spans="2:6">
      <c r="B457">
        <v>2723</v>
      </c>
      <c r="C457" t="s">
        <v>1964</v>
      </c>
      <c r="E457">
        <v>34</v>
      </c>
      <c r="F457">
        <v>34</v>
      </c>
    </row>
    <row r="458" spans="2:6">
      <c r="B458">
        <v>2724</v>
      </c>
      <c r="C458" t="s">
        <v>1965</v>
      </c>
      <c r="E458">
        <v>167</v>
      </c>
      <c r="F458">
        <v>167</v>
      </c>
    </row>
    <row r="459" spans="2:6">
      <c r="B459">
        <v>2729</v>
      </c>
      <c r="C459" t="s">
        <v>1966</v>
      </c>
      <c r="E459">
        <v>87</v>
      </c>
      <c r="F459">
        <v>87</v>
      </c>
    </row>
    <row r="460" spans="2:6">
      <c r="B460">
        <v>2730</v>
      </c>
      <c r="C460" t="s">
        <v>1967</v>
      </c>
      <c r="E460">
        <v>35</v>
      </c>
      <c r="F460">
        <v>35</v>
      </c>
    </row>
    <row r="461" spans="2:6">
      <c r="B461">
        <v>2731</v>
      </c>
      <c r="C461" t="s">
        <v>1968</v>
      </c>
      <c r="E461">
        <v>195</v>
      </c>
      <c r="F461">
        <v>195</v>
      </c>
    </row>
    <row r="462" spans="2:6">
      <c r="B462">
        <v>2732</v>
      </c>
      <c r="C462" t="s">
        <v>1969</v>
      </c>
      <c r="E462">
        <v>16</v>
      </c>
      <c r="F462">
        <v>16</v>
      </c>
    </row>
    <row r="463" spans="2:6">
      <c r="B463" t="s">
        <v>1970</v>
      </c>
    </row>
    <row r="464" spans="2:6">
      <c r="B464">
        <v>4903</v>
      </c>
      <c r="C464" t="s">
        <v>1971</v>
      </c>
      <c r="D464" t="s">
        <v>773</v>
      </c>
      <c r="E464">
        <v>787</v>
      </c>
      <c r="F464">
        <v>787</v>
      </c>
    </row>
    <row r="465" spans="2:6">
      <c r="B465">
        <v>4904</v>
      </c>
      <c r="C465" t="s">
        <v>1972</v>
      </c>
      <c r="E465">
        <v>58</v>
      </c>
      <c r="F465">
        <v>58</v>
      </c>
    </row>
    <row r="466" spans="2:6">
      <c r="B466">
        <v>4905</v>
      </c>
      <c r="C466" t="s">
        <v>1973</v>
      </c>
      <c r="E466">
        <v>81</v>
      </c>
      <c r="F466">
        <v>81</v>
      </c>
    </row>
    <row r="467" spans="2:6">
      <c r="B467">
        <v>4906</v>
      </c>
      <c r="C467" t="s">
        <v>1974</v>
      </c>
      <c r="E467">
        <v>203</v>
      </c>
      <c r="F467">
        <v>203</v>
      </c>
    </row>
    <row r="468" spans="2:6">
      <c r="B468">
        <v>4907</v>
      </c>
      <c r="C468" t="s">
        <v>1975</v>
      </c>
      <c r="E468">
        <v>67</v>
      </c>
      <c r="F468">
        <v>67</v>
      </c>
    </row>
    <row r="469" spans="2:6">
      <c r="B469">
        <v>4908</v>
      </c>
      <c r="C469" t="s">
        <v>1976</v>
      </c>
      <c r="E469">
        <v>68</v>
      </c>
      <c r="F469">
        <v>68</v>
      </c>
    </row>
    <row r="470" spans="2:6">
      <c r="B470">
        <v>4909</v>
      </c>
      <c r="C470" t="s">
        <v>1977</v>
      </c>
      <c r="E470">
        <v>296</v>
      </c>
      <c r="F470">
        <v>296</v>
      </c>
    </row>
    <row r="471" spans="2:6">
      <c r="B471">
        <v>4910</v>
      </c>
      <c r="C471" t="s">
        <v>1978</v>
      </c>
      <c r="E471">
        <v>845</v>
      </c>
      <c r="F471">
        <v>845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R120"/>
  <sheetViews>
    <sheetView showGridLines="0" zoomScaleNormal="100" workbookViewId="0">
      <pane ySplit="2" topLeftCell="A38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bestFit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4" width="15.7109375" style="149" hidden="1" customWidth="1" outlineLevel="1"/>
    <col min="15" max="16" width="15.7109375" style="152" hidden="1" customWidth="1" outlineLevel="1"/>
    <col min="17" max="17" width="9.140625" style="149" collapsed="1"/>
    <col min="18" max="16384" width="9.140625" style="149"/>
  </cols>
  <sheetData>
    <row r="2" spans="2:18" ht="15.75" customHeight="1">
      <c r="B2" s="382" t="s">
        <v>477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380" t="s">
        <v>16</v>
      </c>
      <c r="D4" s="380"/>
      <c r="E4" s="159"/>
      <c r="F4" s="381">
        <v>750</v>
      </c>
      <c r="G4" s="381"/>
      <c r="H4" s="381"/>
    </row>
    <row r="5" spans="2:18" ht="15.75" customHeight="1" outlineLevel="1">
      <c r="B5" s="158"/>
      <c r="C5" s="380" t="s">
        <v>17</v>
      </c>
      <c r="D5" s="380"/>
      <c r="E5" s="159"/>
      <c r="F5" s="381">
        <v>557</v>
      </c>
      <c r="G5" s="381"/>
      <c r="H5" s="381"/>
    </row>
    <row r="6" spans="2:18" ht="15.75" customHeight="1" outlineLevel="1">
      <c r="B6" s="158"/>
      <c r="C6" s="380" t="s">
        <v>18</v>
      </c>
      <c r="D6" s="380"/>
      <c r="E6" s="159"/>
      <c r="F6" s="381">
        <v>285</v>
      </c>
      <c r="G6" s="381"/>
      <c r="H6" s="381"/>
    </row>
    <row r="7" spans="2:18" ht="15.75" customHeight="1" outlineLevel="1">
      <c r="B7" s="158"/>
      <c r="C7" s="380" t="s">
        <v>19</v>
      </c>
      <c r="D7" s="380"/>
      <c r="E7" s="159"/>
      <c r="F7" s="381">
        <v>170</v>
      </c>
      <c r="G7" s="381"/>
      <c r="H7" s="381"/>
    </row>
    <row r="8" spans="2:18" ht="15.75" customHeight="1" outlineLevel="1">
      <c r="B8" s="158"/>
      <c r="C8" s="380" t="s">
        <v>20</v>
      </c>
      <c r="D8" s="380"/>
      <c r="E8" s="159"/>
      <c r="F8" s="381">
        <v>57</v>
      </c>
      <c r="G8" s="381"/>
      <c r="H8" s="381"/>
    </row>
    <row r="9" spans="2:18" ht="15.75" customHeight="1" outlineLevel="1">
      <c r="B9" s="158"/>
      <c r="C9" s="380" t="s">
        <v>36</v>
      </c>
      <c r="D9" s="380"/>
      <c r="E9" s="159"/>
      <c r="F9" s="381">
        <v>950</v>
      </c>
      <c r="G9" s="381"/>
      <c r="H9" s="381"/>
    </row>
    <row r="10" spans="2:18" ht="15.75" customHeight="1" outlineLevel="1">
      <c r="B10" s="158"/>
      <c r="C10" s="380" t="s">
        <v>21</v>
      </c>
      <c r="D10" s="380"/>
      <c r="E10" s="159"/>
      <c r="F10" s="381">
        <v>1400</v>
      </c>
      <c r="G10" s="381"/>
      <c r="H10" s="381"/>
    </row>
    <row r="11" spans="2:18" ht="15.75" customHeight="1" outlineLevel="1">
      <c r="B11" s="158"/>
      <c r="C11" s="380" t="s">
        <v>22</v>
      </c>
      <c r="D11" s="380"/>
      <c r="E11" s="159"/>
      <c r="F11" s="381">
        <v>10</v>
      </c>
      <c r="G11" s="381"/>
      <c r="H11" s="381"/>
    </row>
    <row r="12" spans="2:18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159"/>
      <c r="F13" s="381">
        <v>200</v>
      </c>
      <c r="G13" s="381"/>
      <c r="H13" s="381"/>
    </row>
    <row r="14" spans="2:18" ht="15.75" customHeight="1" outlineLevel="1">
      <c r="B14" s="158"/>
      <c r="C14" s="380" t="s">
        <v>24</v>
      </c>
      <c r="D14" s="380"/>
      <c r="E14" s="159"/>
      <c r="F14" s="381">
        <v>225</v>
      </c>
      <c r="G14" s="381"/>
      <c r="H14" s="381"/>
    </row>
    <row r="15" spans="2:18" ht="15.75" customHeight="1" outlineLevel="1">
      <c r="B15" s="158"/>
      <c r="C15" s="380" t="s">
        <v>25</v>
      </c>
      <c r="D15" s="380"/>
      <c r="E15" s="159"/>
      <c r="F15" s="381">
        <v>250</v>
      </c>
      <c r="G15" s="381"/>
      <c r="H15" s="381"/>
    </row>
    <row r="16" spans="2:18" ht="15.75" customHeight="1" outlineLevel="1">
      <c r="B16" s="158"/>
      <c r="C16" s="380" t="s">
        <v>26</v>
      </c>
      <c r="D16" s="380"/>
      <c r="E16" s="159"/>
      <c r="F16" s="381">
        <v>300</v>
      </c>
      <c r="G16" s="381"/>
      <c r="H16" s="381"/>
    </row>
    <row r="17" spans="2:16" ht="15.75" customHeight="1" outlineLevel="1">
      <c r="B17" s="158"/>
      <c r="C17" s="380" t="s">
        <v>27</v>
      </c>
      <c r="D17" s="380"/>
      <c r="E17" s="159"/>
      <c r="F17" s="381">
        <v>635</v>
      </c>
      <c r="G17" s="381"/>
      <c r="H17" s="381"/>
    </row>
    <row r="18" spans="2:16" ht="15.75" customHeight="1" outlineLevel="1">
      <c r="B18" s="158"/>
      <c r="C18" s="380" t="s">
        <v>28</v>
      </c>
      <c r="D18" s="380"/>
      <c r="E18" s="159"/>
      <c r="F18" s="381" t="s">
        <v>472</v>
      </c>
      <c r="G18" s="381"/>
      <c r="H18" s="381"/>
    </row>
    <row r="19" spans="2:16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6" ht="15.75" customHeight="1" outlineLevel="1">
      <c r="B20" s="158"/>
      <c r="C20" s="380" t="s">
        <v>37</v>
      </c>
      <c r="D20" s="380"/>
      <c r="E20" s="159"/>
      <c r="F20" s="381" t="s">
        <v>301</v>
      </c>
      <c r="G20" s="381"/>
      <c r="H20" s="381"/>
    </row>
    <row r="21" spans="2:16" ht="15.75" customHeight="1" outlineLevel="1">
      <c r="B21" s="158"/>
      <c r="C21" s="385" t="s">
        <v>156</v>
      </c>
      <c r="D21" s="385"/>
      <c r="E21" s="159"/>
      <c r="F21" s="381" t="s">
        <v>538</v>
      </c>
      <c r="G21" s="381"/>
      <c r="H21" s="381"/>
    </row>
    <row r="22" spans="2:16" ht="15.75" customHeight="1" outlineLevel="1">
      <c r="B22" s="158"/>
      <c r="C22" s="385" t="s">
        <v>157</v>
      </c>
      <c r="D22" s="385"/>
      <c r="E22" s="159"/>
      <c r="F22" s="381" t="s">
        <v>539</v>
      </c>
      <c r="G22" s="381"/>
      <c r="H22" s="381"/>
    </row>
    <row r="23" spans="2:16" ht="15.75" customHeight="1" outlineLevel="1">
      <c r="B23" s="158"/>
      <c r="C23" s="385" t="s">
        <v>159</v>
      </c>
      <c r="D23" s="385"/>
      <c r="E23" s="159"/>
      <c r="F23" s="381" t="s">
        <v>540</v>
      </c>
      <c r="G23" s="381"/>
      <c r="H23" s="381"/>
    </row>
    <row r="24" spans="2:16" ht="15.75" customHeight="1" outlineLevel="1">
      <c r="B24" s="158"/>
      <c r="C24" s="385" t="s">
        <v>35</v>
      </c>
      <c r="D24" s="385"/>
      <c r="E24" s="159"/>
      <c r="F24" s="381">
        <v>1250</v>
      </c>
      <c r="G24" s="381"/>
      <c r="H24" s="381"/>
    </row>
    <row r="25" spans="2:16" ht="15.75" customHeight="1">
      <c r="B25" s="49"/>
      <c r="C25" s="52"/>
      <c r="D25" s="52"/>
      <c r="E25" s="87"/>
      <c r="F25" s="52"/>
      <c r="G25" s="52"/>
      <c r="H25" s="51"/>
    </row>
    <row r="26" spans="2:16" ht="15.75" customHeight="1" outlineLevel="1">
      <c r="B26" s="197" t="s">
        <v>39</v>
      </c>
      <c r="C26" s="198" t="s">
        <v>44</v>
      </c>
      <c r="D26" s="198"/>
      <c r="E26" s="199" t="s">
        <v>1</v>
      </c>
      <c r="F26" s="198" t="s">
        <v>1</v>
      </c>
      <c r="G26" s="198" t="s">
        <v>40</v>
      </c>
      <c r="H26" s="200" t="s">
        <v>41</v>
      </c>
    </row>
    <row r="27" spans="2:16" ht="15.75" customHeight="1" outlineLevel="1">
      <c r="B27" s="293">
        <v>1850</v>
      </c>
      <c r="C27" s="288" t="s">
        <v>146</v>
      </c>
      <c r="D27" s="288"/>
      <c r="E27" s="173">
        <f>32865+115</f>
        <v>32980</v>
      </c>
      <c r="F27" s="174">
        <f>E27*'Прайс-лист'!I3*(1-'Прайс-лист'!$E$3)</f>
        <v>765136</v>
      </c>
      <c r="G27" s="251"/>
      <c r="H27" s="175">
        <f>F27</f>
        <v>765136</v>
      </c>
    </row>
    <row r="28" spans="2:16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6" ht="378" customHeight="1" outlineLevel="2">
      <c r="B29" s="177"/>
      <c r="C29" s="387" t="s">
        <v>617</v>
      </c>
      <c r="D29" s="387"/>
      <c r="E29" s="387"/>
      <c r="F29" s="387"/>
      <c r="G29" s="387"/>
      <c r="H29" s="387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90">
        <v>2487</v>
      </c>
      <c r="C31" s="291" t="s">
        <v>3</v>
      </c>
      <c r="D31" s="181" t="s">
        <v>277</v>
      </c>
      <c r="E31" s="180">
        <v>1025</v>
      </c>
      <c r="F31" s="174">
        <f>E31*'Прайс-лист'!I3*(1-'Прайс-лист'!$E$3)</f>
        <v>23780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191">
        <v>2001</v>
      </c>
      <c r="C32" s="287" t="s">
        <v>448</v>
      </c>
      <c r="D32" s="287"/>
      <c r="E32" s="180">
        <v>23</v>
      </c>
      <c r="F32" s="174">
        <f>E32*'Прайс-лист'!I3*(1-'Прайс-лист'!$E$3)</f>
        <v>533.6</v>
      </c>
      <c r="G32" s="176">
        <v>0</v>
      </c>
      <c r="H32" s="175">
        <f t="shared" ref="H32:H36" si="0">F32*G32</f>
        <v>0</v>
      </c>
      <c r="J32" s="106" t="s">
        <v>368</v>
      </c>
      <c r="K32" s="106" t="s">
        <v>444</v>
      </c>
      <c r="L32" s="108" t="s">
        <v>445</v>
      </c>
      <c r="M32" s="125" t="s">
        <v>399</v>
      </c>
      <c r="N32" s="276" t="s">
        <v>401</v>
      </c>
      <c r="O32" s="106" t="s">
        <v>334</v>
      </c>
      <c r="P32" s="108" t="s">
        <v>383</v>
      </c>
    </row>
    <row r="33" spans="2:16" ht="15.75" customHeight="1" outlineLevel="1">
      <c r="B33" s="290"/>
      <c r="C33" s="287" t="s">
        <v>463</v>
      </c>
      <c r="D33" s="192" t="s">
        <v>277</v>
      </c>
      <c r="E33" s="180">
        <v>5000</v>
      </c>
      <c r="F33" s="174">
        <f>E33*'Прайс-лист'!I3*(1-'Прайс-лист'!$E$3)</f>
        <v>116000</v>
      </c>
      <c r="G33" s="176">
        <v>0</v>
      </c>
      <c r="H33" s="175">
        <f t="shared" si="0"/>
        <v>0</v>
      </c>
      <c r="J33" s="106" t="s">
        <v>367</v>
      </c>
      <c r="K33" s="106" t="s">
        <v>443</v>
      </c>
      <c r="L33" s="106" t="s">
        <v>446</v>
      </c>
      <c r="M33" s="125" t="s">
        <v>400</v>
      </c>
      <c r="N33" s="276" t="s">
        <v>402</v>
      </c>
      <c r="O33" s="106" t="s">
        <v>335</v>
      </c>
      <c r="P33" s="104" t="s">
        <v>382</v>
      </c>
    </row>
    <row r="34" spans="2:16" ht="15.75" customHeight="1" outlineLevel="1">
      <c r="B34" s="290">
        <v>211601</v>
      </c>
      <c r="C34" s="287" t="s">
        <v>463</v>
      </c>
      <c r="D34" s="192" t="s">
        <v>277</v>
      </c>
      <c r="E34" s="180">
        <v>6050</v>
      </c>
      <c r="F34" s="174">
        <f>E34*'Прайс-лист'!I3*(1-'Прайс-лист'!$E$3)</f>
        <v>140360</v>
      </c>
      <c r="G34" s="176">
        <v>0</v>
      </c>
      <c r="H34" s="175">
        <f t="shared" si="0"/>
        <v>0</v>
      </c>
      <c r="J34" s="106" t="s">
        <v>331</v>
      </c>
      <c r="K34" s="108" t="s">
        <v>523</v>
      </c>
      <c r="L34" s="106" t="s">
        <v>447</v>
      </c>
      <c r="M34" s="120"/>
      <c r="N34" s="277" t="s">
        <v>594</v>
      </c>
      <c r="O34" s="106" t="s">
        <v>336</v>
      </c>
      <c r="P34" s="106"/>
    </row>
    <row r="35" spans="2:16" ht="15.75" customHeight="1" outlineLevel="1">
      <c r="B35" s="290">
        <v>2004</v>
      </c>
      <c r="C35" s="287" t="s">
        <v>279</v>
      </c>
      <c r="D35" s="192" t="s">
        <v>277</v>
      </c>
      <c r="E35" s="180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332</v>
      </c>
      <c r="L35" s="106"/>
      <c r="M35" s="106"/>
      <c r="N35" s="277" t="s">
        <v>595</v>
      </c>
      <c r="O35" s="108" t="s">
        <v>435</v>
      </c>
      <c r="P35" s="108"/>
    </row>
    <row r="36" spans="2:16" ht="15.75" customHeight="1" outlineLevel="1">
      <c r="B36" s="290">
        <v>3097</v>
      </c>
      <c r="C36" s="285" t="s">
        <v>408</v>
      </c>
      <c r="D36" s="192" t="s">
        <v>277</v>
      </c>
      <c r="E36" s="180">
        <v>400</v>
      </c>
      <c r="F36" s="174">
        <f>E36*'Прайс-лист'!I3*(1-'Прайс-лист'!$E$3)</f>
        <v>9280</v>
      </c>
      <c r="G36" s="176">
        <v>0</v>
      </c>
      <c r="H36" s="175">
        <f t="shared" si="0"/>
        <v>0</v>
      </c>
      <c r="J36" s="108" t="s">
        <v>333</v>
      </c>
      <c r="M36" s="107"/>
      <c r="N36" s="276" t="s">
        <v>403</v>
      </c>
      <c r="O36" s="107"/>
      <c r="P36" s="107"/>
    </row>
    <row r="37" spans="2:16" ht="15.75" customHeight="1" outlineLevel="1">
      <c r="B37" s="290">
        <v>3508</v>
      </c>
      <c r="C37" s="291" t="s">
        <v>329</v>
      </c>
      <c r="D37" s="181" t="s">
        <v>277</v>
      </c>
      <c r="E37" s="180">
        <v>1900</v>
      </c>
      <c r="F37" s="174">
        <f>E37*'Прайс-лист'!I3*(1-'Прайс-лист'!$E$3)</f>
        <v>44080</v>
      </c>
      <c r="G37" s="176">
        <v>0</v>
      </c>
      <c r="H37" s="175">
        <f>F37*G37</f>
        <v>0</v>
      </c>
      <c r="M37" s="152"/>
      <c r="N37" s="276" t="s">
        <v>404</v>
      </c>
    </row>
    <row r="38" spans="2:16" ht="15.75" customHeight="1" outlineLevel="1">
      <c r="B38" s="286" t="s">
        <v>378</v>
      </c>
      <c r="C38" s="284" t="s">
        <v>381</v>
      </c>
      <c r="D38" s="181" t="s">
        <v>277</v>
      </c>
      <c r="E38" s="180">
        <v>0</v>
      </c>
      <c r="F38" s="174">
        <f>E38*'Прайс-лист'!I3*(1-'Прайс-лист'!$E$3)</f>
        <v>0</v>
      </c>
      <c r="G38" s="176">
        <v>0</v>
      </c>
      <c r="H38" s="175">
        <f t="shared" ref="H38:H40" si="1">F38*G38</f>
        <v>0</v>
      </c>
      <c r="M38" s="152"/>
      <c r="N38" s="276" t="s">
        <v>405</v>
      </c>
    </row>
    <row r="39" spans="2:16" ht="15.75" customHeight="1" outlineLevel="1">
      <c r="B39" s="286">
        <v>2143</v>
      </c>
      <c r="C39" s="285" t="s">
        <v>360</v>
      </c>
      <c r="D39" s="285"/>
      <c r="E39" s="180">
        <v>205</v>
      </c>
      <c r="F39" s="174">
        <f>E39*'Прайс-лист'!I3*(1-'Прайс-лист'!$E$3)</f>
        <v>4756</v>
      </c>
      <c r="G39" s="176">
        <v>0</v>
      </c>
      <c r="H39" s="175">
        <f t="shared" si="1"/>
        <v>0</v>
      </c>
      <c r="M39" s="152"/>
      <c r="N39" s="277" t="s">
        <v>596</v>
      </c>
    </row>
    <row r="40" spans="2:16" ht="15.75" customHeight="1" outlineLevel="1">
      <c r="B40" s="290">
        <v>2566</v>
      </c>
      <c r="C40" s="287" t="s">
        <v>440</v>
      </c>
      <c r="D40" s="287"/>
      <c r="E40" s="180">
        <v>291</v>
      </c>
      <c r="F40" s="174">
        <f>E40*'Прайс-лист'!I3*(1-'Прайс-лист'!$E$3)</f>
        <v>6751.2000000000007</v>
      </c>
      <c r="G40" s="176">
        <v>0</v>
      </c>
      <c r="H40" s="175">
        <f t="shared" si="1"/>
        <v>0</v>
      </c>
      <c r="M40" s="152"/>
      <c r="N40" s="276" t="s">
        <v>406</v>
      </c>
    </row>
    <row r="41" spans="2:16" ht="15.75" customHeight="1" outlineLevel="1">
      <c r="C41" s="190" t="s">
        <v>4</v>
      </c>
      <c r="D41" s="190"/>
      <c r="E41" s="190"/>
      <c r="F41" s="190"/>
      <c r="G41" s="190"/>
      <c r="H41" s="190"/>
      <c r="N41" s="276" t="s">
        <v>407</v>
      </c>
    </row>
    <row r="42" spans="2:16" ht="15.75" customHeight="1" outlineLevel="1">
      <c r="B42" s="286">
        <v>414601</v>
      </c>
      <c r="C42" s="386" t="s">
        <v>377</v>
      </c>
      <c r="D42" s="386"/>
      <c r="E42" s="183">
        <v>71</v>
      </c>
      <c r="F42" s="174">
        <f>E42*'Прайс-лист'!I3*(1-'Прайс-лист'!$E$3)</f>
        <v>1647.2</v>
      </c>
      <c r="G42" s="176">
        <v>0</v>
      </c>
      <c r="H42" s="175">
        <f t="shared" ref="H42:H44" si="2">F42*G42</f>
        <v>0</v>
      </c>
      <c r="M42" s="65"/>
      <c r="N42" s="278"/>
    </row>
    <row r="43" spans="2:16" ht="15.75" customHeight="1" outlineLevel="1">
      <c r="B43" s="286">
        <v>2541</v>
      </c>
      <c r="C43" s="386" t="s">
        <v>515</v>
      </c>
      <c r="D43" s="386"/>
      <c r="E43" s="183">
        <v>695</v>
      </c>
      <c r="F43" s="174">
        <f>E43*'Прайс-лист'!I3*(1-'Прайс-лист'!$E$3)</f>
        <v>16124</v>
      </c>
      <c r="G43" s="176">
        <v>0</v>
      </c>
      <c r="H43" s="175">
        <f t="shared" si="2"/>
        <v>0</v>
      </c>
      <c r="N43" s="279" t="s">
        <v>347</v>
      </c>
    </row>
    <row r="44" spans="2:16" ht="15.75" customHeight="1" outlineLevel="1">
      <c r="B44" s="286">
        <v>2542</v>
      </c>
      <c r="C44" s="386" t="s">
        <v>532</v>
      </c>
      <c r="D44" s="386"/>
      <c r="E44" s="183">
        <v>1200</v>
      </c>
      <c r="F44" s="174">
        <f>E44*'Прайс-лист'!I3*(1-'Прайс-лист'!$E$3)</f>
        <v>27840</v>
      </c>
      <c r="G44" s="176">
        <v>0</v>
      </c>
      <c r="H44" s="175">
        <f t="shared" si="2"/>
        <v>0</v>
      </c>
    </row>
    <row r="45" spans="2:16" ht="15.75" customHeight="1" outlineLevel="1">
      <c r="B45" s="286">
        <v>2706</v>
      </c>
      <c r="C45" s="386" t="s">
        <v>441</v>
      </c>
      <c r="D45" s="386"/>
      <c r="E45" s="183">
        <v>686</v>
      </c>
      <c r="F45" s="174">
        <f>E45*'Прайс-лист'!I3*(1-'Прайс-лист'!$E$3)</f>
        <v>15915.2</v>
      </c>
      <c r="G45" s="176">
        <v>0</v>
      </c>
      <c r="H45" s="175">
        <f>F45*G45</f>
        <v>0</v>
      </c>
    </row>
    <row r="46" spans="2:16" ht="15.75" customHeight="1" outlineLevel="1">
      <c r="B46" s="286">
        <v>2705</v>
      </c>
      <c r="C46" s="386" t="s">
        <v>109</v>
      </c>
      <c r="D46" s="386"/>
      <c r="E46" s="183">
        <v>735</v>
      </c>
      <c r="F46" s="174">
        <f>E46*'Прайс-лист'!I3*(1-'Прайс-лист'!$E$3)</f>
        <v>17052</v>
      </c>
      <c r="G46" s="176">
        <v>0</v>
      </c>
      <c r="H46" s="175">
        <f>F46*G46</f>
        <v>0</v>
      </c>
    </row>
    <row r="47" spans="2:16" ht="15.75" customHeight="1" outlineLevel="1">
      <c r="B47" s="286">
        <v>2601</v>
      </c>
      <c r="C47" s="386" t="s">
        <v>613</v>
      </c>
      <c r="D47" s="386"/>
      <c r="E47" s="183">
        <v>101</v>
      </c>
      <c r="F47" s="174">
        <f>E47*'Прайс-лист'!I3*(1-'Прайс-лист'!$E$3)</f>
        <v>2343.2000000000003</v>
      </c>
      <c r="G47" s="176">
        <v>0</v>
      </c>
      <c r="H47" s="175">
        <f>F47*G47</f>
        <v>0</v>
      </c>
    </row>
    <row r="48" spans="2:16" ht="15.75" customHeight="1" outlineLevel="1">
      <c r="B48" s="286">
        <v>2273</v>
      </c>
      <c r="C48" s="386" t="s">
        <v>602</v>
      </c>
      <c r="D48" s="386"/>
      <c r="E48" s="183">
        <v>2160</v>
      </c>
      <c r="F48" s="174">
        <f>E48*'Прайс-лист'!I3*(1-'Прайс-лист'!$E$3)</f>
        <v>50112</v>
      </c>
      <c r="G48" s="176">
        <v>0</v>
      </c>
      <c r="H48" s="175">
        <f t="shared" ref="H48" si="3">F48*G48</f>
        <v>0</v>
      </c>
    </row>
    <row r="49" spans="2:16" ht="14.25" outlineLevel="1">
      <c r="B49" s="286">
        <v>2435</v>
      </c>
      <c r="C49" s="385" t="s">
        <v>520</v>
      </c>
      <c r="D49" s="385"/>
      <c r="E49" s="180">
        <v>755</v>
      </c>
      <c r="F49" s="174">
        <f>E49*'Прайс-лист'!I3*(1-'Прайс-лист'!$E$3)</f>
        <v>17516</v>
      </c>
      <c r="G49" s="176">
        <v>0</v>
      </c>
      <c r="H49" s="175">
        <f t="shared" ref="H49:H56" si="4">F49*G49</f>
        <v>0</v>
      </c>
    </row>
    <row r="50" spans="2:16" ht="15.75" customHeight="1" outlineLevel="1">
      <c r="B50" s="286">
        <v>2651</v>
      </c>
      <c r="C50" s="386" t="s">
        <v>110</v>
      </c>
      <c r="D50" s="386"/>
      <c r="E50" s="183">
        <v>440</v>
      </c>
      <c r="F50" s="174">
        <f>E50*'Прайс-лист'!I3*(1-'Прайс-лист'!$E$3)</f>
        <v>10208</v>
      </c>
      <c r="G50" s="176">
        <v>0</v>
      </c>
      <c r="H50" s="175">
        <f t="shared" si="4"/>
        <v>0</v>
      </c>
    </row>
    <row r="51" spans="2:16" ht="15.75" customHeight="1" outlineLevel="1">
      <c r="B51" s="286">
        <v>3098</v>
      </c>
      <c r="C51" s="386" t="s">
        <v>293</v>
      </c>
      <c r="D51" s="386"/>
      <c r="E51" s="183">
        <v>40</v>
      </c>
      <c r="F51" s="174">
        <f>E51*'Прайс-лист'!I3*(1-'Прайс-лист'!$E$3)</f>
        <v>928</v>
      </c>
      <c r="G51" s="244">
        <f>IF(G36*G50,1,0)</f>
        <v>0</v>
      </c>
      <c r="H51" s="175">
        <f t="shared" si="4"/>
        <v>0</v>
      </c>
    </row>
    <row r="52" spans="2:16" ht="15.75" customHeight="1" outlineLevel="1">
      <c r="B52" s="286">
        <v>2652</v>
      </c>
      <c r="C52" s="386" t="s">
        <v>516</v>
      </c>
      <c r="D52" s="386"/>
      <c r="E52" s="183">
        <v>350</v>
      </c>
      <c r="F52" s="174">
        <f>E52*'Прайс-лист'!I3*(1-'Прайс-лист'!$E$3)</f>
        <v>8120</v>
      </c>
      <c r="G52" s="176">
        <v>0</v>
      </c>
      <c r="H52" s="175">
        <f t="shared" si="4"/>
        <v>0</v>
      </c>
    </row>
    <row r="53" spans="2:16" ht="15.75" customHeight="1" outlineLevel="1">
      <c r="B53" s="286">
        <v>309801</v>
      </c>
      <c r="C53" s="386" t="s">
        <v>430</v>
      </c>
      <c r="D53" s="386"/>
      <c r="E53" s="183">
        <v>32</v>
      </c>
      <c r="F53" s="174">
        <f>E53*'Прайс-лист'!I3*(1-'Прайс-лист'!$E$3)</f>
        <v>742.40000000000009</v>
      </c>
      <c r="G53" s="244">
        <f>IF(G36*G52,1,0)</f>
        <v>0</v>
      </c>
      <c r="H53" s="175">
        <f t="shared" si="4"/>
        <v>0</v>
      </c>
    </row>
    <row r="54" spans="2:16" ht="15.75" customHeight="1" outlineLevel="1">
      <c r="B54" s="286">
        <v>2417</v>
      </c>
      <c r="C54" s="386" t="s">
        <v>111</v>
      </c>
      <c r="D54" s="386"/>
      <c r="E54" s="183">
        <v>565</v>
      </c>
      <c r="F54" s="174">
        <f>E54*'Прайс-лист'!I3*(1-'Прайс-лист'!$E$3)</f>
        <v>13108</v>
      </c>
      <c r="G54" s="176">
        <v>0</v>
      </c>
      <c r="H54" s="175">
        <f t="shared" si="4"/>
        <v>0</v>
      </c>
    </row>
    <row r="55" spans="2:16" ht="15.75" customHeight="1" outlineLevel="1">
      <c r="B55" s="286">
        <v>2743</v>
      </c>
      <c r="C55" s="386" t="s">
        <v>600</v>
      </c>
      <c r="D55" s="386"/>
      <c r="E55" s="183">
        <v>905</v>
      </c>
      <c r="F55" s="174">
        <f>E55*'Прайс-лист'!I3*(1-'Прайс-лист'!$E$3)</f>
        <v>20996</v>
      </c>
      <c r="G55" s="176">
        <v>0</v>
      </c>
      <c r="H55" s="175">
        <f t="shared" si="4"/>
        <v>0</v>
      </c>
    </row>
    <row r="56" spans="2:16" ht="14.25" outlineLevel="1">
      <c r="B56" s="286">
        <v>2745</v>
      </c>
      <c r="C56" s="386" t="s">
        <v>1994</v>
      </c>
      <c r="D56" s="386"/>
      <c r="E56" s="183">
        <v>1131</v>
      </c>
      <c r="F56" s="204">
        <f>E56*'Прайс-лист'!I3*(1-'Прайс-лист'!$E$3)</f>
        <v>26239.200000000001</v>
      </c>
      <c r="G56" s="176">
        <v>0</v>
      </c>
      <c r="H56" s="205">
        <f t="shared" si="4"/>
        <v>0</v>
      </c>
    </row>
    <row r="57" spans="2:16" ht="15.75" customHeight="1" outlineLevel="1">
      <c r="B57" s="286">
        <v>2742</v>
      </c>
      <c r="C57" s="386" t="s">
        <v>601</v>
      </c>
      <c r="D57" s="386"/>
      <c r="E57" s="183">
        <v>950</v>
      </c>
      <c r="F57" s="174">
        <f>E57*'Прайс-лист'!I3*(1-'Прайс-лист'!$E$3)</f>
        <v>22040</v>
      </c>
      <c r="G57" s="176">
        <v>0</v>
      </c>
      <c r="H57" s="175">
        <f t="shared" ref="H57:H58" si="5">F57*G57</f>
        <v>0</v>
      </c>
    </row>
    <row r="58" spans="2:16" ht="15.75" customHeight="1" outlineLevel="1">
      <c r="B58" s="286">
        <v>2718</v>
      </c>
      <c r="C58" s="386" t="s">
        <v>478</v>
      </c>
      <c r="D58" s="386"/>
      <c r="E58" s="183">
        <v>1380</v>
      </c>
      <c r="F58" s="174">
        <f>E58*'Прайс-лист'!I3*(1-'Прайс-лист'!$E$3)</f>
        <v>32016</v>
      </c>
      <c r="G58" s="176">
        <v>0</v>
      </c>
      <c r="H58" s="175">
        <f t="shared" si="5"/>
        <v>0</v>
      </c>
    </row>
    <row r="59" spans="2:16" ht="15.75" customHeight="1" outlineLevel="1">
      <c r="B59" s="286">
        <v>2744</v>
      </c>
      <c r="C59" s="386" t="s">
        <v>297</v>
      </c>
      <c r="D59" s="386"/>
      <c r="E59" s="183">
        <v>4180</v>
      </c>
      <c r="F59" s="174">
        <f>E59*'Прайс-лист'!I3*(1-'Прайс-лист'!$E$3)</f>
        <v>96976</v>
      </c>
      <c r="G59" s="176">
        <v>0</v>
      </c>
      <c r="H59" s="175">
        <f t="shared" ref="H59:H67" si="6">F59*G59</f>
        <v>0</v>
      </c>
    </row>
    <row r="60" spans="2:16" ht="15.75" customHeight="1" outlineLevel="1">
      <c r="B60" s="286">
        <v>2948</v>
      </c>
      <c r="C60" s="386" t="s">
        <v>6</v>
      </c>
      <c r="D60" s="386"/>
      <c r="E60" s="183">
        <v>280</v>
      </c>
      <c r="F60" s="174">
        <f>E60*'Прайс-лист'!I3*(1-'Прайс-лист'!$E$3)</f>
        <v>6496</v>
      </c>
      <c r="G60" s="176">
        <v>0</v>
      </c>
      <c r="H60" s="175">
        <f t="shared" si="6"/>
        <v>0</v>
      </c>
    </row>
    <row r="61" spans="2:16" ht="15.75" customHeight="1" outlineLevel="1">
      <c r="B61" s="286">
        <v>2949</v>
      </c>
      <c r="C61" s="386" t="s">
        <v>67</v>
      </c>
      <c r="D61" s="386"/>
      <c r="E61" s="183">
        <v>310</v>
      </c>
      <c r="F61" s="174">
        <f>E61*'Прайс-лист'!I3*(1-'Прайс-лист'!$E$3)</f>
        <v>7192</v>
      </c>
      <c r="G61" s="176">
        <v>0</v>
      </c>
      <c r="H61" s="175">
        <f t="shared" si="6"/>
        <v>0</v>
      </c>
    </row>
    <row r="62" spans="2:16" ht="15.75" customHeight="1" outlineLevel="1">
      <c r="B62" s="286">
        <v>2997</v>
      </c>
      <c r="C62" s="386" t="s">
        <v>8</v>
      </c>
      <c r="D62" s="386"/>
      <c r="E62" s="183">
        <v>930</v>
      </c>
      <c r="F62" s="174">
        <f>E62*'Прайс-лист'!I3*(1-'Прайс-лист'!$E$3)</f>
        <v>21576</v>
      </c>
      <c r="G62" s="176">
        <v>0</v>
      </c>
      <c r="H62" s="175">
        <f t="shared" si="6"/>
        <v>0</v>
      </c>
    </row>
    <row r="63" spans="2:16" ht="15.75" customHeight="1" outlineLevel="1">
      <c r="B63" s="286">
        <v>299701</v>
      </c>
      <c r="C63" s="386" t="s">
        <v>517</v>
      </c>
      <c r="D63" s="386"/>
      <c r="E63" s="183">
        <v>171</v>
      </c>
      <c r="F63" s="174">
        <f>E63*'Прайс-лист'!I3*(1-'Прайс-лист'!$E$3)</f>
        <v>3967.2000000000003</v>
      </c>
      <c r="G63" s="176">
        <v>0</v>
      </c>
      <c r="H63" s="175">
        <f t="shared" si="6"/>
        <v>0</v>
      </c>
    </row>
    <row r="64" spans="2:16" ht="15.75" customHeight="1" outlineLevel="1">
      <c r="B64" s="286">
        <v>299901</v>
      </c>
      <c r="C64" s="386" t="s">
        <v>473</v>
      </c>
      <c r="D64" s="386"/>
      <c r="E64" s="183">
        <v>400</v>
      </c>
      <c r="F64" s="174">
        <f>E64*'Прайс-лист'!I3*(1-'Прайс-лист'!$E$3)</f>
        <v>9280</v>
      </c>
      <c r="G64" s="176">
        <v>0</v>
      </c>
      <c r="H64" s="175">
        <f t="shared" si="6"/>
        <v>0</v>
      </c>
      <c r="O64" s="149"/>
      <c r="P64" s="149"/>
    </row>
    <row r="65" spans="2:16" ht="15.75" customHeight="1" outlineLevel="1">
      <c r="B65" s="286">
        <v>2998</v>
      </c>
      <c r="C65" s="386" t="s">
        <v>475</v>
      </c>
      <c r="D65" s="386"/>
      <c r="E65" s="183">
        <v>280</v>
      </c>
      <c r="F65" s="174">
        <f>E65*'Прайс-лист'!I3*(1-'Прайс-лист'!$E$3)</f>
        <v>6496</v>
      </c>
      <c r="G65" s="176">
        <v>1</v>
      </c>
      <c r="H65" s="175">
        <f t="shared" ref="H65:H66" si="7">F65*G65</f>
        <v>6496</v>
      </c>
      <c r="O65" s="149"/>
      <c r="P65" s="149"/>
    </row>
    <row r="66" spans="2:16" ht="15.75" customHeight="1" outlineLevel="1">
      <c r="B66" s="286">
        <v>2999</v>
      </c>
      <c r="C66" s="386" t="s">
        <v>474</v>
      </c>
      <c r="D66" s="386"/>
      <c r="E66" s="183">
        <v>144</v>
      </c>
      <c r="F66" s="174">
        <f>E66*'Прайс-лист'!I3*(1-'Прайс-лист'!$E$3)</f>
        <v>3340.8</v>
      </c>
      <c r="G66" s="176">
        <v>2</v>
      </c>
      <c r="H66" s="175">
        <f t="shared" si="7"/>
        <v>6681.6</v>
      </c>
      <c r="O66" s="149"/>
      <c r="P66" s="149"/>
    </row>
    <row r="67" spans="2:16" ht="15.75" customHeight="1" outlineLevel="1">
      <c r="B67" s="286">
        <v>240001</v>
      </c>
      <c r="C67" s="386" t="s">
        <v>597</v>
      </c>
      <c r="D67" s="386"/>
      <c r="E67" s="183">
        <v>1850</v>
      </c>
      <c r="F67" s="174">
        <f>E67*'Прайс-лист'!I3*(1-'Прайс-лист'!$E$3)</f>
        <v>42920</v>
      </c>
      <c r="G67" s="176">
        <v>0</v>
      </c>
      <c r="H67" s="175">
        <f t="shared" si="6"/>
        <v>0</v>
      </c>
      <c r="O67" s="149"/>
      <c r="P67" s="149"/>
    </row>
    <row r="68" spans="2:16" ht="18" outlineLevel="1">
      <c r="B68" s="3"/>
      <c r="C68" s="295"/>
      <c r="D68" s="295"/>
      <c r="E68" s="85"/>
      <c r="F68" s="316" t="s">
        <v>9</v>
      </c>
      <c r="G68" s="388">
        <f>SUM(H27:H67)</f>
        <v>778313.6</v>
      </c>
      <c r="H68" s="388"/>
      <c r="O68" s="149"/>
      <c r="P68" s="149"/>
    </row>
    <row r="84" spans="4:16" ht="15.75" customHeight="1">
      <c r="H84" s="149"/>
      <c r="O84" s="149"/>
      <c r="P84" s="149"/>
    </row>
    <row r="85" spans="4:16" ht="15.75" customHeight="1">
      <c r="H85" s="149"/>
      <c r="O85" s="149"/>
      <c r="P85" s="149"/>
    </row>
    <row r="86" spans="4:16" ht="15.75" customHeight="1">
      <c r="H86" s="149"/>
      <c r="O86" s="149"/>
      <c r="P86" s="149"/>
    </row>
    <row r="87" spans="4:16" ht="15.75" customHeight="1">
      <c r="H87" s="149"/>
      <c r="O87" s="149"/>
      <c r="P87" s="149"/>
    </row>
    <row r="88" spans="4:16" ht="15.75" customHeight="1">
      <c r="H88" s="149"/>
      <c r="O88" s="149"/>
      <c r="P88" s="149"/>
    </row>
    <row r="89" spans="4:16" ht="15.75" customHeight="1">
      <c r="H89" s="149"/>
      <c r="O89" s="149"/>
      <c r="P89" s="149"/>
    </row>
    <row r="90" spans="4:16" ht="15.75" customHeight="1">
      <c r="H90" s="149"/>
      <c r="O90" s="149"/>
      <c r="P90" s="149"/>
    </row>
    <row r="91" spans="4:16" ht="15.75" customHeight="1">
      <c r="H91" s="149"/>
      <c r="O91" s="149"/>
      <c r="P91" s="149"/>
    </row>
    <row r="92" spans="4:16" ht="14.25">
      <c r="D92" s="79"/>
      <c r="F92" s="261"/>
      <c r="H92" s="149"/>
      <c r="O92" s="149"/>
      <c r="P92" s="149"/>
    </row>
    <row r="93" spans="4:16" ht="14.25">
      <c r="D93" s="79"/>
      <c r="F93" s="261"/>
      <c r="H93" s="149"/>
      <c r="O93" s="149"/>
      <c r="P93" s="149"/>
    </row>
    <row r="94" spans="4:16" ht="14.25">
      <c r="D94" s="79"/>
      <c r="F94" s="261"/>
      <c r="H94" s="149"/>
      <c r="O94" s="149"/>
      <c r="P94" s="149"/>
    </row>
    <row r="95" spans="4:16" ht="14.25">
      <c r="D95" s="79"/>
      <c r="F95" s="261"/>
      <c r="H95" s="149"/>
      <c r="O95" s="149"/>
      <c r="P95" s="149"/>
    </row>
    <row r="96" spans="4:16" ht="14.25">
      <c r="D96" s="79"/>
      <c r="F96" s="261"/>
      <c r="H96" s="149"/>
      <c r="O96" s="149"/>
      <c r="P96" s="149"/>
    </row>
    <row r="97" spans="4:16" ht="14.25">
      <c r="D97" s="79"/>
      <c r="F97" s="261"/>
    </row>
    <row r="98" spans="4:16" ht="14.25">
      <c r="D98" s="79"/>
      <c r="F98" s="261"/>
      <c r="H98" s="149"/>
      <c r="O98" s="149"/>
      <c r="P98" s="149"/>
    </row>
    <row r="99" spans="4:16" ht="14.25">
      <c r="H99" s="149"/>
      <c r="O99" s="149"/>
      <c r="P99" s="149"/>
    </row>
    <row r="100" spans="4:16" ht="14.25">
      <c r="H100" s="149"/>
      <c r="O100" s="149"/>
      <c r="P100" s="149"/>
    </row>
    <row r="101" spans="4:16" ht="14.25">
      <c r="D101" s="261"/>
      <c r="H101" s="149"/>
      <c r="O101" s="149"/>
      <c r="P101" s="149"/>
    </row>
    <row r="102" spans="4:16" ht="14.25">
      <c r="D102" s="261"/>
      <c r="H102" s="149"/>
      <c r="O102" s="149"/>
      <c r="P102" s="149"/>
    </row>
    <row r="103" spans="4:16" ht="14.25">
      <c r="D103" s="261"/>
      <c r="H103" s="149"/>
      <c r="O103" s="149"/>
      <c r="P103" s="149"/>
    </row>
    <row r="104" spans="4:16" ht="14.25">
      <c r="D104" s="261"/>
      <c r="H104" s="149"/>
      <c r="O104" s="149"/>
      <c r="P104" s="149"/>
    </row>
    <row r="105" spans="4:16" ht="14.25">
      <c r="D105" s="261"/>
      <c r="H105" s="149"/>
      <c r="O105" s="149"/>
      <c r="P105" s="149"/>
    </row>
    <row r="106" spans="4:16" ht="14.25">
      <c r="D106" s="261"/>
      <c r="H106" s="149"/>
      <c r="O106" s="149"/>
      <c r="P106" s="149"/>
    </row>
    <row r="107" spans="4:16" ht="14.25">
      <c r="D107" s="261"/>
      <c r="H107" s="149"/>
      <c r="O107" s="149"/>
      <c r="P107" s="149"/>
    </row>
    <row r="108" spans="4:16" ht="14.25">
      <c r="D108" s="150"/>
      <c r="H108" s="149"/>
      <c r="O108" s="149"/>
      <c r="P108" s="149"/>
    </row>
    <row r="109" spans="4:16" ht="14.25">
      <c r="H109" s="149"/>
      <c r="O109" s="149"/>
      <c r="P109" s="149"/>
    </row>
    <row r="110" spans="4:16" ht="14.25">
      <c r="D110" s="79"/>
      <c r="H110" s="149"/>
      <c r="O110" s="149"/>
      <c r="P110" s="149"/>
    </row>
    <row r="111" spans="4:16" ht="14.25">
      <c r="D111" s="261"/>
      <c r="F111" s="149"/>
      <c r="H111" s="149"/>
      <c r="O111" s="149"/>
      <c r="P111" s="149"/>
    </row>
    <row r="112" spans="4:16" ht="14.25">
      <c r="D112" s="79"/>
      <c r="F112" s="261"/>
      <c r="H112" s="149"/>
      <c r="O112" s="149"/>
      <c r="P112" s="149"/>
    </row>
    <row r="113" spans="4:16" ht="14.25">
      <c r="D113" s="79"/>
      <c r="F113" s="261"/>
      <c r="H113" s="149"/>
      <c r="O113" s="149"/>
      <c r="P113" s="149"/>
    </row>
    <row r="114" spans="4:16" ht="14.25">
      <c r="D114" s="79"/>
      <c r="F114" s="261"/>
      <c r="H114" s="149"/>
      <c r="O114" s="149"/>
      <c r="P114" s="149"/>
    </row>
    <row r="115" spans="4:16" ht="14.25">
      <c r="D115" s="79"/>
      <c r="F115" s="261"/>
      <c r="H115" s="149"/>
      <c r="O115" s="149"/>
      <c r="P115" s="149"/>
    </row>
    <row r="116" spans="4:16" ht="14.25">
      <c r="D116" s="79"/>
      <c r="F116" s="261"/>
      <c r="H116" s="149"/>
      <c r="O116" s="149"/>
      <c r="P116" s="149"/>
    </row>
    <row r="117" spans="4:16" ht="14.25">
      <c r="H117" s="149"/>
      <c r="O117" s="149"/>
      <c r="P117" s="149"/>
    </row>
    <row r="118" spans="4:16" ht="14.25">
      <c r="H118" s="149"/>
      <c r="O118" s="149"/>
      <c r="P118" s="149"/>
    </row>
    <row r="119" spans="4:16" ht="14.25">
      <c r="H119" s="149"/>
      <c r="O119" s="149"/>
      <c r="P119" s="149"/>
    </row>
    <row r="120" spans="4:16" ht="14.25">
      <c r="H120" s="149"/>
      <c r="O120" s="149"/>
      <c r="P120" s="149"/>
    </row>
  </sheetData>
  <mergeCells count="73">
    <mergeCell ref="F13:H13"/>
    <mergeCell ref="C5:D5"/>
    <mergeCell ref="B2:H2"/>
    <mergeCell ref="Q2:R2"/>
    <mergeCell ref="B3:H3"/>
    <mergeCell ref="C4:D4"/>
    <mergeCell ref="C9:D9"/>
    <mergeCell ref="C10:D10"/>
    <mergeCell ref="C11:D11"/>
    <mergeCell ref="C6:D6"/>
    <mergeCell ref="C7:D7"/>
    <mergeCell ref="C8:D8"/>
    <mergeCell ref="C16:D16"/>
    <mergeCell ref="C17:D17"/>
    <mergeCell ref="C18:D18"/>
    <mergeCell ref="C12:D12"/>
    <mergeCell ref="C14:D14"/>
    <mergeCell ref="C15:D15"/>
    <mergeCell ref="C13:D13"/>
    <mergeCell ref="C19:D19"/>
    <mergeCell ref="C20:D20"/>
    <mergeCell ref="C21:D21"/>
    <mergeCell ref="F20:H20"/>
    <mergeCell ref="F21:H21"/>
    <mergeCell ref="C22:D22"/>
    <mergeCell ref="C23:D23"/>
    <mergeCell ref="C24:D24"/>
    <mergeCell ref="F22:H22"/>
    <mergeCell ref="F23:H23"/>
    <mergeCell ref="F24:H24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47:D47"/>
    <mergeCell ref="C48:D48"/>
    <mergeCell ref="C49:D49"/>
    <mergeCell ref="C50:D50"/>
    <mergeCell ref="C42:D42"/>
    <mergeCell ref="C43:D43"/>
    <mergeCell ref="C44:D44"/>
    <mergeCell ref="C45:D45"/>
    <mergeCell ref="C46:D46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7:D67"/>
    <mergeCell ref="C66:D66"/>
    <mergeCell ref="C65:D65"/>
    <mergeCell ref="G68:H68"/>
    <mergeCell ref="C61:D61"/>
    <mergeCell ref="C62:D62"/>
    <mergeCell ref="C63:D63"/>
    <mergeCell ref="C64:D64"/>
  </mergeCells>
  <dataValidations count="8">
    <dataValidation type="list" allowBlank="1" showInputMessage="1" showErrorMessage="1" sqref="D59 D55:D56">
      <formula1>$O$31:$O$34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$K$31:$K$34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1">
      <formula1>$J$31:$J$36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4" activePane="bottomLeft" state="frozen"/>
      <selection pane="bottomLeft" activeCell="F67" sqref="F67:H67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4" width="15.7109375" style="149" hidden="1" customWidth="1" outlineLevel="1"/>
    <col min="15" max="16" width="15.7109375" style="152" hidden="1" customWidth="1" outlineLevel="1"/>
    <col min="17" max="17" width="9.140625" style="149" collapsed="1"/>
    <col min="18" max="16384" width="9.140625" style="149"/>
  </cols>
  <sheetData>
    <row r="2" spans="2:18" ht="15.75" customHeight="1">
      <c r="B2" s="382" t="s">
        <v>376</v>
      </c>
      <c r="C2" s="382"/>
      <c r="D2" s="382"/>
      <c r="E2" s="382"/>
      <c r="F2" s="382"/>
      <c r="G2" s="382"/>
      <c r="H2" s="382"/>
      <c r="Q2" s="383" t="s">
        <v>411</v>
      </c>
      <c r="R2" s="383"/>
    </row>
    <row r="3" spans="2:18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8" ht="15.75" customHeight="1" outlineLevel="1">
      <c r="B4" s="158"/>
      <c r="C4" s="380" t="s">
        <v>16</v>
      </c>
      <c r="D4" s="380"/>
      <c r="E4" s="159"/>
      <c r="F4" s="381">
        <v>650</v>
      </c>
      <c r="G4" s="381"/>
      <c r="H4" s="381"/>
    </row>
    <row r="5" spans="2:18" ht="15.75" customHeight="1" outlineLevel="1">
      <c r="B5" s="158"/>
      <c r="C5" s="380" t="s">
        <v>17</v>
      </c>
      <c r="D5" s="380"/>
      <c r="E5" s="159"/>
      <c r="F5" s="381">
        <v>440</v>
      </c>
      <c r="G5" s="381"/>
      <c r="H5" s="381"/>
    </row>
    <row r="6" spans="2:18" ht="15.75" customHeight="1" outlineLevel="1">
      <c r="B6" s="158"/>
      <c r="C6" s="380" t="s">
        <v>18</v>
      </c>
      <c r="D6" s="380"/>
      <c r="E6" s="159"/>
      <c r="F6" s="381">
        <v>265</v>
      </c>
      <c r="G6" s="381"/>
      <c r="H6" s="381"/>
    </row>
    <row r="7" spans="2:18" ht="15.75" customHeight="1" outlineLevel="1">
      <c r="B7" s="158"/>
      <c r="C7" s="380" t="s">
        <v>19</v>
      </c>
      <c r="D7" s="380"/>
      <c r="E7" s="159"/>
      <c r="F7" s="381">
        <v>150</v>
      </c>
      <c r="G7" s="381"/>
      <c r="H7" s="381"/>
    </row>
    <row r="8" spans="2:18" ht="15.75" customHeight="1" outlineLevel="1">
      <c r="B8" s="158"/>
      <c r="C8" s="380" t="s">
        <v>20</v>
      </c>
      <c r="D8" s="380"/>
      <c r="E8" s="159"/>
      <c r="F8" s="381">
        <v>55</v>
      </c>
      <c r="G8" s="381"/>
      <c r="H8" s="381"/>
    </row>
    <row r="9" spans="2:18" ht="15.75" customHeight="1" outlineLevel="1">
      <c r="B9" s="158"/>
      <c r="C9" s="380" t="s">
        <v>36</v>
      </c>
      <c r="D9" s="380"/>
      <c r="E9" s="159"/>
      <c r="F9" s="381">
        <v>750</v>
      </c>
      <c r="G9" s="381"/>
      <c r="H9" s="381"/>
    </row>
    <row r="10" spans="2:18" ht="15.75" customHeight="1" outlineLevel="1">
      <c r="B10" s="158"/>
      <c r="C10" s="380" t="s">
        <v>21</v>
      </c>
      <c r="D10" s="380"/>
      <c r="E10" s="159"/>
      <c r="F10" s="381">
        <v>1400</v>
      </c>
      <c r="G10" s="381"/>
      <c r="H10" s="381"/>
    </row>
    <row r="11" spans="2:18" ht="15.75" customHeight="1" outlineLevel="1">
      <c r="B11" s="158"/>
      <c r="C11" s="380" t="s">
        <v>22</v>
      </c>
      <c r="D11" s="380"/>
      <c r="E11" s="159"/>
      <c r="F11" s="381">
        <v>12</v>
      </c>
      <c r="G11" s="381"/>
      <c r="H11" s="381"/>
    </row>
    <row r="12" spans="2:18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8" ht="15.75" customHeight="1" outlineLevel="1">
      <c r="B13" s="158"/>
      <c r="C13" s="380" t="s">
        <v>172</v>
      </c>
      <c r="D13" s="380"/>
      <c r="E13" s="159"/>
      <c r="F13" s="296"/>
      <c r="G13" s="296">
        <v>150</v>
      </c>
      <c r="H13" s="296"/>
    </row>
    <row r="14" spans="2:18" ht="15.75" customHeight="1" outlineLevel="1">
      <c r="B14" s="158"/>
      <c r="C14" s="380" t="s">
        <v>24</v>
      </c>
      <c r="D14" s="380"/>
      <c r="E14" s="159"/>
      <c r="F14" s="381">
        <v>175</v>
      </c>
      <c r="G14" s="381"/>
      <c r="H14" s="381"/>
    </row>
    <row r="15" spans="2:18" ht="15.75" customHeight="1" outlineLevel="1">
      <c r="B15" s="158"/>
      <c r="C15" s="380" t="s">
        <v>25</v>
      </c>
      <c r="D15" s="380"/>
      <c r="E15" s="159"/>
      <c r="F15" s="381">
        <v>200</v>
      </c>
      <c r="G15" s="381"/>
      <c r="H15" s="381"/>
    </row>
    <row r="16" spans="2:18" ht="15.75" customHeight="1" outlineLevel="1">
      <c r="B16" s="158"/>
      <c r="C16" s="380" t="s">
        <v>26</v>
      </c>
      <c r="D16" s="380"/>
      <c r="E16" s="159"/>
      <c r="F16" s="381">
        <v>300</v>
      </c>
      <c r="G16" s="381"/>
      <c r="H16" s="381"/>
    </row>
    <row r="17" spans="2:16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6" ht="15.75" customHeight="1" outlineLevel="1">
      <c r="B18" s="158"/>
      <c r="C18" s="380" t="s">
        <v>28</v>
      </c>
      <c r="D18" s="380"/>
      <c r="E18" s="159"/>
      <c r="F18" s="381" t="s">
        <v>179</v>
      </c>
      <c r="G18" s="381"/>
      <c r="H18" s="381"/>
    </row>
    <row r="19" spans="2:16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6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6" ht="15.75" customHeight="1" outlineLevel="1">
      <c r="B21" s="158"/>
      <c r="C21" s="385" t="s">
        <v>156</v>
      </c>
      <c r="D21" s="385"/>
      <c r="E21" s="159"/>
      <c r="F21" s="381" t="s">
        <v>180</v>
      </c>
      <c r="G21" s="381"/>
      <c r="H21" s="381"/>
    </row>
    <row r="22" spans="2:16" ht="15.75" customHeight="1" outlineLevel="1">
      <c r="B22" s="158"/>
      <c r="C22" s="385" t="s">
        <v>157</v>
      </c>
      <c r="D22" s="385"/>
      <c r="E22" s="159"/>
      <c r="F22" s="381" t="s">
        <v>164</v>
      </c>
      <c r="G22" s="381"/>
      <c r="H22" s="381"/>
    </row>
    <row r="23" spans="2:16" ht="15.75" customHeight="1" outlineLevel="1">
      <c r="B23" s="158"/>
      <c r="C23" s="385" t="s">
        <v>159</v>
      </c>
      <c r="D23" s="385"/>
      <c r="E23" s="159"/>
      <c r="F23" s="381" t="s">
        <v>181</v>
      </c>
      <c r="G23" s="381"/>
      <c r="H23" s="381"/>
    </row>
    <row r="24" spans="2:16" ht="15.75" customHeight="1" outlineLevel="1">
      <c r="B24" s="158"/>
      <c r="C24" s="385" t="s">
        <v>35</v>
      </c>
      <c r="D24" s="385"/>
      <c r="E24" s="159"/>
      <c r="F24" s="381">
        <v>860</v>
      </c>
      <c r="G24" s="381"/>
      <c r="H24" s="381"/>
    </row>
    <row r="25" spans="2:16" ht="15.75" customHeight="1">
      <c r="B25" s="193"/>
      <c r="C25" s="194"/>
      <c r="D25" s="194"/>
      <c r="E25" s="195"/>
      <c r="F25" s="194"/>
      <c r="G25" s="194"/>
      <c r="H25" s="196"/>
    </row>
    <row r="26" spans="2:16" ht="15.75" customHeight="1" outlineLevel="1">
      <c r="B26" s="197" t="s">
        <v>39</v>
      </c>
      <c r="C26" s="198" t="s">
        <v>44</v>
      </c>
      <c r="D26" s="198"/>
      <c r="E26" s="199" t="s">
        <v>1</v>
      </c>
      <c r="F26" s="198" t="s">
        <v>1</v>
      </c>
      <c r="G26" s="198" t="s">
        <v>40</v>
      </c>
      <c r="H26" s="200" t="s">
        <v>41</v>
      </c>
    </row>
    <row r="27" spans="2:16" ht="15.75" customHeight="1" outlineLevel="1">
      <c r="B27" s="293">
        <v>1170</v>
      </c>
      <c r="C27" s="288" t="s">
        <v>146</v>
      </c>
      <c r="D27" s="288"/>
      <c r="E27" s="173">
        <f>22042+115</f>
        <v>22157</v>
      </c>
      <c r="F27" s="174">
        <f>E27*'Прайс-лист'!I3*(1-'Прайс-лист'!$E$3)</f>
        <v>514042.4</v>
      </c>
      <c r="G27" s="251"/>
      <c r="H27" s="175">
        <f>F27</f>
        <v>514042.4</v>
      </c>
    </row>
    <row r="28" spans="2:16" ht="15.75" customHeight="1" outlineLevel="2">
      <c r="B28" s="185"/>
      <c r="C28" s="12" t="s">
        <v>337</v>
      </c>
      <c r="D28" s="12"/>
      <c r="E28" s="12"/>
      <c r="F28" s="12"/>
      <c r="G28" s="12"/>
      <c r="H28" s="12"/>
    </row>
    <row r="29" spans="2:16" ht="372.75" customHeight="1" outlineLevel="2">
      <c r="B29" s="177"/>
      <c r="C29" s="387" t="s">
        <v>618</v>
      </c>
      <c r="D29" s="387"/>
      <c r="E29" s="387"/>
      <c r="F29" s="387"/>
      <c r="G29" s="387"/>
      <c r="H29" s="387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90">
        <v>2477</v>
      </c>
      <c r="C31" s="291" t="s">
        <v>3</v>
      </c>
      <c r="D31" s="181" t="s">
        <v>277</v>
      </c>
      <c r="E31" s="180">
        <v>875</v>
      </c>
      <c r="F31" s="174">
        <f>E31*'Прайс-лист'!I3*(1-'Прайс-лист'!$E$3)</f>
        <v>20300</v>
      </c>
      <c r="G31" s="176">
        <v>0</v>
      </c>
      <c r="H31" s="175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191">
        <v>2001</v>
      </c>
      <c r="C32" s="287" t="s">
        <v>448</v>
      </c>
      <c r="D32" s="287"/>
      <c r="E32" s="180">
        <v>23</v>
      </c>
      <c r="F32" s="174">
        <f>E32*'Прайс-лист'!I3*(1-'Прайс-лист'!$E$3)</f>
        <v>533.6</v>
      </c>
      <c r="G32" s="176">
        <v>0</v>
      </c>
      <c r="H32" s="175">
        <f t="shared" ref="H32:H40" si="0">F32*G32</f>
        <v>0</v>
      </c>
      <c r="J32" s="106" t="s">
        <v>368</v>
      </c>
      <c r="K32" s="106" t="s">
        <v>444</v>
      </c>
      <c r="L32" s="108" t="s">
        <v>445</v>
      </c>
      <c r="M32" s="125" t="s">
        <v>399</v>
      </c>
      <c r="N32" s="276" t="s">
        <v>401</v>
      </c>
      <c r="O32" s="106" t="s">
        <v>334</v>
      </c>
      <c r="P32" s="108" t="s">
        <v>383</v>
      </c>
    </row>
    <row r="33" spans="2:16" ht="15.75" customHeight="1" outlineLevel="1">
      <c r="B33" s="290"/>
      <c r="C33" s="287" t="s">
        <v>463</v>
      </c>
      <c r="D33" s="192" t="s">
        <v>277</v>
      </c>
      <c r="E33" s="180">
        <v>4348</v>
      </c>
      <c r="F33" s="174">
        <f>E33*'Прайс-лист'!I3*(1-'Прайс-лист'!$E$3)</f>
        <v>100873.60000000001</v>
      </c>
      <c r="G33" s="176">
        <v>0</v>
      </c>
      <c r="H33" s="175">
        <f t="shared" si="0"/>
        <v>0</v>
      </c>
      <c r="J33" s="106" t="s">
        <v>367</v>
      </c>
      <c r="K33" s="106" t="s">
        <v>443</v>
      </c>
      <c r="L33" s="106" t="s">
        <v>446</v>
      </c>
      <c r="M33" s="125" t="s">
        <v>400</v>
      </c>
      <c r="N33" s="276" t="s">
        <v>402</v>
      </c>
      <c r="O33" s="106" t="s">
        <v>335</v>
      </c>
      <c r="P33" s="104" t="s">
        <v>382</v>
      </c>
    </row>
    <row r="34" spans="2:16" ht="15.75" customHeight="1" outlineLevel="1">
      <c r="B34" s="290">
        <v>211401</v>
      </c>
      <c r="C34" s="287" t="s">
        <v>463</v>
      </c>
      <c r="D34" s="192" t="s">
        <v>277</v>
      </c>
      <c r="E34" s="180">
        <v>5148</v>
      </c>
      <c r="F34" s="174">
        <f>E34*'Прайс-лист'!I3*(1-'Прайс-лист'!$E$3)</f>
        <v>119433.60000000001</v>
      </c>
      <c r="G34" s="176">
        <v>0</v>
      </c>
      <c r="H34" s="175">
        <f t="shared" ref="H34" si="1">F34*G34</f>
        <v>0</v>
      </c>
      <c r="J34" s="106" t="s">
        <v>331</v>
      </c>
      <c r="K34" s="108" t="s">
        <v>523</v>
      </c>
      <c r="L34" s="106" t="s">
        <v>447</v>
      </c>
      <c r="M34" s="120"/>
      <c r="N34" s="277" t="s">
        <v>594</v>
      </c>
      <c r="O34" s="106" t="s">
        <v>336</v>
      </c>
      <c r="P34" s="106"/>
    </row>
    <row r="35" spans="2:16" ht="15.75" customHeight="1" outlineLevel="1">
      <c r="B35" s="290">
        <v>2004</v>
      </c>
      <c r="C35" s="287" t="s">
        <v>279</v>
      </c>
      <c r="D35" s="192" t="s">
        <v>277</v>
      </c>
      <c r="E35" s="180">
        <v>0</v>
      </c>
      <c r="F35" s="174">
        <f>E35*'Прайс-лист'!I3*(1-'Прайс-лист'!$E$3)</f>
        <v>0</v>
      </c>
      <c r="G35" s="176">
        <v>0</v>
      </c>
      <c r="H35" s="175">
        <f t="shared" si="0"/>
        <v>0</v>
      </c>
      <c r="J35" s="108" t="s">
        <v>332</v>
      </c>
      <c r="L35" s="106"/>
      <c r="M35" s="106"/>
      <c r="N35" s="277" t="s">
        <v>595</v>
      </c>
      <c r="O35" s="108" t="s">
        <v>435</v>
      </c>
      <c r="P35" s="108"/>
    </row>
    <row r="36" spans="2:16" ht="15.75" customHeight="1" outlineLevel="1">
      <c r="B36" s="290">
        <v>3066</v>
      </c>
      <c r="C36" s="285" t="s">
        <v>408</v>
      </c>
      <c r="D36" s="192" t="s">
        <v>277</v>
      </c>
      <c r="E36" s="180">
        <v>284</v>
      </c>
      <c r="F36" s="174">
        <f>E36*'Прайс-лист'!I3*(1-'Прайс-лист'!$E$3)</f>
        <v>6588.8</v>
      </c>
      <c r="G36" s="176">
        <v>0</v>
      </c>
      <c r="H36" s="175">
        <f t="shared" si="0"/>
        <v>0</v>
      </c>
      <c r="J36" s="108" t="s">
        <v>333</v>
      </c>
      <c r="M36" s="107"/>
      <c r="N36" s="276" t="s">
        <v>403</v>
      </c>
      <c r="O36" s="107"/>
      <c r="P36" s="107"/>
    </row>
    <row r="37" spans="2:16" ht="15.75" customHeight="1" outlineLevel="1">
      <c r="B37" s="290">
        <v>3505</v>
      </c>
      <c r="C37" s="291" t="s">
        <v>329</v>
      </c>
      <c r="D37" s="181" t="s">
        <v>277</v>
      </c>
      <c r="E37" s="180">
        <v>1133</v>
      </c>
      <c r="F37" s="174">
        <f>E37*'Прайс-лист'!I3*(1-'Прайс-лист'!$E$3)</f>
        <v>26285.600000000002</v>
      </c>
      <c r="G37" s="176">
        <v>0</v>
      </c>
      <c r="H37" s="175">
        <f>F37*G37</f>
        <v>0</v>
      </c>
      <c r="M37" s="152"/>
      <c r="N37" s="276" t="s">
        <v>404</v>
      </c>
    </row>
    <row r="38" spans="2:16" ht="15.75" customHeight="1" outlineLevel="1">
      <c r="B38" s="292" t="s">
        <v>378</v>
      </c>
      <c r="C38" s="283" t="s">
        <v>381</v>
      </c>
      <c r="D38" s="179" t="s">
        <v>277</v>
      </c>
      <c r="E38" s="180">
        <v>0</v>
      </c>
      <c r="F38" s="174">
        <f>E38*'Прайс-лист'!I3*(1-'Прайс-лист'!$E$3)</f>
        <v>0</v>
      </c>
      <c r="G38" s="176">
        <v>0</v>
      </c>
      <c r="H38" s="175">
        <f t="shared" ref="H38:H39" si="2">F38*G38</f>
        <v>0</v>
      </c>
      <c r="M38" s="152"/>
      <c r="N38" s="276" t="s">
        <v>405</v>
      </c>
    </row>
    <row r="39" spans="2:16" ht="15.75" customHeight="1" outlineLevel="1">
      <c r="B39" s="292">
        <v>2143</v>
      </c>
      <c r="C39" s="289" t="s">
        <v>360</v>
      </c>
      <c r="D39" s="289"/>
      <c r="E39" s="180">
        <v>205</v>
      </c>
      <c r="F39" s="174">
        <f>E39*'Прайс-лист'!I3*(1-'Прайс-лист'!$E$3)</f>
        <v>4756</v>
      </c>
      <c r="G39" s="176">
        <v>0</v>
      </c>
      <c r="H39" s="175">
        <f t="shared" si="2"/>
        <v>0</v>
      </c>
      <c r="M39" s="152"/>
      <c r="N39" s="277" t="s">
        <v>596</v>
      </c>
    </row>
    <row r="40" spans="2:16" ht="15.75" customHeight="1" outlineLevel="1">
      <c r="B40" s="293">
        <v>2564</v>
      </c>
      <c r="C40" s="288" t="s">
        <v>440</v>
      </c>
      <c r="D40" s="288"/>
      <c r="E40" s="180">
        <v>202</v>
      </c>
      <c r="F40" s="174">
        <f>E40*'Прайс-лист'!I3*(1-'Прайс-лист'!$E$3)</f>
        <v>4686.4000000000005</v>
      </c>
      <c r="G40" s="176">
        <v>0</v>
      </c>
      <c r="H40" s="175">
        <f t="shared" si="0"/>
        <v>0</v>
      </c>
      <c r="M40" s="152"/>
      <c r="N40" s="276" t="s">
        <v>406</v>
      </c>
    </row>
    <row r="41" spans="2:16" ht="15.75" customHeight="1" outlineLevel="1">
      <c r="C41" s="190" t="s">
        <v>4</v>
      </c>
      <c r="D41" s="190"/>
      <c r="E41" s="190"/>
      <c r="F41" s="190"/>
      <c r="G41" s="190"/>
      <c r="H41" s="190"/>
      <c r="N41" s="276" t="s">
        <v>407</v>
      </c>
    </row>
    <row r="42" spans="2:16" ht="15.75" customHeight="1" outlineLevel="1">
      <c r="B42" s="304">
        <v>414601</v>
      </c>
      <c r="C42" s="392" t="s">
        <v>377</v>
      </c>
      <c r="D42" s="392"/>
      <c r="E42" s="183">
        <v>71</v>
      </c>
      <c r="F42" s="174">
        <f>E42*'Прайс-лист'!I3*(1-'Прайс-лист'!$E$3)</f>
        <v>1647.2</v>
      </c>
      <c r="G42" s="176">
        <v>0</v>
      </c>
      <c r="H42" s="175">
        <f t="shared" ref="H42:H66" si="3">F42*G42</f>
        <v>0</v>
      </c>
      <c r="M42" s="65"/>
      <c r="N42" s="278"/>
    </row>
    <row r="43" spans="2:16" ht="15.75" customHeight="1" outlineLevel="1">
      <c r="B43" s="304">
        <v>2532</v>
      </c>
      <c r="C43" s="392" t="s">
        <v>515</v>
      </c>
      <c r="D43" s="392"/>
      <c r="E43" s="183">
        <v>611</v>
      </c>
      <c r="F43" s="174">
        <f>E43*'Прайс-лист'!I3*(1-'Прайс-лист'!$E$3)</f>
        <v>14175.2</v>
      </c>
      <c r="G43" s="176">
        <v>0</v>
      </c>
      <c r="H43" s="175">
        <f t="shared" si="3"/>
        <v>0</v>
      </c>
      <c r="N43" s="279" t="s">
        <v>347</v>
      </c>
    </row>
    <row r="44" spans="2:16" ht="15.75" customHeight="1" outlineLevel="1">
      <c r="B44" s="304">
        <v>2514</v>
      </c>
      <c r="C44" s="386" t="s">
        <v>532</v>
      </c>
      <c r="D44" s="386"/>
      <c r="E44" s="183">
        <v>1130</v>
      </c>
      <c r="F44" s="174">
        <f>E44*'Прайс-лист'!I3*(1-'Прайс-лист'!$E$3)</f>
        <v>26216</v>
      </c>
      <c r="G44" s="176">
        <v>0</v>
      </c>
      <c r="H44" s="175">
        <f t="shared" si="3"/>
        <v>0</v>
      </c>
    </row>
    <row r="45" spans="2:16" ht="15.75" customHeight="1" outlineLevel="1">
      <c r="B45" s="304">
        <v>2525</v>
      </c>
      <c r="C45" s="386" t="s">
        <v>356</v>
      </c>
      <c r="D45" s="386"/>
      <c r="E45" s="183">
        <v>435</v>
      </c>
      <c r="F45" s="174">
        <f>E45*'Прайс-лист'!I3*(1-'Прайс-лист'!$E$3)</f>
        <v>10092</v>
      </c>
      <c r="G45" s="176">
        <v>0</v>
      </c>
      <c r="H45" s="175">
        <f t="shared" si="3"/>
        <v>0</v>
      </c>
    </row>
    <row r="46" spans="2:16" ht="15.75" customHeight="1" outlineLevel="1">
      <c r="B46" s="304">
        <v>2706</v>
      </c>
      <c r="C46" s="386" t="s">
        <v>441</v>
      </c>
      <c r="D46" s="386"/>
      <c r="E46" s="183">
        <v>686</v>
      </c>
      <c r="F46" s="174">
        <f>E46*'Прайс-лист'!I3*(1-'Прайс-лист'!$E$3)</f>
        <v>15915.2</v>
      </c>
      <c r="G46" s="176">
        <v>0</v>
      </c>
      <c r="H46" s="175">
        <f t="shared" si="3"/>
        <v>0</v>
      </c>
    </row>
    <row r="47" spans="2:16" ht="15.75" customHeight="1" outlineLevel="1">
      <c r="B47" s="304">
        <v>2705</v>
      </c>
      <c r="C47" s="386" t="s">
        <v>109</v>
      </c>
      <c r="D47" s="386"/>
      <c r="E47" s="183">
        <v>735</v>
      </c>
      <c r="F47" s="174">
        <f>E47*'Прайс-лист'!I3*(1-'Прайс-лист'!$E$3)</f>
        <v>17052</v>
      </c>
      <c r="G47" s="176">
        <v>0</v>
      </c>
      <c r="H47" s="175">
        <f t="shared" si="3"/>
        <v>0</v>
      </c>
    </row>
    <row r="48" spans="2:16" ht="15.75" customHeight="1" outlineLevel="1">
      <c r="B48" s="304">
        <v>2601</v>
      </c>
      <c r="C48" s="386" t="s">
        <v>613</v>
      </c>
      <c r="D48" s="386"/>
      <c r="E48" s="183">
        <v>101</v>
      </c>
      <c r="F48" s="174">
        <f>E48*'Прайс-лист'!I3*(1-'Прайс-лист'!$E$3)</f>
        <v>2343.2000000000003</v>
      </c>
      <c r="G48" s="176">
        <v>0</v>
      </c>
      <c r="H48" s="175">
        <f>F48*G48</f>
        <v>0</v>
      </c>
    </row>
    <row r="49" spans="2:8" ht="15.75" customHeight="1" outlineLevel="1">
      <c r="B49" s="304">
        <v>2271</v>
      </c>
      <c r="C49" s="386" t="s">
        <v>604</v>
      </c>
      <c r="D49" s="386"/>
      <c r="E49" s="183">
        <v>2153</v>
      </c>
      <c r="F49" s="174">
        <f>E49*'Прайс-лист'!I3*(1-'Прайс-лист'!$E$3)</f>
        <v>49949.600000000006</v>
      </c>
      <c r="G49" s="176">
        <v>0</v>
      </c>
      <c r="H49" s="175">
        <f t="shared" ref="H49" si="4">F49*G49</f>
        <v>0</v>
      </c>
    </row>
    <row r="50" spans="2:8" ht="15.75" customHeight="1" outlineLevel="1">
      <c r="B50" s="296">
        <v>2416</v>
      </c>
      <c r="C50" s="386" t="s">
        <v>530</v>
      </c>
      <c r="D50" s="386"/>
      <c r="E50" s="183">
        <v>546</v>
      </c>
      <c r="F50" s="174">
        <f>E50*'Прайс-лист'!I3*(1-'Прайс-лист'!$E$3)</f>
        <v>12667.2</v>
      </c>
      <c r="G50" s="176">
        <v>0</v>
      </c>
      <c r="H50" s="175">
        <f t="shared" si="3"/>
        <v>0</v>
      </c>
    </row>
    <row r="51" spans="2:8" ht="15.75" customHeight="1" outlineLevel="1">
      <c r="B51" s="296">
        <v>2326</v>
      </c>
      <c r="C51" s="386" t="s">
        <v>110</v>
      </c>
      <c r="D51" s="386"/>
      <c r="E51" s="183">
        <v>504</v>
      </c>
      <c r="F51" s="174">
        <f>E51*'Прайс-лист'!I3*(1-'Прайс-лист'!$E$3)</f>
        <v>11692.800000000001</v>
      </c>
      <c r="G51" s="176">
        <v>0</v>
      </c>
      <c r="H51" s="175">
        <f t="shared" si="3"/>
        <v>0</v>
      </c>
    </row>
    <row r="52" spans="2:8" ht="15.75" customHeight="1" outlineLevel="1">
      <c r="B52" s="296">
        <v>306704</v>
      </c>
      <c r="C52" s="386" t="s">
        <v>293</v>
      </c>
      <c r="D52" s="386"/>
      <c r="E52" s="183">
        <v>66</v>
      </c>
      <c r="F52" s="174">
        <f>E52*'Прайс-лист'!I3*(1-'Прайс-лист'!$E$3)</f>
        <v>1531.2</v>
      </c>
      <c r="G52" s="244">
        <f>IF(G36*G51,1,0)</f>
        <v>0</v>
      </c>
      <c r="H52" s="175">
        <f t="shared" si="3"/>
        <v>0</v>
      </c>
    </row>
    <row r="53" spans="2:8" ht="15.75" customHeight="1" outlineLevel="1">
      <c r="B53" s="296">
        <v>2329</v>
      </c>
      <c r="C53" s="386" t="s">
        <v>429</v>
      </c>
      <c r="D53" s="386"/>
      <c r="E53" s="183">
        <v>350</v>
      </c>
      <c r="F53" s="174">
        <f>E53*'Прайс-лист'!I3*(1-'Прайс-лист'!$E$3)</f>
        <v>8120</v>
      </c>
      <c r="G53" s="176">
        <v>0</v>
      </c>
      <c r="H53" s="175">
        <f t="shared" si="3"/>
        <v>0</v>
      </c>
    </row>
    <row r="54" spans="2:8" ht="15.75" customHeight="1" outlineLevel="1">
      <c r="B54" s="296">
        <v>306804</v>
      </c>
      <c r="C54" s="386" t="s">
        <v>430</v>
      </c>
      <c r="D54" s="386"/>
      <c r="E54" s="183">
        <v>32</v>
      </c>
      <c r="F54" s="174">
        <f>E54*'Прайс-лист'!I3*(1-'Прайс-лист'!$E$3)</f>
        <v>742.40000000000009</v>
      </c>
      <c r="G54" s="244">
        <f>IF(G36*G53,1,0)</f>
        <v>0</v>
      </c>
      <c r="H54" s="175">
        <f t="shared" si="3"/>
        <v>0</v>
      </c>
    </row>
    <row r="55" spans="2:8" ht="15.75" customHeight="1" outlineLevel="1">
      <c r="B55" s="296">
        <v>2339</v>
      </c>
      <c r="C55" s="386" t="s">
        <v>428</v>
      </c>
      <c r="D55" s="386"/>
      <c r="E55" s="183">
        <v>483</v>
      </c>
      <c r="F55" s="174">
        <f>E55*'Прайс-лист'!I3*(1-'Прайс-лист'!$E$3)</f>
        <v>11205.6</v>
      </c>
      <c r="G55" s="176">
        <v>0</v>
      </c>
      <c r="H55" s="175">
        <f t="shared" si="3"/>
        <v>0</v>
      </c>
    </row>
    <row r="56" spans="2:8" ht="15.75" customHeight="1" outlineLevel="1">
      <c r="B56" s="296">
        <v>306904</v>
      </c>
      <c r="C56" s="386" t="s">
        <v>431</v>
      </c>
      <c r="D56" s="386"/>
      <c r="E56" s="183">
        <v>32</v>
      </c>
      <c r="F56" s="174">
        <f>E56*'Прайс-лист'!I3*(1-'Прайс-лист'!$E$3)</f>
        <v>742.40000000000009</v>
      </c>
      <c r="G56" s="244">
        <f>IF(G36*G55,1,0)</f>
        <v>0</v>
      </c>
      <c r="H56" s="175">
        <f t="shared" si="3"/>
        <v>0</v>
      </c>
    </row>
    <row r="57" spans="2:8" ht="15.75" customHeight="1" outlineLevel="1">
      <c r="B57" s="296">
        <v>2417</v>
      </c>
      <c r="C57" s="386" t="s">
        <v>111</v>
      </c>
      <c r="D57" s="386"/>
      <c r="E57" s="183">
        <v>565</v>
      </c>
      <c r="F57" s="174">
        <f>E57*'Прайс-лист'!I3*(1-'Прайс-лист'!$E$3)</f>
        <v>13108</v>
      </c>
      <c r="G57" s="176">
        <v>0</v>
      </c>
      <c r="H57" s="175">
        <f t="shared" si="3"/>
        <v>0</v>
      </c>
    </row>
    <row r="58" spans="2:8" ht="15.75" customHeight="1" outlineLevel="1">
      <c r="B58" s="304">
        <v>2736</v>
      </c>
      <c r="C58" s="386" t="s">
        <v>603</v>
      </c>
      <c r="D58" s="386"/>
      <c r="E58" s="183">
        <v>857</v>
      </c>
      <c r="F58" s="174">
        <f>E58*'Прайс-лист'!I3*(1-'Прайс-лист'!$E$3)</f>
        <v>19882.400000000001</v>
      </c>
      <c r="G58" s="176">
        <v>0</v>
      </c>
      <c r="H58" s="175">
        <f t="shared" si="3"/>
        <v>0</v>
      </c>
    </row>
    <row r="59" spans="2:8" ht="15.75" customHeight="1" outlineLevel="1">
      <c r="B59" s="304">
        <v>2943</v>
      </c>
      <c r="C59" s="386" t="s">
        <v>6</v>
      </c>
      <c r="D59" s="386"/>
      <c r="E59" s="183">
        <v>245</v>
      </c>
      <c r="F59" s="174">
        <f>E59*'Прайс-лист'!I3*(1-'Прайс-лист'!$E$3)</f>
        <v>5684</v>
      </c>
      <c r="G59" s="176">
        <v>0</v>
      </c>
      <c r="H59" s="175">
        <f t="shared" si="3"/>
        <v>0</v>
      </c>
    </row>
    <row r="60" spans="2:8" ht="15.75" customHeight="1" outlineLevel="1">
      <c r="B60" s="304">
        <v>2944</v>
      </c>
      <c r="C60" s="386" t="s">
        <v>67</v>
      </c>
      <c r="D60" s="386"/>
      <c r="E60" s="183">
        <v>268</v>
      </c>
      <c r="F60" s="174">
        <f>E60*'Прайс-лист'!I3*(1-'Прайс-лист'!$E$3)</f>
        <v>6217.6</v>
      </c>
      <c r="G60" s="176">
        <v>0</v>
      </c>
      <c r="H60" s="175">
        <f t="shared" si="3"/>
        <v>0</v>
      </c>
    </row>
    <row r="61" spans="2:8" ht="15.75" customHeight="1" outlineLevel="1">
      <c r="B61" s="304">
        <v>2886</v>
      </c>
      <c r="C61" s="386" t="s">
        <v>8</v>
      </c>
      <c r="D61" s="386"/>
      <c r="E61" s="183">
        <v>730</v>
      </c>
      <c r="F61" s="174">
        <f>E61*'Прайс-лист'!I3*(1-'Прайс-лист'!$E$3)</f>
        <v>16936</v>
      </c>
      <c r="G61" s="176">
        <v>0</v>
      </c>
      <c r="H61" s="175">
        <f t="shared" si="3"/>
        <v>0</v>
      </c>
    </row>
    <row r="62" spans="2:8" ht="15.75" customHeight="1" outlineLevel="1">
      <c r="B62" s="304">
        <v>288701</v>
      </c>
      <c r="C62" s="386" t="s">
        <v>358</v>
      </c>
      <c r="D62" s="386"/>
      <c r="E62" s="183">
        <v>340</v>
      </c>
      <c r="F62" s="174">
        <f>E62*'Прайс-лист'!I3*(1-'Прайс-лист'!$E$3)</f>
        <v>7888</v>
      </c>
      <c r="G62" s="176">
        <v>0</v>
      </c>
      <c r="H62" s="175">
        <f>F62*G62</f>
        <v>0</v>
      </c>
    </row>
    <row r="63" spans="2:8" ht="15.75" customHeight="1" outlineLevel="1">
      <c r="B63" s="304">
        <v>2887</v>
      </c>
      <c r="C63" s="386" t="s">
        <v>341</v>
      </c>
      <c r="D63" s="386"/>
      <c r="E63" s="183">
        <v>178</v>
      </c>
      <c r="F63" s="174">
        <f>E63*'Прайс-лист'!I3*(1-'Прайс-лист'!$E$3)</f>
        <v>4129.6000000000004</v>
      </c>
      <c r="G63" s="176">
        <v>0</v>
      </c>
      <c r="H63" s="175">
        <f t="shared" si="3"/>
        <v>0</v>
      </c>
    </row>
    <row r="64" spans="2:8" ht="15.75" customHeight="1" outlineLevel="1">
      <c r="B64" s="304">
        <v>2888</v>
      </c>
      <c r="C64" s="386" t="s">
        <v>342</v>
      </c>
      <c r="D64" s="386"/>
      <c r="E64" s="183">
        <v>103</v>
      </c>
      <c r="F64" s="174">
        <f>E64*'Прайс-лист'!I3*(1-'Прайс-лист'!$E$3)</f>
        <v>2389.6</v>
      </c>
      <c r="G64" s="176">
        <v>0</v>
      </c>
      <c r="H64" s="175">
        <f t="shared" si="3"/>
        <v>0</v>
      </c>
    </row>
    <row r="65" spans="2:8" ht="15.75" customHeight="1" outlineLevel="1">
      <c r="B65" s="304">
        <v>2889</v>
      </c>
      <c r="C65" s="386" t="s">
        <v>517</v>
      </c>
      <c r="D65" s="386"/>
      <c r="E65" s="183">
        <v>139</v>
      </c>
      <c r="F65" s="174">
        <f>E65*'Прайс-лист'!I3*(1-'Прайс-лист'!$E$3)</f>
        <v>3224.8</v>
      </c>
      <c r="G65" s="176">
        <v>0</v>
      </c>
      <c r="H65" s="175">
        <f t="shared" si="3"/>
        <v>0</v>
      </c>
    </row>
    <row r="66" spans="2:8" ht="15.75" customHeight="1" outlineLevel="1">
      <c r="B66" s="304">
        <v>2400</v>
      </c>
      <c r="C66" s="386" t="s">
        <v>597</v>
      </c>
      <c r="D66" s="386"/>
      <c r="E66" s="183">
        <v>1600</v>
      </c>
      <c r="F66" s="174">
        <f>E66*'Прайс-лист'!I3*(1-'Прайс-лист'!$E$3)</f>
        <v>37120</v>
      </c>
      <c r="G66" s="176">
        <v>0</v>
      </c>
      <c r="H66" s="175">
        <f t="shared" si="3"/>
        <v>0</v>
      </c>
    </row>
    <row r="67" spans="2:8" ht="18">
      <c r="B67" s="3"/>
      <c r="C67" s="252"/>
      <c r="D67" s="252"/>
      <c r="E67" s="85"/>
      <c r="F67" s="316" t="s">
        <v>9</v>
      </c>
      <c r="G67" s="388">
        <f>SUM(H27:H66)</f>
        <v>514042.4</v>
      </c>
      <c r="H67" s="388"/>
    </row>
  </sheetData>
  <sortState ref="A36:H61">
    <sortCondition ref="A36"/>
  </sortState>
  <mergeCells count="71">
    <mergeCell ref="G67:H67"/>
    <mergeCell ref="C13:D13"/>
    <mergeCell ref="Q2:R2"/>
    <mergeCell ref="C22:D22"/>
    <mergeCell ref="C23:D23"/>
    <mergeCell ref="C24:D24"/>
    <mergeCell ref="C16:D16"/>
    <mergeCell ref="C17:D17"/>
    <mergeCell ref="C18:D18"/>
    <mergeCell ref="C19:D19"/>
    <mergeCell ref="C20:D20"/>
    <mergeCell ref="B2:H2"/>
    <mergeCell ref="B3:H3"/>
    <mergeCell ref="F20:H20"/>
    <mergeCell ref="C10:D10"/>
    <mergeCell ref="C11:D11"/>
    <mergeCell ref="F21:H21"/>
    <mergeCell ref="F22:H22"/>
    <mergeCell ref="C21:D21"/>
    <mergeCell ref="C12:D12"/>
    <mergeCell ref="C14:D14"/>
    <mergeCell ref="C15:D15"/>
    <mergeCell ref="F18:H18"/>
    <mergeCell ref="F19:H19"/>
    <mergeCell ref="F17:H17"/>
    <mergeCell ref="C4:D4"/>
    <mergeCell ref="C5:D5"/>
    <mergeCell ref="C6:D6"/>
    <mergeCell ref="C7:D7"/>
    <mergeCell ref="C8:D8"/>
    <mergeCell ref="C9:D9"/>
    <mergeCell ref="F23:H23"/>
    <mergeCell ref="F24:H24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6:D66"/>
    <mergeCell ref="C61:D61"/>
    <mergeCell ref="C62:D62"/>
    <mergeCell ref="C63:D63"/>
    <mergeCell ref="C64:D64"/>
    <mergeCell ref="C65:D65"/>
  </mergeCells>
  <dataValidations count="7"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$K$31:$K$34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S68"/>
  <sheetViews>
    <sheetView showGridLines="0" zoomScaleNormal="100" workbookViewId="0">
      <pane ySplit="2" topLeftCell="A17" activePane="bottomLeft" state="frozen"/>
      <selection pane="bottomLeft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 customWidth="1"/>
    <col min="10" max="11" width="15.7109375" style="149" hidden="1" customWidth="1" outlineLevel="1"/>
    <col min="12" max="17" width="15.7109375" style="107" hidden="1" customWidth="1" outlineLevel="1"/>
    <col min="18" max="18" width="9.140625" style="149" collapsed="1"/>
    <col min="19" max="16384" width="9.140625" style="149"/>
  </cols>
  <sheetData>
    <row r="2" spans="2:19" ht="15.75" customHeight="1">
      <c r="B2" s="382" t="s">
        <v>330</v>
      </c>
      <c r="C2" s="382"/>
      <c r="D2" s="382"/>
      <c r="E2" s="382"/>
      <c r="F2" s="382"/>
      <c r="G2" s="382"/>
      <c r="H2" s="382"/>
      <c r="R2" s="383" t="s">
        <v>411</v>
      </c>
      <c r="S2" s="383"/>
    </row>
    <row r="3" spans="2:19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19" ht="15.75" customHeight="1" outlineLevel="1">
      <c r="B4" s="158"/>
      <c r="C4" s="380" t="s">
        <v>16</v>
      </c>
      <c r="D4" s="380"/>
      <c r="E4" s="159"/>
      <c r="F4" s="381">
        <v>587</v>
      </c>
      <c r="G4" s="381"/>
      <c r="H4" s="381"/>
    </row>
    <row r="5" spans="2:19" ht="15.75" customHeight="1" outlineLevel="1">
      <c r="B5" s="158"/>
      <c r="C5" s="380" t="s">
        <v>17</v>
      </c>
      <c r="D5" s="380"/>
      <c r="E5" s="159"/>
      <c r="F5" s="381">
        <v>427</v>
      </c>
      <c r="G5" s="381"/>
      <c r="H5" s="381"/>
    </row>
    <row r="6" spans="2:19" ht="15.75" customHeight="1" outlineLevel="1">
      <c r="B6" s="158"/>
      <c r="C6" s="380" t="s">
        <v>18</v>
      </c>
      <c r="D6" s="380"/>
      <c r="E6" s="159"/>
      <c r="F6" s="381">
        <v>247</v>
      </c>
      <c r="G6" s="381"/>
      <c r="H6" s="381"/>
    </row>
    <row r="7" spans="2:19" ht="15.75" customHeight="1" outlineLevel="1">
      <c r="B7" s="158"/>
      <c r="C7" s="380" t="s">
        <v>19</v>
      </c>
      <c r="D7" s="380"/>
      <c r="E7" s="159"/>
      <c r="F7" s="381">
        <v>145</v>
      </c>
      <c r="G7" s="381"/>
      <c r="H7" s="381"/>
    </row>
    <row r="8" spans="2:19" ht="15.75" customHeight="1" outlineLevel="1">
      <c r="B8" s="158"/>
      <c r="C8" s="380" t="s">
        <v>20</v>
      </c>
      <c r="D8" s="380"/>
      <c r="E8" s="159"/>
      <c r="F8" s="381">
        <v>50</v>
      </c>
      <c r="G8" s="381"/>
      <c r="H8" s="381"/>
    </row>
    <row r="9" spans="2:19" ht="15.75" customHeight="1" outlineLevel="1">
      <c r="B9" s="158"/>
      <c r="C9" s="380" t="s">
        <v>36</v>
      </c>
      <c r="D9" s="380"/>
      <c r="E9" s="159"/>
      <c r="F9" s="381">
        <v>535</v>
      </c>
      <c r="G9" s="381"/>
      <c r="H9" s="381"/>
    </row>
    <row r="10" spans="2:19" ht="15.75" customHeight="1" outlineLevel="1">
      <c r="B10" s="158"/>
      <c r="C10" s="380" t="s">
        <v>21</v>
      </c>
      <c r="D10" s="380"/>
      <c r="E10" s="159"/>
      <c r="F10" s="381">
        <v>1200</v>
      </c>
      <c r="G10" s="381"/>
      <c r="H10" s="381"/>
    </row>
    <row r="11" spans="2:19" ht="15.75" customHeight="1" outlineLevel="1">
      <c r="B11" s="158"/>
      <c r="C11" s="380" t="s">
        <v>22</v>
      </c>
      <c r="D11" s="380"/>
      <c r="E11" s="159"/>
      <c r="F11" s="381">
        <v>12</v>
      </c>
      <c r="G11" s="381"/>
      <c r="H11" s="381"/>
    </row>
    <row r="12" spans="2:19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19" ht="15.75" customHeight="1" outlineLevel="1">
      <c r="B13" s="158"/>
      <c r="C13" s="380" t="s">
        <v>172</v>
      </c>
      <c r="D13" s="380"/>
      <c r="E13" s="159"/>
      <c r="F13" s="381">
        <v>100</v>
      </c>
      <c r="G13" s="381"/>
      <c r="H13" s="381"/>
    </row>
    <row r="14" spans="2:19" ht="15.75" customHeight="1" outlineLevel="1">
      <c r="B14" s="158"/>
      <c r="C14" s="380" t="s">
        <v>24</v>
      </c>
      <c r="D14" s="380"/>
      <c r="E14" s="159"/>
      <c r="F14" s="381">
        <v>130</v>
      </c>
      <c r="G14" s="381"/>
      <c r="H14" s="381"/>
    </row>
    <row r="15" spans="2:19" ht="15.75" customHeight="1" outlineLevel="1">
      <c r="B15" s="158"/>
      <c r="C15" s="380" t="s">
        <v>25</v>
      </c>
      <c r="D15" s="380"/>
      <c r="E15" s="159"/>
      <c r="F15" s="381">
        <v>150</v>
      </c>
      <c r="G15" s="381"/>
      <c r="H15" s="381"/>
    </row>
    <row r="16" spans="2:19" ht="15.75" customHeight="1" outlineLevel="1">
      <c r="B16" s="158"/>
      <c r="C16" s="380" t="s">
        <v>26</v>
      </c>
      <c r="D16" s="380"/>
      <c r="E16" s="159"/>
      <c r="F16" s="381">
        <v>250</v>
      </c>
      <c r="G16" s="381"/>
      <c r="H16" s="381"/>
    </row>
    <row r="17" spans="2:17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7" ht="15.75" customHeight="1" outlineLevel="1">
      <c r="B18" s="158"/>
      <c r="C18" s="380" t="s">
        <v>28</v>
      </c>
      <c r="D18" s="380"/>
      <c r="E18" s="159"/>
      <c r="F18" s="381" t="s">
        <v>361</v>
      </c>
      <c r="G18" s="381"/>
      <c r="H18" s="381"/>
    </row>
    <row r="19" spans="2:17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7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7" ht="15.75" customHeight="1" outlineLevel="1">
      <c r="B21" s="158"/>
      <c r="C21" s="385" t="s">
        <v>156</v>
      </c>
      <c r="D21" s="385"/>
      <c r="E21" s="159"/>
      <c r="F21" s="381" t="s">
        <v>362</v>
      </c>
      <c r="G21" s="381"/>
      <c r="H21" s="381"/>
    </row>
    <row r="22" spans="2:17" ht="15.75" customHeight="1" outlineLevel="1">
      <c r="B22" s="158"/>
      <c r="C22" s="385" t="s">
        <v>157</v>
      </c>
      <c r="D22" s="385"/>
      <c r="E22" s="159"/>
      <c r="F22" s="381" t="s">
        <v>363</v>
      </c>
      <c r="G22" s="381"/>
      <c r="H22" s="381"/>
    </row>
    <row r="23" spans="2:17" ht="15.75" customHeight="1" outlineLevel="1">
      <c r="B23" s="158"/>
      <c r="C23" s="385" t="s">
        <v>159</v>
      </c>
      <c r="D23" s="385"/>
      <c r="E23" s="159"/>
      <c r="F23" s="381" t="s">
        <v>364</v>
      </c>
      <c r="G23" s="381"/>
      <c r="H23" s="381"/>
    </row>
    <row r="24" spans="2:17" ht="15.75" customHeight="1" outlineLevel="1">
      <c r="B24" s="158"/>
      <c r="C24" s="385" t="s">
        <v>35</v>
      </c>
      <c r="D24" s="385"/>
      <c r="E24" s="159"/>
      <c r="F24" s="381">
        <v>650</v>
      </c>
      <c r="G24" s="381"/>
      <c r="H24" s="381"/>
    </row>
    <row r="25" spans="2:17" ht="15.75" customHeight="1">
      <c r="B25" s="186"/>
      <c r="C25" s="187"/>
      <c r="D25" s="187"/>
      <c r="E25" s="188"/>
      <c r="F25" s="187"/>
      <c r="G25" s="187"/>
      <c r="H25" s="189"/>
    </row>
    <row r="26" spans="2:17" ht="15.75" customHeight="1" outlineLevel="1">
      <c r="B26" s="197" t="s">
        <v>39</v>
      </c>
      <c r="C26" s="198" t="s">
        <v>44</v>
      </c>
      <c r="D26" s="198"/>
      <c r="E26" s="199" t="s">
        <v>1</v>
      </c>
      <c r="F26" s="198" t="s">
        <v>1</v>
      </c>
      <c r="G26" s="198" t="s">
        <v>40</v>
      </c>
      <c r="H26" s="200" t="s">
        <v>41</v>
      </c>
    </row>
    <row r="27" spans="2:17" ht="15.75" customHeight="1" outlineLevel="1">
      <c r="B27" s="251">
        <v>1160</v>
      </c>
      <c r="C27" s="242" t="s">
        <v>146</v>
      </c>
      <c r="D27" s="242"/>
      <c r="E27" s="173">
        <f>16606+115</f>
        <v>16721</v>
      </c>
      <c r="F27" s="174">
        <f>E27*'Прайс-лист'!I3*(1-'Прайс-лист'!$E$3)</f>
        <v>387927.2</v>
      </c>
      <c r="G27" s="251"/>
      <c r="H27" s="175">
        <f>F27</f>
        <v>387927.2</v>
      </c>
    </row>
    <row r="28" spans="2:17" ht="15.75" customHeight="1" outlineLevel="2">
      <c r="B28" s="203"/>
      <c r="C28" s="156" t="s">
        <v>337</v>
      </c>
      <c r="D28" s="156"/>
      <c r="E28" s="156"/>
      <c r="F28" s="156"/>
      <c r="G28" s="156"/>
      <c r="H28" s="156"/>
    </row>
    <row r="29" spans="2:17" ht="322.5" customHeight="1" outlineLevel="2">
      <c r="B29" s="177"/>
      <c r="C29" s="387" t="s">
        <v>619</v>
      </c>
      <c r="D29" s="387"/>
      <c r="E29" s="387"/>
      <c r="F29" s="387"/>
      <c r="G29" s="387"/>
      <c r="H29" s="387"/>
    </row>
    <row r="30" spans="2:17" ht="15.75" customHeight="1" outlineLevel="1">
      <c r="C30" s="12" t="s">
        <v>365</v>
      </c>
      <c r="D30" s="12"/>
      <c r="E30" s="12"/>
      <c r="F30" s="12"/>
      <c r="G30" s="12"/>
      <c r="H30" s="12"/>
    </row>
    <row r="31" spans="2:17" ht="15.75" customHeight="1" outlineLevel="1">
      <c r="B31" s="304">
        <v>2476</v>
      </c>
      <c r="C31" s="301" t="s">
        <v>3</v>
      </c>
      <c r="D31" s="179" t="s">
        <v>277</v>
      </c>
      <c r="E31" s="180">
        <v>685</v>
      </c>
      <c r="F31" s="174">
        <f>E31*'Прайс-лист'!I3*(1-'Прайс-лист'!$E$3)</f>
        <v>15892</v>
      </c>
      <c r="G31" s="176">
        <v>0</v>
      </c>
      <c r="H31" s="175">
        <f t="shared" ref="H31:H41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</row>
    <row r="32" spans="2:17" ht="15.75" customHeight="1" outlineLevel="1">
      <c r="B32" s="304">
        <v>2485</v>
      </c>
      <c r="C32" s="301" t="s">
        <v>105</v>
      </c>
      <c r="D32" s="202" t="s">
        <v>277</v>
      </c>
      <c r="E32" s="180">
        <v>237</v>
      </c>
      <c r="F32" s="174">
        <f>E32*'Прайс-лист'!I3*(1-'Прайс-лист'!$E$3)</f>
        <v>5498.4000000000005</v>
      </c>
      <c r="G32" s="176">
        <v>0</v>
      </c>
      <c r="H32" s="175">
        <f t="shared" si="0"/>
        <v>0</v>
      </c>
      <c r="J32" s="106" t="s">
        <v>368</v>
      </c>
      <c r="K32" s="106" t="s">
        <v>608</v>
      </c>
      <c r="L32" s="106" t="s">
        <v>444</v>
      </c>
      <c r="M32" s="108" t="s">
        <v>445</v>
      </c>
      <c r="N32" s="125" t="s">
        <v>399</v>
      </c>
      <c r="O32" s="276" t="s">
        <v>401</v>
      </c>
      <c r="P32" s="106" t="s">
        <v>334</v>
      </c>
      <c r="Q32" s="108" t="s">
        <v>383</v>
      </c>
    </row>
    <row r="33" spans="2:17" ht="15.75" customHeight="1" outlineLevel="1">
      <c r="B33" s="191">
        <v>2001</v>
      </c>
      <c r="C33" s="300" t="s">
        <v>448</v>
      </c>
      <c r="D33" s="300"/>
      <c r="E33" s="180">
        <v>23</v>
      </c>
      <c r="F33" s="174">
        <f>E33*'Прайс-лист'!I3*(1-'Прайс-лист'!$E$3)</f>
        <v>533.6</v>
      </c>
      <c r="G33" s="176">
        <v>0</v>
      </c>
      <c r="H33" s="175">
        <f t="shared" si="0"/>
        <v>0</v>
      </c>
      <c r="J33" s="106" t="s">
        <v>367</v>
      </c>
      <c r="K33" s="106" t="s">
        <v>609</v>
      </c>
      <c r="L33" s="106" t="s">
        <v>443</v>
      </c>
      <c r="M33" s="106" t="s">
        <v>446</v>
      </c>
      <c r="N33" s="125" t="s">
        <v>400</v>
      </c>
      <c r="O33" s="276" t="s">
        <v>402</v>
      </c>
      <c r="P33" s="106" t="s">
        <v>335</v>
      </c>
      <c r="Q33" s="104" t="s">
        <v>382</v>
      </c>
    </row>
    <row r="34" spans="2:17" ht="15.75" customHeight="1" outlineLevel="1">
      <c r="B34" s="302"/>
      <c r="C34" s="300" t="s">
        <v>463</v>
      </c>
      <c r="D34" s="192" t="s">
        <v>277</v>
      </c>
      <c r="E34" s="180">
        <v>3493</v>
      </c>
      <c r="F34" s="174">
        <f>E34*'Прайс-лист'!I3*(1-'Прайс-лист'!$E$3)</f>
        <v>81037.600000000006</v>
      </c>
      <c r="G34" s="176">
        <v>0</v>
      </c>
      <c r="H34" s="175">
        <f t="shared" si="0"/>
        <v>0</v>
      </c>
      <c r="J34" s="106" t="s">
        <v>331</v>
      </c>
      <c r="K34" s="106" t="s">
        <v>607</v>
      </c>
      <c r="L34" s="108" t="s">
        <v>523</v>
      </c>
      <c r="M34" s="106" t="s">
        <v>447</v>
      </c>
      <c r="N34" s="120"/>
      <c r="O34" s="277" t="s">
        <v>594</v>
      </c>
      <c r="P34" s="106" t="s">
        <v>336</v>
      </c>
    </row>
    <row r="35" spans="2:17" ht="15.75" customHeight="1" outlineLevel="1">
      <c r="B35" s="302">
        <v>211301</v>
      </c>
      <c r="C35" s="300" t="s">
        <v>463</v>
      </c>
      <c r="D35" s="192" t="s">
        <v>277</v>
      </c>
      <c r="E35" s="180">
        <v>4206</v>
      </c>
      <c r="F35" s="174">
        <f>E35*'Прайс-лист'!I3*(1-'Прайс-лист'!$E$3)</f>
        <v>97579.200000000012</v>
      </c>
      <c r="G35" s="176">
        <v>0</v>
      </c>
      <c r="H35" s="175">
        <f t="shared" si="0"/>
        <v>0</v>
      </c>
      <c r="J35" s="108" t="s">
        <v>332</v>
      </c>
      <c r="K35" s="108" t="s">
        <v>610</v>
      </c>
      <c r="M35" s="104"/>
      <c r="N35" s="106"/>
      <c r="O35" s="277" t="s">
        <v>595</v>
      </c>
      <c r="P35" s="108" t="s">
        <v>435</v>
      </c>
      <c r="Q35" s="106"/>
    </row>
    <row r="36" spans="2:17" ht="15.75" customHeight="1" outlineLevel="1">
      <c r="B36" s="302">
        <v>2004</v>
      </c>
      <c r="C36" s="300" t="s">
        <v>279</v>
      </c>
      <c r="D36" s="192" t="s">
        <v>277</v>
      </c>
      <c r="E36" s="180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J36" s="108" t="s">
        <v>333</v>
      </c>
      <c r="K36" s="108" t="s">
        <v>611</v>
      </c>
      <c r="L36" s="149" t="s">
        <v>353</v>
      </c>
      <c r="O36" s="276" t="s">
        <v>403</v>
      </c>
      <c r="P36" s="149"/>
      <c r="Q36" s="108"/>
    </row>
    <row r="37" spans="2:17" ht="15.75" customHeight="1" outlineLevel="1">
      <c r="B37" s="306">
        <v>3079</v>
      </c>
      <c r="C37" s="301" t="s">
        <v>408</v>
      </c>
      <c r="D37" s="192" t="s">
        <v>277</v>
      </c>
      <c r="E37" s="180">
        <v>299</v>
      </c>
      <c r="F37" s="174">
        <f>E37*'Прайс-лист'!I3*(1-'Прайс-лист'!$E$3)</f>
        <v>6936.8</v>
      </c>
      <c r="G37" s="176">
        <v>0</v>
      </c>
      <c r="H37" s="175">
        <f t="shared" si="0"/>
        <v>0</v>
      </c>
      <c r="L37" s="149"/>
      <c r="N37" s="152"/>
      <c r="O37" s="276" t="s">
        <v>404</v>
      </c>
      <c r="P37" s="149"/>
      <c r="Q37" s="108"/>
    </row>
    <row r="38" spans="2:17" ht="15.75" customHeight="1" outlineLevel="1">
      <c r="B38" s="306">
        <v>3504</v>
      </c>
      <c r="C38" s="305" t="s">
        <v>329</v>
      </c>
      <c r="D38" s="179" t="s">
        <v>277</v>
      </c>
      <c r="E38" s="180">
        <v>941</v>
      </c>
      <c r="F38" s="174">
        <f>E38*'Прайс-лист'!I3*(1-'Прайс-лист'!$E$3)</f>
        <v>21831.200000000001</v>
      </c>
      <c r="G38" s="176">
        <v>0</v>
      </c>
      <c r="H38" s="175">
        <f t="shared" si="0"/>
        <v>0</v>
      </c>
      <c r="J38" s="65" t="s">
        <v>347</v>
      </c>
      <c r="L38" s="149"/>
      <c r="N38" s="152"/>
      <c r="O38" s="276" t="s">
        <v>405</v>
      </c>
      <c r="P38" s="149"/>
      <c r="Q38" s="108"/>
    </row>
    <row r="39" spans="2:17" ht="15.75" customHeight="1" outlineLevel="1">
      <c r="B39" s="246" t="s">
        <v>378</v>
      </c>
      <c r="C39" s="297" t="s">
        <v>381</v>
      </c>
      <c r="D39" s="179" t="s">
        <v>277</v>
      </c>
      <c r="E39" s="180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L39" s="149"/>
      <c r="N39" s="149"/>
      <c r="O39" s="277" t="s">
        <v>596</v>
      </c>
      <c r="P39" s="149"/>
    </row>
    <row r="40" spans="2:17" ht="15.75" customHeight="1" outlineLevel="1">
      <c r="B40" s="246">
        <v>2143</v>
      </c>
      <c r="C40" s="182" t="s">
        <v>360</v>
      </c>
      <c r="D40" s="182"/>
      <c r="E40" s="180">
        <v>205</v>
      </c>
      <c r="F40" s="174">
        <f>E40*'Прайс-лист'!I3*(1-'Прайс-лист'!$E$3)</f>
        <v>4756</v>
      </c>
      <c r="G40" s="176">
        <v>0</v>
      </c>
      <c r="H40" s="175">
        <f t="shared" si="0"/>
        <v>0</v>
      </c>
      <c r="N40" s="65"/>
      <c r="O40" s="276" t="s">
        <v>406</v>
      </c>
    </row>
    <row r="41" spans="2:17" ht="15.75" customHeight="1" outlineLevel="1">
      <c r="B41" s="251">
        <v>2563</v>
      </c>
      <c r="C41" s="242" t="s">
        <v>440</v>
      </c>
      <c r="D41" s="242"/>
      <c r="E41" s="180">
        <v>202</v>
      </c>
      <c r="F41" s="174">
        <f>E41*'Прайс-лист'!I3*(1-'Прайс-лист'!$E$3)</f>
        <v>4686.4000000000005</v>
      </c>
      <c r="G41" s="176">
        <v>0</v>
      </c>
      <c r="H41" s="175">
        <f t="shared" si="0"/>
        <v>0</v>
      </c>
      <c r="O41" s="276" t="s">
        <v>407</v>
      </c>
    </row>
    <row r="42" spans="2:17" ht="15.75" customHeight="1" outlineLevel="1">
      <c r="C42" s="190" t="s">
        <v>4</v>
      </c>
      <c r="D42" s="190"/>
      <c r="E42" s="190"/>
      <c r="F42" s="190"/>
      <c r="G42" s="190"/>
      <c r="H42" s="190"/>
      <c r="O42" s="278"/>
    </row>
    <row r="43" spans="2:17" ht="15.75" customHeight="1" outlineLevel="1">
      <c r="B43" s="304">
        <v>414601</v>
      </c>
      <c r="C43" s="392" t="s">
        <v>377</v>
      </c>
      <c r="D43" s="392"/>
      <c r="E43" s="183">
        <v>71</v>
      </c>
      <c r="F43" s="174">
        <f>E43*'Прайс-лист'!I3*(1-'Прайс-лист'!$E$3)</f>
        <v>1647.2</v>
      </c>
      <c r="G43" s="176">
        <v>0</v>
      </c>
      <c r="H43" s="175">
        <f t="shared" ref="H43:H67" si="1">F43*G43</f>
        <v>0</v>
      </c>
      <c r="O43" s="279" t="s">
        <v>347</v>
      </c>
    </row>
    <row r="44" spans="2:17" ht="15.75" customHeight="1" outlineLevel="1">
      <c r="B44" s="304">
        <v>2537</v>
      </c>
      <c r="C44" s="392" t="s">
        <v>515</v>
      </c>
      <c r="D44" s="392"/>
      <c r="E44" s="183">
        <v>515</v>
      </c>
      <c r="F44" s="174">
        <f>E44*'Прайс-лист'!I3*(1-'Прайс-лист'!$E$3)</f>
        <v>11948</v>
      </c>
      <c r="G44" s="176">
        <v>0</v>
      </c>
      <c r="H44" s="175">
        <f t="shared" si="1"/>
        <v>0</v>
      </c>
    </row>
    <row r="45" spans="2:17" ht="15.75" customHeight="1" outlineLevel="1">
      <c r="B45" s="304">
        <v>2538</v>
      </c>
      <c r="C45" s="386" t="s">
        <v>532</v>
      </c>
      <c r="D45" s="386"/>
      <c r="E45" s="183">
        <v>1433</v>
      </c>
      <c r="F45" s="174">
        <f>E45*'Прайс-лист'!I3*(1-'Прайс-лист'!$E$3)</f>
        <v>33245.599999999999</v>
      </c>
      <c r="G45" s="176">
        <v>0</v>
      </c>
      <c r="H45" s="175">
        <f t="shared" si="1"/>
        <v>0</v>
      </c>
    </row>
    <row r="46" spans="2:17" ht="15.75" customHeight="1" outlineLevel="1">
      <c r="B46" s="304">
        <v>2539</v>
      </c>
      <c r="C46" s="393" t="s">
        <v>531</v>
      </c>
      <c r="D46" s="393"/>
      <c r="E46" s="183">
        <v>1003</v>
      </c>
      <c r="F46" s="174">
        <f>E46*'Прайс-лист'!I3*(1-'Прайс-лист'!$E$3)</f>
        <v>23269.600000000002</v>
      </c>
      <c r="G46" s="176">
        <v>0</v>
      </c>
      <c r="H46" s="175">
        <f>F46*G46</f>
        <v>0</v>
      </c>
    </row>
    <row r="47" spans="2:17" ht="15.75" customHeight="1" outlineLevel="1">
      <c r="B47" s="304">
        <v>2524</v>
      </c>
      <c r="C47" s="386" t="s">
        <v>357</v>
      </c>
      <c r="D47" s="386"/>
      <c r="E47" s="183">
        <v>399</v>
      </c>
      <c r="F47" s="174">
        <f>E47*'Прайс-лист'!I3*(1-'Прайс-лист'!$E$3)</f>
        <v>9256.8000000000011</v>
      </c>
      <c r="G47" s="244">
        <f>G46</f>
        <v>0</v>
      </c>
      <c r="H47" s="175">
        <f>F47*G47</f>
        <v>0</v>
      </c>
    </row>
    <row r="48" spans="2:17" ht="15.75" customHeight="1" outlineLevel="1">
      <c r="B48" s="304">
        <v>2706</v>
      </c>
      <c r="C48" s="386" t="s">
        <v>107</v>
      </c>
      <c r="D48" s="386"/>
      <c r="E48" s="183">
        <v>686</v>
      </c>
      <c r="F48" s="174">
        <f>E48*'Прайс-лист'!I3*(1-'Прайс-лист'!$E$3)</f>
        <v>15915.2</v>
      </c>
      <c r="G48" s="176">
        <v>0</v>
      </c>
      <c r="H48" s="175">
        <f t="shared" si="1"/>
        <v>0</v>
      </c>
    </row>
    <row r="49" spans="2:8" ht="15.75" customHeight="1" outlineLevel="1">
      <c r="B49" s="304">
        <v>2705</v>
      </c>
      <c r="C49" s="386" t="s">
        <v>106</v>
      </c>
      <c r="D49" s="386"/>
      <c r="E49" s="183">
        <v>735</v>
      </c>
      <c r="F49" s="174">
        <f>E49*'Прайс-лист'!I3*(1-'Прайс-лист'!$E$3)</f>
        <v>17052</v>
      </c>
      <c r="G49" s="176">
        <v>0</v>
      </c>
      <c r="H49" s="175">
        <f t="shared" si="1"/>
        <v>0</v>
      </c>
    </row>
    <row r="50" spans="2:8" ht="15.75" customHeight="1" outlineLevel="1">
      <c r="B50" s="304">
        <v>2601</v>
      </c>
      <c r="C50" s="386" t="s">
        <v>613</v>
      </c>
      <c r="D50" s="386"/>
      <c r="E50" s="183">
        <v>101</v>
      </c>
      <c r="F50" s="174">
        <f>E50*'Прайс-лист'!I3*(1-'Прайс-лист'!$E$3)</f>
        <v>2343.2000000000003</v>
      </c>
      <c r="G50" s="176">
        <v>0</v>
      </c>
      <c r="H50" s="175">
        <f>F50*G50</f>
        <v>0</v>
      </c>
    </row>
    <row r="51" spans="2:8" ht="15.75" customHeight="1" outlineLevel="1">
      <c r="B51" s="304">
        <v>225601</v>
      </c>
      <c r="C51" s="386" t="s">
        <v>605</v>
      </c>
      <c r="D51" s="386"/>
      <c r="E51" s="183">
        <v>511</v>
      </c>
      <c r="F51" s="174">
        <f>E51*'Прайс-лист'!I3*(1-'Прайс-лист'!$E$3)</f>
        <v>11855.2</v>
      </c>
      <c r="G51" s="176">
        <v>0</v>
      </c>
      <c r="H51" s="175">
        <f t="shared" si="1"/>
        <v>0</v>
      </c>
    </row>
    <row r="52" spans="2:8" ht="15.75" customHeight="1" outlineLevel="1">
      <c r="B52" s="304">
        <v>2270</v>
      </c>
      <c r="C52" s="386" t="s">
        <v>606</v>
      </c>
      <c r="D52" s="386"/>
      <c r="E52" s="183">
        <v>2153</v>
      </c>
      <c r="F52" s="174">
        <f>E52*'Прайс-лист'!I3*(1-'Прайс-лист'!$E$3)</f>
        <v>49949.600000000006</v>
      </c>
      <c r="G52" s="176">
        <v>0</v>
      </c>
      <c r="H52" s="175">
        <f t="shared" si="1"/>
        <v>0</v>
      </c>
    </row>
    <row r="53" spans="2:8" ht="15.75" customHeight="1" outlineLevel="1">
      <c r="B53" s="296">
        <v>2426</v>
      </c>
      <c r="C53" s="386" t="s">
        <v>520</v>
      </c>
      <c r="D53" s="386"/>
      <c r="E53" s="183">
        <v>507</v>
      </c>
      <c r="F53" s="174">
        <f>E53*'Прайс-лист'!I3*(1-'Прайс-лист'!$E$3)</f>
        <v>11762.400000000001</v>
      </c>
      <c r="G53" s="176">
        <v>0</v>
      </c>
      <c r="H53" s="175">
        <f t="shared" ref="H53" si="2">F53*G53</f>
        <v>0</v>
      </c>
    </row>
    <row r="54" spans="2:8" ht="15.75" customHeight="1" outlineLevel="1">
      <c r="B54" s="296">
        <v>2350</v>
      </c>
      <c r="C54" s="386" t="s">
        <v>469</v>
      </c>
      <c r="D54" s="386"/>
      <c r="E54" s="183">
        <v>698</v>
      </c>
      <c r="F54" s="174">
        <f>E54*'Прайс-лист'!I3*(1-'Прайс-лист'!$E$3)</f>
        <v>16193.6</v>
      </c>
      <c r="G54" s="176">
        <v>0</v>
      </c>
      <c r="H54" s="175">
        <f t="shared" si="1"/>
        <v>0</v>
      </c>
    </row>
    <row r="55" spans="2:8" ht="15.75" customHeight="1" outlineLevel="1">
      <c r="B55" s="296">
        <v>235001</v>
      </c>
      <c r="C55" s="386" t="s">
        <v>470</v>
      </c>
      <c r="D55" s="386"/>
      <c r="E55" s="183">
        <v>583</v>
      </c>
      <c r="F55" s="174">
        <f>E55*'Прайс-лист'!I3*(1-'Прайс-лист'!$E$3)</f>
        <v>13525.6</v>
      </c>
      <c r="G55" s="244">
        <f>IF(G37*G54,1,0)</f>
        <v>0</v>
      </c>
      <c r="H55" s="175">
        <f>F55*G55</f>
        <v>0</v>
      </c>
    </row>
    <row r="56" spans="2:8" ht="15.75" customHeight="1" outlineLevel="1">
      <c r="B56" s="302">
        <v>308001</v>
      </c>
      <c r="C56" s="385" t="s">
        <v>324</v>
      </c>
      <c r="D56" s="385"/>
      <c r="E56" s="180">
        <v>30</v>
      </c>
      <c r="F56" s="174">
        <f>E56*'Прайс-лист'!I3*(1-'Прайс-лист'!$E$3)</f>
        <v>696</v>
      </c>
      <c r="G56" s="176">
        <v>0</v>
      </c>
      <c r="H56" s="175">
        <f t="shared" si="1"/>
        <v>0</v>
      </c>
    </row>
    <row r="57" spans="2:8" ht="15.75" customHeight="1" outlineLevel="1">
      <c r="B57" s="296">
        <v>2351</v>
      </c>
      <c r="C57" s="386" t="s">
        <v>323</v>
      </c>
      <c r="D57" s="386"/>
      <c r="E57" s="183">
        <v>394</v>
      </c>
      <c r="F57" s="174">
        <f>E57*'Прайс-лист'!I3*(1-'Прайс-лист'!$E$3)</f>
        <v>9140.8000000000011</v>
      </c>
      <c r="G57" s="244">
        <f>IF(G37*G56,1,0)</f>
        <v>0</v>
      </c>
      <c r="H57" s="175">
        <f t="shared" si="1"/>
        <v>0</v>
      </c>
    </row>
    <row r="58" spans="2:8" ht="15.75" customHeight="1" outlineLevel="1">
      <c r="B58" s="302">
        <v>3081</v>
      </c>
      <c r="C58" s="385" t="s">
        <v>325</v>
      </c>
      <c r="D58" s="385"/>
      <c r="E58" s="180">
        <v>40</v>
      </c>
      <c r="F58" s="174">
        <f>E58*'Прайс-лист'!I3*(1-'Прайс-лист'!$E$3)</f>
        <v>928</v>
      </c>
      <c r="G58" s="176">
        <v>0</v>
      </c>
      <c r="H58" s="175">
        <f t="shared" si="1"/>
        <v>0</v>
      </c>
    </row>
    <row r="59" spans="2:8" ht="15.75" customHeight="1" outlineLevel="1">
      <c r="B59" s="302">
        <v>2736</v>
      </c>
      <c r="C59" s="385" t="s">
        <v>328</v>
      </c>
      <c r="D59" s="385"/>
      <c r="E59" s="180">
        <v>857</v>
      </c>
      <c r="F59" s="174">
        <f>E59*'Прайс-лист'!I3*(1-'Прайс-лист'!$E$3)</f>
        <v>19882.400000000001</v>
      </c>
      <c r="G59" s="176">
        <v>0</v>
      </c>
      <c r="H59" s="175">
        <f t="shared" si="1"/>
        <v>0</v>
      </c>
    </row>
    <row r="60" spans="2:8" ht="15.75" customHeight="1" outlineLevel="1">
      <c r="B60" s="304">
        <v>2962</v>
      </c>
      <c r="C60" s="392" t="s">
        <v>6</v>
      </c>
      <c r="D60" s="392"/>
      <c r="E60" s="183">
        <v>202</v>
      </c>
      <c r="F60" s="174">
        <f>E60*'Прайс-лист'!I3*(1-'Прайс-лист'!$E$3)</f>
        <v>4686.4000000000005</v>
      </c>
      <c r="G60" s="176">
        <v>0</v>
      </c>
      <c r="H60" s="175">
        <f t="shared" si="1"/>
        <v>0</v>
      </c>
    </row>
    <row r="61" spans="2:8" ht="15.75" customHeight="1" outlineLevel="1">
      <c r="B61" s="304">
        <v>2963</v>
      </c>
      <c r="C61" s="392" t="s">
        <v>67</v>
      </c>
      <c r="D61" s="392"/>
      <c r="E61" s="183">
        <v>247</v>
      </c>
      <c r="F61" s="174">
        <f>E61*'Прайс-лист'!I3*(1-'Прайс-лист'!$E$3)</f>
        <v>5730.4000000000005</v>
      </c>
      <c r="G61" s="176">
        <v>0</v>
      </c>
      <c r="H61" s="175">
        <f t="shared" si="1"/>
        <v>0</v>
      </c>
    </row>
    <row r="62" spans="2:8" ht="15.75" customHeight="1" outlineLevel="1">
      <c r="B62" s="304">
        <v>7000</v>
      </c>
      <c r="C62" s="392" t="s">
        <v>8</v>
      </c>
      <c r="D62" s="392"/>
      <c r="E62" s="183">
        <v>640</v>
      </c>
      <c r="F62" s="174">
        <f>E62*'Прайс-лист'!I3*(1-'Прайс-лист'!$E$3)</f>
        <v>14848</v>
      </c>
      <c r="G62" s="176">
        <v>0</v>
      </c>
      <c r="H62" s="175">
        <f t="shared" si="1"/>
        <v>0</v>
      </c>
    </row>
    <row r="63" spans="2:8" ht="15.75" customHeight="1" outlineLevel="1">
      <c r="B63" s="304">
        <v>7001</v>
      </c>
      <c r="C63" s="392" t="s">
        <v>326</v>
      </c>
      <c r="D63" s="392"/>
      <c r="E63" s="183">
        <v>157</v>
      </c>
      <c r="F63" s="174">
        <f>E63*'Прайс-лист'!I3*(1-'Прайс-лист'!$E$3)</f>
        <v>3642.4</v>
      </c>
      <c r="G63" s="176">
        <v>0</v>
      </c>
      <c r="H63" s="175">
        <f t="shared" si="1"/>
        <v>0</v>
      </c>
    </row>
    <row r="64" spans="2:8" ht="15.75" customHeight="1" outlineLevel="1">
      <c r="B64" s="304">
        <v>7003</v>
      </c>
      <c r="C64" s="392" t="s">
        <v>344</v>
      </c>
      <c r="D64" s="392"/>
      <c r="E64" s="183">
        <v>98</v>
      </c>
      <c r="F64" s="174">
        <f>E64*'Прайс-лист'!I3*(1-'Прайс-лист'!$E$3)</f>
        <v>2273.6</v>
      </c>
      <c r="G64" s="176">
        <v>0</v>
      </c>
      <c r="H64" s="175">
        <f t="shared" ref="H64:H65" si="3">F64*G64</f>
        <v>0</v>
      </c>
    </row>
    <row r="65" spans="2:8" ht="15.75" customHeight="1" outlineLevel="1">
      <c r="B65" s="304">
        <v>7002</v>
      </c>
      <c r="C65" s="392" t="s">
        <v>359</v>
      </c>
      <c r="D65" s="392"/>
      <c r="E65" s="183">
        <v>260</v>
      </c>
      <c r="F65" s="174">
        <f>E65*'Прайс-лист'!I3*(1-'Прайс-лист'!$E$3)</f>
        <v>6032</v>
      </c>
      <c r="G65" s="176">
        <v>0</v>
      </c>
      <c r="H65" s="175">
        <f t="shared" si="3"/>
        <v>0</v>
      </c>
    </row>
    <row r="66" spans="2:8" ht="15.75" customHeight="1" outlineLevel="1">
      <c r="B66" s="304">
        <v>700001</v>
      </c>
      <c r="C66" s="392" t="s">
        <v>517</v>
      </c>
      <c r="D66" s="392"/>
      <c r="E66" s="183">
        <v>129</v>
      </c>
      <c r="F66" s="174">
        <f>E66*'Прайс-лист'!I3*(1-'Прайс-лист'!$E$3)</f>
        <v>2992.8</v>
      </c>
      <c r="G66" s="176">
        <v>0</v>
      </c>
      <c r="H66" s="175">
        <f t="shared" si="1"/>
        <v>0</v>
      </c>
    </row>
    <row r="67" spans="2:8" ht="15.75" customHeight="1" outlineLevel="1">
      <c r="B67" s="296">
        <v>239501</v>
      </c>
      <c r="C67" s="386" t="s">
        <v>449</v>
      </c>
      <c r="D67" s="386"/>
      <c r="E67" s="183">
        <v>1210</v>
      </c>
      <c r="F67" s="174">
        <f>E67*'Прайс-лист'!I3*(1-'Прайс-лист'!$E$3)</f>
        <v>28072</v>
      </c>
      <c r="G67" s="176">
        <v>0</v>
      </c>
      <c r="H67" s="175">
        <f t="shared" si="1"/>
        <v>0</v>
      </c>
    </row>
    <row r="68" spans="2:8" ht="18">
      <c r="F68" s="316" t="s">
        <v>9</v>
      </c>
      <c r="G68" s="388">
        <f>SUM(H27:H67)</f>
        <v>387927.2</v>
      </c>
      <c r="H68" s="388"/>
    </row>
  </sheetData>
  <sortState ref="A35:H55">
    <sortCondition ref="A35"/>
  </sortState>
  <mergeCells count="72">
    <mergeCell ref="C65:D65"/>
    <mergeCell ref="C66:D66"/>
    <mergeCell ref="C67:D67"/>
    <mergeCell ref="G68:H68"/>
    <mergeCell ref="C15:D15"/>
    <mergeCell ref="C18:D18"/>
    <mergeCell ref="C24:D24"/>
    <mergeCell ref="C29:H29"/>
    <mergeCell ref="F24:H24"/>
    <mergeCell ref="F19:H19"/>
    <mergeCell ref="F20:H20"/>
    <mergeCell ref="F21:H21"/>
    <mergeCell ref="F22:H22"/>
    <mergeCell ref="F23:H23"/>
    <mergeCell ref="C43:D43"/>
    <mergeCell ref="C44:D44"/>
    <mergeCell ref="R2:S2"/>
    <mergeCell ref="C23:D23"/>
    <mergeCell ref="C22:D22"/>
    <mergeCell ref="C19:D19"/>
    <mergeCell ref="C20:D20"/>
    <mergeCell ref="C21:D21"/>
    <mergeCell ref="C16:D16"/>
    <mergeCell ref="C17:D17"/>
    <mergeCell ref="C10:D10"/>
    <mergeCell ref="C11:D11"/>
    <mergeCell ref="C12:D12"/>
    <mergeCell ref="C13:D13"/>
    <mergeCell ref="C14:D14"/>
    <mergeCell ref="C9:D9"/>
    <mergeCell ref="C6:D6"/>
    <mergeCell ref="C7:D7"/>
    <mergeCell ref="C8:D8"/>
    <mergeCell ref="B2:H2"/>
    <mergeCell ref="B3:H3"/>
    <mergeCell ref="C4:D4"/>
    <mergeCell ref="C5:D5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60:D60"/>
    <mergeCell ref="C63:D63"/>
    <mergeCell ref="C64:D64"/>
    <mergeCell ref="C55:D55"/>
    <mergeCell ref="C56:D56"/>
    <mergeCell ref="C57:D57"/>
    <mergeCell ref="C58:D58"/>
    <mergeCell ref="C59:D59"/>
    <mergeCell ref="C61:D61"/>
    <mergeCell ref="C62:D62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$O$31:$O$43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39" activePane="bottomLeft" state="frozen"/>
      <selection pane="bottomLeft" activeCell="B52" sqref="B52:D52"/>
    </sheetView>
  </sheetViews>
  <sheetFormatPr defaultRowHeight="15.75" customHeight="1" outlineLevelRow="2" outlineLevelCol="1"/>
  <cols>
    <col min="1" max="1" width="3.7109375" style="149" customWidth="1"/>
    <col min="2" max="2" width="12.7109375" style="149" customWidth="1"/>
    <col min="3" max="3" width="80.7109375" style="149" customWidth="1"/>
    <col min="4" max="4" width="25.7109375" style="149" customWidth="1"/>
    <col min="5" max="5" width="11.85546875" style="151" hidden="1" customWidth="1"/>
    <col min="6" max="6" width="15.7109375" style="150" customWidth="1"/>
    <col min="7" max="7" width="10.7109375" style="149" customWidth="1"/>
    <col min="8" max="8" width="15.7109375" style="150" customWidth="1"/>
    <col min="9" max="9" width="9.140625" style="149"/>
    <col min="10" max="10" width="15.7109375" style="149" hidden="1" customWidth="1" outlineLevel="1"/>
    <col min="11" max="17" width="15.7109375" style="58" hidden="1" customWidth="1" outlineLevel="1"/>
    <col min="18" max="19" width="15.7109375" style="149" hidden="1" customWidth="1" outlineLevel="1"/>
    <col min="20" max="20" width="9.140625" style="149" collapsed="1"/>
    <col min="21" max="16384" width="9.140625" style="149"/>
  </cols>
  <sheetData>
    <row r="2" spans="2:21" ht="15.75" customHeight="1">
      <c r="B2" s="382" t="s">
        <v>295</v>
      </c>
      <c r="C2" s="382"/>
      <c r="D2" s="382"/>
      <c r="E2" s="382"/>
      <c r="F2" s="382"/>
      <c r="G2" s="382"/>
      <c r="H2" s="382"/>
      <c r="T2" s="383" t="s">
        <v>411</v>
      </c>
      <c r="U2" s="383"/>
    </row>
    <row r="3" spans="2:21" ht="15.75" customHeight="1" outlineLevel="1">
      <c r="B3" s="384" t="s">
        <v>15</v>
      </c>
      <c r="C3" s="384"/>
      <c r="D3" s="384"/>
      <c r="E3" s="384"/>
      <c r="F3" s="384"/>
      <c r="G3" s="384"/>
      <c r="H3" s="384"/>
    </row>
    <row r="4" spans="2:21" ht="15.75" customHeight="1" outlineLevel="1">
      <c r="B4" s="158"/>
      <c r="C4" s="380" t="s">
        <v>16</v>
      </c>
      <c r="D4" s="380"/>
      <c r="E4" s="159"/>
      <c r="F4" s="381">
        <v>500</v>
      </c>
      <c r="G4" s="381"/>
      <c r="H4" s="381"/>
    </row>
    <row r="5" spans="2:21" ht="15.75" customHeight="1" outlineLevel="1">
      <c r="B5" s="158"/>
      <c r="C5" s="380" t="s">
        <v>17</v>
      </c>
      <c r="D5" s="380"/>
      <c r="E5" s="159"/>
      <c r="F5" s="381">
        <v>332</v>
      </c>
      <c r="G5" s="381"/>
      <c r="H5" s="381"/>
    </row>
    <row r="6" spans="2:21" ht="15.75" customHeight="1" outlineLevel="1">
      <c r="B6" s="158"/>
      <c r="C6" s="380" t="s">
        <v>18</v>
      </c>
      <c r="D6" s="380"/>
      <c r="E6" s="159"/>
      <c r="F6" s="381">
        <v>230</v>
      </c>
      <c r="G6" s="381"/>
      <c r="H6" s="381"/>
    </row>
    <row r="7" spans="2:21" ht="15.75" customHeight="1" outlineLevel="1">
      <c r="B7" s="158"/>
      <c r="C7" s="380" t="s">
        <v>19</v>
      </c>
      <c r="D7" s="380"/>
      <c r="E7" s="159"/>
      <c r="F7" s="381">
        <v>128</v>
      </c>
      <c r="G7" s="381"/>
      <c r="H7" s="381"/>
    </row>
    <row r="8" spans="2:21" ht="15.75" customHeight="1" outlineLevel="1">
      <c r="B8" s="158"/>
      <c r="C8" s="380" t="s">
        <v>20</v>
      </c>
      <c r="D8" s="380"/>
      <c r="E8" s="159"/>
      <c r="F8" s="381" t="s">
        <v>170</v>
      </c>
      <c r="G8" s="381"/>
      <c r="H8" s="381"/>
    </row>
    <row r="9" spans="2:21" ht="15.75" customHeight="1" outlineLevel="1">
      <c r="B9" s="158"/>
      <c r="C9" s="380" t="s">
        <v>36</v>
      </c>
      <c r="D9" s="380"/>
      <c r="E9" s="159"/>
      <c r="F9" s="381">
        <v>435</v>
      </c>
      <c r="G9" s="381"/>
      <c r="H9" s="381"/>
    </row>
    <row r="10" spans="2:21" ht="15.75" customHeight="1" outlineLevel="1">
      <c r="B10" s="158"/>
      <c r="C10" s="380" t="s">
        <v>21</v>
      </c>
      <c r="D10" s="380"/>
      <c r="E10" s="159"/>
      <c r="F10" s="381">
        <v>800</v>
      </c>
      <c r="G10" s="381"/>
      <c r="H10" s="381"/>
    </row>
    <row r="11" spans="2:21" ht="15.75" customHeight="1" outlineLevel="1">
      <c r="B11" s="158"/>
      <c r="C11" s="380" t="s">
        <v>22</v>
      </c>
      <c r="D11" s="380"/>
      <c r="E11" s="159"/>
      <c r="F11" s="381">
        <v>8</v>
      </c>
      <c r="G11" s="381"/>
      <c r="H11" s="381"/>
    </row>
    <row r="12" spans="2:21" ht="15.75" customHeight="1" outlineLevel="1">
      <c r="B12" s="158"/>
      <c r="C12" s="380" t="s">
        <v>23</v>
      </c>
      <c r="D12" s="380"/>
      <c r="E12" s="159"/>
      <c r="F12" s="381">
        <v>5</v>
      </c>
      <c r="G12" s="381"/>
      <c r="H12" s="381"/>
    </row>
    <row r="13" spans="2:21" ht="15.75" customHeight="1" outlineLevel="1">
      <c r="B13" s="158"/>
      <c r="C13" s="380" t="s">
        <v>172</v>
      </c>
      <c r="D13" s="380"/>
      <c r="E13" s="159"/>
      <c r="F13" s="381">
        <v>70</v>
      </c>
      <c r="G13" s="381"/>
      <c r="H13" s="381"/>
    </row>
    <row r="14" spans="2:21" ht="15.75" customHeight="1" outlineLevel="1">
      <c r="B14" s="158"/>
      <c r="C14" s="380" t="s">
        <v>24</v>
      </c>
      <c r="D14" s="380"/>
      <c r="E14" s="159"/>
      <c r="F14" s="381">
        <v>100</v>
      </c>
      <c r="G14" s="381"/>
      <c r="H14" s="381"/>
    </row>
    <row r="15" spans="2:21" ht="15.75" customHeight="1" outlineLevel="1">
      <c r="B15" s="158"/>
      <c r="C15" s="380" t="s">
        <v>25</v>
      </c>
      <c r="D15" s="380"/>
      <c r="E15" s="159"/>
      <c r="F15" s="381">
        <v>115</v>
      </c>
      <c r="G15" s="381"/>
      <c r="H15" s="381"/>
    </row>
    <row r="16" spans="2:21" ht="15.75" customHeight="1" outlineLevel="1">
      <c r="B16" s="158"/>
      <c r="C16" s="380" t="s">
        <v>26</v>
      </c>
      <c r="D16" s="380"/>
      <c r="E16" s="159"/>
      <c r="F16" s="381">
        <v>200</v>
      </c>
      <c r="G16" s="381"/>
      <c r="H16" s="381"/>
    </row>
    <row r="17" spans="2:19" ht="15.75" customHeight="1" outlineLevel="1">
      <c r="B17" s="158"/>
      <c r="C17" s="380" t="s">
        <v>27</v>
      </c>
      <c r="D17" s="380"/>
      <c r="E17" s="159"/>
      <c r="F17" s="381">
        <v>508</v>
      </c>
      <c r="G17" s="381"/>
      <c r="H17" s="381"/>
    </row>
    <row r="18" spans="2:19" ht="15.75" customHeight="1" outlineLevel="1">
      <c r="B18" s="158"/>
      <c r="C18" s="380" t="s">
        <v>28</v>
      </c>
      <c r="D18" s="380"/>
      <c r="E18" s="159"/>
      <c r="F18" s="381" t="s">
        <v>171</v>
      </c>
      <c r="G18" s="381"/>
      <c r="H18" s="381"/>
    </row>
    <row r="19" spans="2:19" ht="15.75" customHeight="1" outlineLevel="1">
      <c r="B19" s="158"/>
      <c r="C19" s="380" t="s">
        <v>30</v>
      </c>
      <c r="D19" s="380"/>
      <c r="E19" s="159"/>
      <c r="F19" s="381" t="s">
        <v>31</v>
      </c>
      <c r="G19" s="381"/>
      <c r="H19" s="381"/>
    </row>
    <row r="20" spans="2:19" ht="15.75" customHeight="1" outlineLevel="1">
      <c r="B20" s="158"/>
      <c r="C20" s="380" t="s">
        <v>37</v>
      </c>
      <c r="D20" s="380"/>
      <c r="E20" s="159"/>
      <c r="F20" s="381" t="s">
        <v>49</v>
      </c>
      <c r="G20" s="381"/>
      <c r="H20" s="381"/>
    </row>
    <row r="21" spans="2:19" ht="15.75" customHeight="1" outlineLevel="1">
      <c r="B21" s="158"/>
      <c r="C21" s="385" t="s">
        <v>156</v>
      </c>
      <c r="D21" s="385"/>
      <c r="E21" s="159"/>
      <c r="F21" s="381" t="s">
        <v>290</v>
      </c>
      <c r="G21" s="381"/>
      <c r="H21" s="381"/>
    </row>
    <row r="22" spans="2:19" ht="15.75" customHeight="1" outlineLevel="1">
      <c r="B22" s="158"/>
      <c r="C22" s="385" t="s">
        <v>157</v>
      </c>
      <c r="D22" s="385"/>
      <c r="E22" s="159"/>
      <c r="F22" s="381" t="s">
        <v>291</v>
      </c>
      <c r="G22" s="381"/>
      <c r="H22" s="381"/>
    </row>
    <row r="23" spans="2:19" ht="15.75" customHeight="1" outlineLevel="1">
      <c r="B23" s="158"/>
      <c r="C23" s="385" t="s">
        <v>35</v>
      </c>
      <c r="D23" s="385"/>
      <c r="E23" s="159"/>
      <c r="F23" s="381">
        <v>550</v>
      </c>
      <c r="G23" s="381"/>
      <c r="H23" s="381"/>
    </row>
    <row r="24" spans="2:19" ht="15.75" customHeight="1">
      <c r="B24" s="186"/>
      <c r="C24" s="187"/>
      <c r="D24" s="187"/>
      <c r="E24" s="188"/>
      <c r="F24" s="187"/>
      <c r="G24" s="187"/>
      <c r="H24" s="189"/>
    </row>
    <row r="25" spans="2:19" ht="15.75" customHeight="1" outlineLevel="1">
      <c r="B25" s="197" t="s">
        <v>39</v>
      </c>
      <c r="C25" s="198" t="s">
        <v>44</v>
      </c>
      <c r="D25" s="198"/>
      <c r="E25" s="199" t="s">
        <v>1</v>
      </c>
      <c r="F25" s="198" t="s">
        <v>1</v>
      </c>
      <c r="G25" s="198" t="s">
        <v>40</v>
      </c>
      <c r="H25" s="200" t="s">
        <v>41</v>
      </c>
    </row>
    <row r="26" spans="2:19" ht="15.75" customHeight="1" outlineLevel="1">
      <c r="B26" s="251">
        <v>1180</v>
      </c>
      <c r="C26" s="242" t="s">
        <v>146</v>
      </c>
      <c r="D26" s="242"/>
      <c r="E26" s="173">
        <v>12675</v>
      </c>
      <c r="F26" s="174">
        <f>E26*'Прайс-лист'!I3*(1-'Прайс-лист'!$E$3)</f>
        <v>294060</v>
      </c>
      <c r="G26" s="251"/>
      <c r="H26" s="175">
        <f>F26</f>
        <v>294060</v>
      </c>
    </row>
    <row r="27" spans="2:19" ht="15.75" customHeight="1" outlineLevel="2">
      <c r="B27" s="185"/>
      <c r="C27" s="12" t="s">
        <v>337</v>
      </c>
      <c r="D27" s="12"/>
      <c r="E27" s="12"/>
      <c r="F27" s="12"/>
      <c r="G27" s="12"/>
      <c r="H27" s="12"/>
    </row>
    <row r="28" spans="2:19" ht="360.75" customHeight="1" outlineLevel="2">
      <c r="B28" s="177"/>
      <c r="C28" s="387" t="s">
        <v>620</v>
      </c>
      <c r="D28" s="387"/>
      <c r="E28" s="387"/>
      <c r="F28" s="387"/>
      <c r="G28" s="387"/>
      <c r="H28" s="387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4">
        <v>2483</v>
      </c>
      <c r="C30" s="301" t="s">
        <v>3</v>
      </c>
      <c r="D30" s="179" t="s">
        <v>277</v>
      </c>
      <c r="E30" s="180">
        <v>451</v>
      </c>
      <c r="F30" s="174">
        <f>E30*'Прайс-лист'!I3*(1-'Прайс-лист'!$E$3)</f>
        <v>10463.200000000001</v>
      </c>
      <c r="G30" s="176">
        <v>0</v>
      </c>
      <c r="H30" s="175">
        <f t="shared" ref="H30:H39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  <c r="S30" s="104" t="s">
        <v>277</v>
      </c>
    </row>
    <row r="31" spans="2:19" ht="15.75" customHeight="1" outlineLevel="1">
      <c r="B31" s="296">
        <v>2484</v>
      </c>
      <c r="C31" s="298" t="s">
        <v>105</v>
      </c>
      <c r="D31" s="181" t="s">
        <v>277</v>
      </c>
      <c r="E31" s="180">
        <v>181</v>
      </c>
      <c r="F31" s="174">
        <f>E31*'Прайс-лист'!I3*(1-'Прайс-лист'!$E$3)</f>
        <v>4199.2</v>
      </c>
      <c r="G31" s="176">
        <v>0</v>
      </c>
      <c r="H31" s="175">
        <f t="shared" si="0"/>
        <v>0</v>
      </c>
      <c r="J31" s="106" t="s">
        <v>368</v>
      </c>
      <c r="K31" s="106" t="s">
        <v>380</v>
      </c>
      <c r="L31" s="108" t="s">
        <v>453</v>
      </c>
      <c r="M31" s="106" t="s">
        <v>457</v>
      </c>
      <c r="N31" s="106" t="s">
        <v>443</v>
      </c>
      <c r="O31" s="108" t="s">
        <v>445</v>
      </c>
      <c r="P31" s="125" t="s">
        <v>399</v>
      </c>
      <c r="Q31" s="276" t="s">
        <v>401</v>
      </c>
      <c r="R31" s="106" t="s">
        <v>334</v>
      </c>
      <c r="S31" s="108" t="s">
        <v>383</v>
      </c>
    </row>
    <row r="32" spans="2:19" ht="15.75" customHeight="1" outlineLevel="1">
      <c r="B32" s="191"/>
      <c r="C32" s="300" t="s">
        <v>454</v>
      </c>
      <c r="D32" s="192" t="s">
        <v>277</v>
      </c>
      <c r="E32" s="180">
        <v>23</v>
      </c>
      <c r="F32" s="174">
        <f>E32*'Прайс-лист'!I3*(1-'Прайс-лист'!$E$3)</f>
        <v>533.6</v>
      </c>
      <c r="G32" s="176">
        <v>0</v>
      </c>
      <c r="H32" s="175">
        <f t="shared" si="0"/>
        <v>0</v>
      </c>
      <c r="J32" s="106" t="s">
        <v>367</v>
      </c>
      <c r="K32" s="106" t="s">
        <v>379</v>
      </c>
      <c r="L32" s="104" t="s">
        <v>450</v>
      </c>
      <c r="M32" s="104" t="s">
        <v>333</v>
      </c>
      <c r="N32" s="106" t="s">
        <v>444</v>
      </c>
      <c r="O32" s="106" t="s">
        <v>446</v>
      </c>
      <c r="P32" s="125" t="s">
        <v>400</v>
      </c>
      <c r="Q32" s="276" t="s">
        <v>402</v>
      </c>
      <c r="R32" s="106" t="s">
        <v>335</v>
      </c>
      <c r="S32" s="104" t="s">
        <v>382</v>
      </c>
    </row>
    <row r="33" spans="2:19" ht="15.75" customHeight="1" outlineLevel="1">
      <c r="B33" s="302">
        <v>2127</v>
      </c>
      <c r="C33" s="300" t="s">
        <v>458</v>
      </c>
      <c r="D33" s="192" t="s">
        <v>277</v>
      </c>
      <c r="E33" s="180">
        <v>177</v>
      </c>
      <c r="F33" s="174">
        <f>E33*'Прайс-лист'!I3*(1-'Прайс-лист'!$E$3)</f>
        <v>4106.4000000000005</v>
      </c>
      <c r="G33" s="176">
        <v>0</v>
      </c>
      <c r="H33" s="174">
        <f t="shared" ref="H33:H35" si="1">F33*G33</f>
        <v>0</v>
      </c>
      <c r="J33" s="106" t="s">
        <v>331</v>
      </c>
      <c r="K33" s="106" t="s">
        <v>348</v>
      </c>
      <c r="L33" s="111" t="s">
        <v>451</v>
      </c>
      <c r="N33" s="108" t="s">
        <v>523</v>
      </c>
      <c r="O33" s="106" t="s">
        <v>447</v>
      </c>
      <c r="P33" s="120"/>
      <c r="Q33" s="277" t="s">
        <v>594</v>
      </c>
      <c r="R33" s="106" t="s">
        <v>336</v>
      </c>
      <c r="S33" s="107"/>
    </row>
    <row r="34" spans="2:19" ht="15.75" customHeight="1" outlineLevel="1">
      <c r="B34" s="302"/>
      <c r="C34" s="300" t="s">
        <v>464</v>
      </c>
      <c r="D34" s="192" t="s">
        <v>277</v>
      </c>
      <c r="E34" s="180">
        <v>2562</v>
      </c>
      <c r="F34" s="174">
        <f>E34*'Прайс-лист'!I3*(1-'Прайс-лист'!$E$3)</f>
        <v>59438.400000000001</v>
      </c>
      <c r="G34" s="176">
        <v>0</v>
      </c>
      <c r="H34" s="175">
        <f t="shared" si="1"/>
        <v>0</v>
      </c>
      <c r="I34" s="79"/>
      <c r="J34" s="108" t="s">
        <v>332</v>
      </c>
      <c r="K34" s="108" t="s">
        <v>349</v>
      </c>
      <c r="L34" s="105" t="s">
        <v>456</v>
      </c>
      <c r="M34" s="111"/>
      <c r="O34" s="111"/>
      <c r="P34" s="106"/>
      <c r="Q34" s="277" t="s">
        <v>595</v>
      </c>
      <c r="R34" s="108" t="s">
        <v>435</v>
      </c>
      <c r="S34" s="106"/>
    </row>
    <row r="35" spans="2:19" ht="15.75" customHeight="1" outlineLevel="1">
      <c r="B35" s="302">
        <v>211701</v>
      </c>
      <c r="C35" s="300" t="s">
        <v>463</v>
      </c>
      <c r="D35" s="192" t="s">
        <v>277</v>
      </c>
      <c r="E35" s="180">
        <v>3519</v>
      </c>
      <c r="F35" s="174">
        <f>E35*'Прайс-лист'!I3*(1-'Прайс-лист'!$E$3)</f>
        <v>81640.800000000003</v>
      </c>
      <c r="G35" s="176">
        <v>0</v>
      </c>
      <c r="H35" s="175">
        <f t="shared" si="1"/>
        <v>0</v>
      </c>
      <c r="J35" s="108" t="s">
        <v>333</v>
      </c>
      <c r="K35" s="108" t="s">
        <v>350</v>
      </c>
      <c r="L35" s="130" t="s">
        <v>346</v>
      </c>
      <c r="M35" s="111"/>
      <c r="N35" s="111"/>
      <c r="O35" s="111"/>
      <c r="P35" s="107"/>
      <c r="Q35" s="276" t="s">
        <v>403</v>
      </c>
      <c r="S35" s="108"/>
    </row>
    <row r="36" spans="2:19" ht="15.75" customHeight="1" outlineLevel="1">
      <c r="B36" s="302">
        <v>2004</v>
      </c>
      <c r="C36" s="300" t="s">
        <v>279</v>
      </c>
      <c r="D36" s="192" t="s">
        <v>277</v>
      </c>
      <c r="E36" s="180">
        <v>0</v>
      </c>
      <c r="F36" s="174">
        <f>E36*'Прайс-лист'!I3*(1-'Прайс-лист'!$E$3)</f>
        <v>0</v>
      </c>
      <c r="G36" s="176">
        <v>0</v>
      </c>
      <c r="H36" s="175">
        <f t="shared" si="0"/>
        <v>0</v>
      </c>
      <c r="L36" s="130" t="s">
        <v>455</v>
      </c>
      <c r="M36" s="108"/>
      <c r="N36" s="108"/>
      <c r="O36" s="108"/>
      <c r="P36" s="152"/>
      <c r="Q36" s="276" t="s">
        <v>404</v>
      </c>
      <c r="S36" s="108"/>
    </row>
    <row r="37" spans="2:19" ht="15.75" customHeight="1" outlineLevel="1">
      <c r="B37" s="302">
        <v>3073</v>
      </c>
      <c r="C37" s="298" t="s">
        <v>408</v>
      </c>
      <c r="D37" s="192" t="s">
        <v>277</v>
      </c>
      <c r="E37" s="180">
        <v>163</v>
      </c>
      <c r="F37" s="174">
        <f>E37*'Прайс-лист'!I3*(1-'Прайс-лист'!$E$3)</f>
        <v>3781.6000000000004</v>
      </c>
      <c r="G37" s="176">
        <v>0</v>
      </c>
      <c r="H37" s="175">
        <f t="shared" si="0"/>
        <v>0</v>
      </c>
      <c r="J37" s="65" t="s">
        <v>347</v>
      </c>
      <c r="K37" s="149"/>
      <c r="N37" s="109"/>
      <c r="O37" s="109"/>
      <c r="P37" s="152"/>
      <c r="Q37" s="276" t="s">
        <v>405</v>
      </c>
      <c r="S37" s="108"/>
    </row>
    <row r="38" spans="2:19" ht="15.75" customHeight="1" outlineLevel="1">
      <c r="B38" s="306">
        <v>3503</v>
      </c>
      <c r="C38" s="305" t="s">
        <v>329</v>
      </c>
      <c r="D38" s="179" t="s">
        <v>277</v>
      </c>
      <c r="E38" s="180">
        <v>627</v>
      </c>
      <c r="F38" s="174">
        <f>E38*'Прайс-лист'!I3*(1-'Прайс-лист'!$E$3)</f>
        <v>14546.400000000001</v>
      </c>
      <c r="G38" s="176">
        <v>0</v>
      </c>
      <c r="H38" s="175">
        <f t="shared" si="0"/>
        <v>0</v>
      </c>
      <c r="K38" s="149"/>
      <c r="L38" s="109"/>
      <c r="M38" s="109"/>
      <c r="N38" s="110"/>
      <c r="O38" s="110"/>
      <c r="P38" s="149"/>
      <c r="Q38" s="277" t="s">
        <v>596</v>
      </c>
    </row>
    <row r="39" spans="2:19" ht="15.75" customHeight="1" outlineLevel="1">
      <c r="B39" s="304" t="s">
        <v>378</v>
      </c>
      <c r="C39" s="297" t="s">
        <v>381</v>
      </c>
      <c r="D39" s="179" t="s">
        <v>277</v>
      </c>
      <c r="E39" s="180">
        <v>0</v>
      </c>
      <c r="F39" s="174">
        <f>E39*'Прайс-лист'!I3*(1-'Прайс-лист'!$E$3)</f>
        <v>0</v>
      </c>
      <c r="G39" s="176">
        <v>0</v>
      </c>
      <c r="H39" s="175">
        <f t="shared" si="0"/>
        <v>0</v>
      </c>
      <c r="K39" s="149"/>
      <c r="L39" s="110"/>
      <c r="M39" s="110"/>
      <c r="N39" s="110"/>
      <c r="O39" s="110"/>
      <c r="P39" s="65"/>
      <c r="Q39" s="276" t="s">
        <v>406</v>
      </c>
    </row>
    <row r="40" spans="2:19" ht="15.75" customHeight="1" outlineLevel="1">
      <c r="B40" s="304">
        <v>2143</v>
      </c>
      <c r="C40" s="301" t="s">
        <v>360</v>
      </c>
      <c r="D40" s="301"/>
      <c r="E40" s="180">
        <v>205</v>
      </c>
      <c r="F40" s="204">
        <f>E40*'Прайс-лист'!I3*(1-'Прайс-лист'!$E$3)</f>
        <v>4756</v>
      </c>
      <c r="G40" s="176">
        <v>0</v>
      </c>
      <c r="H40" s="175">
        <f>F40*G40</f>
        <v>0</v>
      </c>
      <c r="M40" s="110"/>
      <c r="N40" s="110"/>
      <c r="O40" s="110"/>
      <c r="Q40" s="276" t="s">
        <v>407</v>
      </c>
    </row>
    <row r="41" spans="2:19" ht="15.75" customHeight="1" outlineLevel="1">
      <c r="B41" s="306">
        <v>2562</v>
      </c>
      <c r="C41" s="299" t="s">
        <v>440</v>
      </c>
      <c r="D41" s="299"/>
      <c r="E41" s="180">
        <v>202</v>
      </c>
      <c r="F41" s="174">
        <f>E41*'Прайс-лист'!I3*(1-'Прайс-лист'!$E$3)</f>
        <v>4686.4000000000005</v>
      </c>
      <c r="G41" s="176">
        <v>0</v>
      </c>
      <c r="H41" s="175">
        <f>F41*G41</f>
        <v>0</v>
      </c>
      <c r="K41" s="110"/>
      <c r="M41" s="110"/>
      <c r="N41" s="110"/>
      <c r="O41" s="110"/>
      <c r="Q41" s="278"/>
    </row>
    <row r="42" spans="2:19" ht="15.75" customHeight="1" outlineLevel="1">
      <c r="C42" s="190" t="s">
        <v>4</v>
      </c>
      <c r="D42" s="190"/>
      <c r="E42" s="190"/>
      <c r="F42" s="190"/>
      <c r="G42" s="190"/>
      <c r="H42" s="190"/>
      <c r="M42" s="110"/>
      <c r="Q42" s="279" t="s">
        <v>347</v>
      </c>
    </row>
    <row r="43" spans="2:19" ht="15.75" customHeight="1" outlineLevel="1">
      <c r="B43" s="304">
        <v>414601</v>
      </c>
      <c r="C43" s="392" t="s">
        <v>377</v>
      </c>
      <c r="D43" s="392"/>
      <c r="E43" s="183">
        <v>71</v>
      </c>
      <c r="F43" s="174">
        <f>E43*'Прайс-лист'!I3*(1-'Прайс-лист'!$E$3)</f>
        <v>1647.2</v>
      </c>
      <c r="G43" s="176">
        <v>0</v>
      </c>
      <c r="H43" s="175">
        <f t="shared" ref="H43:H58" si="2">F43*G43</f>
        <v>0</v>
      </c>
      <c r="Q43" s="107"/>
    </row>
    <row r="44" spans="2:19" ht="15.75" customHeight="1" outlineLevel="1">
      <c r="B44" s="304">
        <v>2533</v>
      </c>
      <c r="C44" s="392" t="s">
        <v>515</v>
      </c>
      <c r="D44" s="392"/>
      <c r="E44" s="183">
        <v>425</v>
      </c>
      <c r="F44" s="174">
        <f>E44*'Прайс-лист'!I3*(1-'Прайс-лист'!$E$3)</f>
        <v>9860</v>
      </c>
      <c r="G44" s="176">
        <v>0</v>
      </c>
      <c r="H44" s="175">
        <f t="shared" si="2"/>
        <v>0</v>
      </c>
      <c r="Q44" s="107"/>
    </row>
    <row r="45" spans="2:19" ht="15.75" customHeight="1" outlineLevel="1">
      <c r="B45" s="296">
        <v>2534</v>
      </c>
      <c r="C45" s="386" t="s">
        <v>532</v>
      </c>
      <c r="D45" s="386"/>
      <c r="E45" s="183">
        <v>1217</v>
      </c>
      <c r="F45" s="204">
        <f>E45*'Прайс-лист'!I3*(1-'Прайс-лист'!$E$3)</f>
        <v>28234.400000000001</v>
      </c>
      <c r="G45" s="176">
        <v>0</v>
      </c>
      <c r="H45" s="175">
        <f t="shared" si="2"/>
        <v>0</v>
      </c>
      <c r="Q45" s="107"/>
    </row>
    <row r="46" spans="2:19" ht="15.75" customHeight="1" outlineLevel="1">
      <c r="B46" s="296">
        <v>2706</v>
      </c>
      <c r="C46" s="386" t="s">
        <v>107</v>
      </c>
      <c r="D46" s="386"/>
      <c r="E46" s="183">
        <v>686</v>
      </c>
      <c r="F46" s="204">
        <f>E46*'Прайс-лист'!I3*(1-'Прайс-лист'!$E$3)</f>
        <v>15915.2</v>
      </c>
      <c r="G46" s="176">
        <v>0</v>
      </c>
      <c r="H46" s="175">
        <f t="shared" si="2"/>
        <v>0</v>
      </c>
      <c r="Q46" s="55"/>
    </row>
    <row r="47" spans="2:19" ht="15.75" customHeight="1" outlineLevel="1">
      <c r="B47" s="296">
        <v>2705</v>
      </c>
      <c r="C47" s="386" t="s">
        <v>106</v>
      </c>
      <c r="D47" s="386"/>
      <c r="E47" s="183">
        <v>735</v>
      </c>
      <c r="F47" s="204">
        <f>E47*'Прайс-лист'!I3*(1-'Прайс-лист'!$E$3)</f>
        <v>17052</v>
      </c>
      <c r="G47" s="176">
        <v>0</v>
      </c>
      <c r="H47" s="175">
        <f t="shared" si="2"/>
        <v>0</v>
      </c>
      <c r="Q47" s="55"/>
    </row>
    <row r="48" spans="2:19" ht="15.75" customHeight="1" outlineLevel="1">
      <c r="B48" s="296">
        <v>2601</v>
      </c>
      <c r="C48" s="386" t="s">
        <v>613</v>
      </c>
      <c r="D48" s="386"/>
      <c r="E48" s="183">
        <v>101</v>
      </c>
      <c r="F48" s="204">
        <f>E48*'Прайс-лист'!I3*(1-'Прайс-лист'!$E$3)</f>
        <v>2343.2000000000003</v>
      </c>
      <c r="G48" s="176">
        <v>0</v>
      </c>
      <c r="H48" s="175">
        <f>F48*G48</f>
        <v>0</v>
      </c>
      <c r="Q48" s="55"/>
    </row>
    <row r="49" spans="2:8" ht="15.75" customHeight="1" outlineLevel="1">
      <c r="B49" s="296">
        <v>2418</v>
      </c>
      <c r="C49" s="386" t="s">
        <v>530</v>
      </c>
      <c r="D49" s="386"/>
      <c r="E49" s="183">
        <v>471</v>
      </c>
      <c r="F49" s="204">
        <f>E49*'Прайс-лист'!I3*(1-'Прайс-лист'!$E$3)</f>
        <v>10927.2</v>
      </c>
      <c r="G49" s="176">
        <v>0</v>
      </c>
      <c r="H49" s="175">
        <f t="shared" si="2"/>
        <v>0</v>
      </c>
    </row>
    <row r="50" spans="2:8" ht="15.75" customHeight="1" outlineLevel="1">
      <c r="B50" s="296">
        <v>2319</v>
      </c>
      <c r="C50" s="386" t="s">
        <v>108</v>
      </c>
      <c r="D50" s="386"/>
      <c r="E50" s="183">
        <v>287</v>
      </c>
      <c r="F50" s="204">
        <f>E50*'Прайс-лист'!I3*(1-'Прайс-лист'!$E$3)</f>
        <v>6658.4000000000005</v>
      </c>
      <c r="G50" s="176">
        <v>0</v>
      </c>
      <c r="H50" s="175">
        <f t="shared" si="2"/>
        <v>0</v>
      </c>
    </row>
    <row r="51" spans="2:8" ht="15.75" customHeight="1" outlineLevel="1">
      <c r="B51" s="302">
        <v>307401</v>
      </c>
      <c r="C51" s="385" t="s">
        <v>294</v>
      </c>
      <c r="D51" s="385"/>
      <c r="E51" s="180">
        <v>39</v>
      </c>
      <c r="F51" s="204">
        <f>E51*'Прайс-лист'!I3*(1-'Прайс-лист'!$E$3)</f>
        <v>904.80000000000007</v>
      </c>
      <c r="G51" s="244">
        <f>IF(G37*G50,1,0)</f>
        <v>0</v>
      </c>
      <c r="H51" s="175">
        <f t="shared" si="2"/>
        <v>0</v>
      </c>
    </row>
    <row r="52" spans="2:8" ht="15.75" customHeight="1" outlineLevel="1">
      <c r="B52" s="302">
        <v>2736</v>
      </c>
      <c r="C52" s="385" t="s">
        <v>328</v>
      </c>
      <c r="D52" s="385"/>
      <c r="E52" s="180">
        <v>857</v>
      </c>
      <c r="F52" s="204">
        <f>E52*'Прайс-лист'!I3*(1-'Прайс-лист'!$E$3)</f>
        <v>19882.400000000001</v>
      </c>
      <c r="G52" s="176">
        <v>0</v>
      </c>
      <c r="H52" s="175">
        <f t="shared" si="2"/>
        <v>0</v>
      </c>
    </row>
    <row r="53" spans="2:8" ht="15.75" customHeight="1" outlineLevel="1">
      <c r="B53" s="296">
        <v>2945</v>
      </c>
      <c r="C53" s="386" t="s">
        <v>6</v>
      </c>
      <c r="D53" s="386"/>
      <c r="E53" s="183">
        <v>174</v>
      </c>
      <c r="F53" s="204">
        <f>E53*'Прайс-лист'!I3*(1-'Прайс-лист'!$E$3)</f>
        <v>4036.8</v>
      </c>
      <c r="G53" s="176">
        <v>0</v>
      </c>
      <c r="H53" s="175">
        <f t="shared" si="2"/>
        <v>0</v>
      </c>
    </row>
    <row r="54" spans="2:8" ht="14.25" outlineLevel="1">
      <c r="B54" s="296">
        <v>2946</v>
      </c>
      <c r="C54" s="386" t="s">
        <v>67</v>
      </c>
      <c r="D54" s="386"/>
      <c r="E54" s="183">
        <v>213</v>
      </c>
      <c r="F54" s="204">
        <f>E54*'Прайс-лист'!I3*(1-'Прайс-лист'!$E$3)</f>
        <v>4941.6000000000004</v>
      </c>
      <c r="G54" s="176">
        <v>0</v>
      </c>
      <c r="H54" s="175">
        <f t="shared" si="2"/>
        <v>0</v>
      </c>
    </row>
    <row r="55" spans="2:8" ht="15.75" customHeight="1" outlineLevel="1">
      <c r="B55" s="296">
        <v>2892</v>
      </c>
      <c r="C55" s="386" t="s">
        <v>8</v>
      </c>
      <c r="D55" s="386"/>
      <c r="E55" s="183">
        <v>510</v>
      </c>
      <c r="F55" s="204">
        <f>E55*'Прайс-лист'!I3*(1-'Прайс-лист'!$E$3)</f>
        <v>11832</v>
      </c>
      <c r="G55" s="176">
        <v>0</v>
      </c>
      <c r="H55" s="175">
        <f t="shared" si="2"/>
        <v>0</v>
      </c>
    </row>
    <row r="56" spans="2:8" ht="15.75" customHeight="1" outlineLevel="1">
      <c r="B56" s="296">
        <v>2893</v>
      </c>
      <c r="C56" s="386" t="s">
        <v>327</v>
      </c>
      <c r="D56" s="386"/>
      <c r="E56" s="183">
        <v>109</v>
      </c>
      <c r="F56" s="204">
        <f>E56*'Прайс-лист'!I3*(1-'Прайс-лист'!$E$3)</f>
        <v>2528.8000000000002</v>
      </c>
      <c r="G56" s="176">
        <v>0</v>
      </c>
      <c r="H56" s="175">
        <f t="shared" si="2"/>
        <v>0</v>
      </c>
    </row>
    <row r="57" spans="2:8" ht="15.75" customHeight="1" outlineLevel="1">
      <c r="B57" s="296">
        <v>2392</v>
      </c>
      <c r="C57" s="386" t="s">
        <v>526</v>
      </c>
      <c r="D57" s="386"/>
      <c r="E57" s="183">
        <v>655</v>
      </c>
      <c r="F57" s="204">
        <f>E57*'Прайс-лист'!I3*(1-'Прайс-лист'!$E$3)</f>
        <v>15196</v>
      </c>
      <c r="G57" s="176">
        <v>0</v>
      </c>
      <c r="H57" s="205">
        <f t="shared" si="2"/>
        <v>0</v>
      </c>
    </row>
    <row r="58" spans="2:8" ht="15.75" customHeight="1" outlineLevel="1">
      <c r="B58" s="296">
        <v>2398</v>
      </c>
      <c r="C58" s="386" t="s">
        <v>112</v>
      </c>
      <c r="D58" s="386"/>
      <c r="E58" s="183">
        <v>1121</v>
      </c>
      <c r="F58" s="204">
        <f>E58*'Прайс-лист'!I3*(1-'Прайс-лист'!$E$3)</f>
        <v>26007.200000000001</v>
      </c>
      <c r="G58" s="176">
        <v>0</v>
      </c>
      <c r="H58" s="175">
        <f t="shared" si="2"/>
        <v>0</v>
      </c>
    </row>
    <row r="59" spans="2:8" ht="18">
      <c r="B59" s="3"/>
      <c r="C59" s="252"/>
      <c r="D59" s="252"/>
      <c r="E59" s="85"/>
      <c r="F59" s="316" t="s">
        <v>9</v>
      </c>
      <c r="G59" s="388">
        <f>SUM(H26:H58)</f>
        <v>294060</v>
      </c>
      <c r="H59" s="388"/>
    </row>
  </sheetData>
  <sortState ref="A38:H52">
    <sortCondition ref="A38"/>
  </sortState>
  <mergeCells count="61">
    <mergeCell ref="G59:H59"/>
    <mergeCell ref="C11:D11"/>
    <mergeCell ref="C12:D12"/>
    <mergeCell ref="C13:D13"/>
    <mergeCell ref="C16:D16"/>
    <mergeCell ref="F18:H18"/>
    <mergeCell ref="C14:D14"/>
    <mergeCell ref="C15:D15"/>
    <mergeCell ref="C19:D19"/>
    <mergeCell ref="C22:D22"/>
    <mergeCell ref="C20:D20"/>
    <mergeCell ref="C21:D21"/>
    <mergeCell ref="F16:H16"/>
    <mergeCell ref="F17:H17"/>
    <mergeCell ref="F19:H19"/>
    <mergeCell ref="F20:H20"/>
    <mergeCell ref="T2:U2"/>
    <mergeCell ref="B2:H2"/>
    <mergeCell ref="B3:H3"/>
    <mergeCell ref="C9:D9"/>
    <mergeCell ref="C10:D10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C23:D23"/>
    <mergeCell ref="C17:D17"/>
    <mergeCell ref="C43:D43"/>
    <mergeCell ref="C44:D44"/>
    <mergeCell ref="F21:H21"/>
    <mergeCell ref="F22:H22"/>
    <mergeCell ref="C18:D18"/>
    <mergeCell ref="F23:H23"/>
    <mergeCell ref="C28:H28"/>
    <mergeCell ref="C45:D45"/>
    <mergeCell ref="C46:D46"/>
    <mergeCell ref="C47:D47"/>
    <mergeCell ref="C48:D48"/>
    <mergeCell ref="C49:D49"/>
    <mergeCell ref="C50:D50"/>
    <mergeCell ref="C51:D51"/>
    <mergeCell ref="C52:D52"/>
    <mergeCell ref="C58:D58"/>
    <mergeCell ref="C53:D53"/>
    <mergeCell ref="C54:D54"/>
    <mergeCell ref="C55:D55"/>
    <mergeCell ref="C56:D56"/>
    <mergeCell ref="C57:D57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$Q$30:$Q$42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54</vt:i4>
      </vt:variant>
      <vt:variant>
        <vt:lpstr>Именованные диапазоны</vt:lpstr>
      </vt:variant>
      <vt:variant>
        <vt:i4>50</vt:i4>
      </vt:variant>
    </vt:vector>
  </HeadingPairs>
  <TitlesOfParts>
    <vt:vector size="104" baseType="lpstr">
      <vt:lpstr>Прайс-лист</vt:lpstr>
      <vt:lpstr>D600L</vt:lpstr>
      <vt:lpstr>D600A</vt:lpstr>
      <vt:lpstr>D600D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RG370R</vt:lpstr>
      <vt:lpstr>Material Colors</vt:lpstr>
      <vt:lpstr>Accessories</vt:lpstr>
      <vt:lpstr>Parts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D600A!Область_печати</vt:lpstr>
      <vt:lpstr>D600D!Область_печати</vt:lpstr>
      <vt:lpstr>D600L!Область_печати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2020-02-29T23:44:59Z</dcterms:modified>
</cp:coreProperties>
</file>