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comments3.xml" ContentType="application/vnd.openxmlformats-officedocument.spreadsheetml.comments+xml"/>
  <Override PartName="/xl/drawings/drawing1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-45" yWindow="0" windowWidth="18660" windowHeight="12765" tabRatio="972"/>
  </bookViews>
  <sheets>
    <sheet name="Прайс-лист" sheetId="1" r:id="rId1"/>
    <sheet name="D600L" sheetId="134" r:id="rId2"/>
    <sheet name="D600A" sheetId="137" r:id="rId3"/>
    <sheet name="D600D" sheetId="136" r:id="rId4"/>
    <sheet name="G850" sheetId="116" r:id="rId5"/>
    <sheet name="G750" sheetId="130" r:id="rId6"/>
    <sheet name="G650" sheetId="78" r:id="rId7"/>
    <sheet name="G580" sheetId="120" r:id="rId8"/>
    <sheet name="G500" sheetId="77" r:id="rId9"/>
    <sheet name="G420" sheetId="128" r:id="rId10"/>
    <sheet name="G380" sheetId="74" r:id="rId11"/>
    <sheet name="G340" sheetId="73" r:id="rId12"/>
    <sheet name="S520L" sheetId="67" r:id="rId13"/>
    <sheet name="S470NL" sheetId="65" r:id="rId14"/>
    <sheet name="S420NL" sheetId="63" r:id="rId15"/>
    <sheet name="S370NL" sheetId="64" r:id="rId16"/>
    <sheet name="S330L" sheetId="115" r:id="rId17"/>
    <sheet name="S300L" sheetId="114" r:id="rId18"/>
    <sheet name="S520S" sheetId="19" r:id="rId19"/>
    <sheet name="S470NS" sheetId="17" r:id="rId20"/>
    <sheet name="S420NS" sheetId="16" r:id="rId21"/>
    <sheet name="S370NS" sheetId="15" r:id="rId22"/>
    <sheet name="S330S" sheetId="14" r:id="rId23"/>
    <sheet name="S300S" sheetId="13" r:id="rId24"/>
    <sheet name="S470N" sheetId="10" r:id="rId25"/>
    <sheet name="S420N" sheetId="9" r:id="rId26"/>
    <sheet name="S370N" sheetId="8" r:id="rId27"/>
    <sheet name="S330" sheetId="7" r:id="rId28"/>
    <sheet name="S300" sheetId="4" r:id="rId29"/>
    <sheet name="S275" sheetId="3" r:id="rId30"/>
    <sheet name="S250" sheetId="2" r:id="rId31"/>
    <sheet name="R460" sheetId="102" r:id="rId32"/>
    <sheet name="R420" sheetId="101" r:id="rId33"/>
    <sheet name="R380" sheetId="100" r:id="rId34"/>
    <sheet name="C360" sheetId="97" r:id="rId35"/>
    <sheet name="C360A" sheetId="98" r:id="rId36"/>
    <sheet name="C330" sheetId="95" r:id="rId37"/>
    <sheet name="C330A" sheetId="96" r:id="rId38"/>
    <sheet name="C300" sheetId="93" r:id="rId39"/>
    <sheet name="C300A" sheetId="94" r:id="rId40"/>
    <sheet name="C270" sheetId="91" r:id="rId41"/>
    <sheet name="C270A" sheetId="92" r:id="rId42"/>
    <sheet name="C240" sheetId="89" r:id="rId43"/>
    <sheet name="C240A" sheetId="90" r:id="rId44"/>
    <sheet name="A550P" sheetId="84" r:id="rId45"/>
    <sheet name="A550" sheetId="83" r:id="rId46"/>
    <sheet name="A450P" sheetId="82" r:id="rId47"/>
    <sheet name="A450" sheetId="81" r:id="rId48"/>
    <sheet name="A380P" sheetId="80" r:id="rId49"/>
    <sheet name="A380" sheetId="79" r:id="rId50"/>
    <sheet name="RG370R" sheetId="105" r:id="rId51"/>
    <sheet name="Material Colors" sheetId="131" r:id="rId52"/>
    <sheet name="Accessories" sheetId="132" r:id="rId53"/>
    <sheet name="Parts" sheetId="133" r:id="rId54"/>
    <sheet name="Accessories (2)" sheetId="138" r:id="rId55"/>
    <sheet name="Parts (2)" sheetId="139" r:id="rId56"/>
  </sheets>
  <externalReferences>
    <externalReference r:id="rId57"/>
  </externalReferences>
  <definedNames>
    <definedName name="_xlnm._FilterDatabase" localSheetId="30" hidden="1">'S250'!$B$1:$H$39</definedName>
    <definedName name="_xlnm._FilterDatabase" localSheetId="13" hidden="1">S470NL!$B$50:$H$50</definedName>
    <definedName name="_xlnm.Print_Area" localSheetId="48">A380P!$B:$G</definedName>
    <definedName name="_xlnm.Print_Area" localSheetId="47">'A450'!$B:$G</definedName>
    <definedName name="_xlnm.Print_Area" localSheetId="46">A450P!$B:$G</definedName>
    <definedName name="_xlnm.Print_Area" localSheetId="45">'A550'!$B:$G</definedName>
    <definedName name="_xlnm.Print_Area" localSheetId="44">A550P!$B:$G</definedName>
    <definedName name="_xlnm.Print_Area" localSheetId="54">'Accessories (2)'!$B:$G</definedName>
    <definedName name="_xlnm.Print_Area" localSheetId="42">'C240'!$B:$H</definedName>
    <definedName name="_xlnm.Print_Area" localSheetId="43">'C240A'!$B:$H</definedName>
    <definedName name="_xlnm.Print_Area" localSheetId="40">'C270'!$B:$H</definedName>
    <definedName name="_xlnm.Print_Area" localSheetId="41">'C270A'!$B:$H</definedName>
    <definedName name="_xlnm.Print_Area" localSheetId="38">'C300'!$B:$H</definedName>
    <definedName name="_xlnm.Print_Area" localSheetId="39">'C300A'!$B:$H</definedName>
    <definedName name="_xlnm.Print_Area" localSheetId="36">'C330'!$B:$H</definedName>
    <definedName name="_xlnm.Print_Area" localSheetId="37">'C330A'!$B:$H</definedName>
    <definedName name="_xlnm.Print_Area" localSheetId="34">'C360'!$B:$H</definedName>
    <definedName name="_xlnm.Print_Area" localSheetId="35">'C360A'!$B:$H</definedName>
    <definedName name="_xlnm.Print_Area" localSheetId="2">D600A!$B:$H</definedName>
    <definedName name="_xlnm.Print_Area" localSheetId="3">D600D!$B:$H</definedName>
    <definedName name="_xlnm.Print_Area" localSheetId="1">D600L!$B:$H</definedName>
    <definedName name="_xlnm.Print_Area" localSheetId="11">'G340'!$B:$H</definedName>
    <definedName name="_xlnm.Print_Area" localSheetId="10">'G380'!$B:$H</definedName>
    <definedName name="_xlnm.Print_Area" localSheetId="9">'G420'!$B:$H</definedName>
    <definedName name="_xlnm.Print_Area" localSheetId="8">'G500'!$B:$H</definedName>
    <definedName name="_xlnm.Print_Area" localSheetId="7">'G580'!$B:$H</definedName>
    <definedName name="_xlnm.Print_Area" localSheetId="6">'G650'!$B:$H</definedName>
    <definedName name="_xlnm.Print_Area" localSheetId="5">'G750'!$B:$H</definedName>
    <definedName name="_xlnm.Print_Area" localSheetId="4">'G850'!$B:$I</definedName>
    <definedName name="_xlnm.Print_Area" localSheetId="55">'Parts (2)'!$B:$G</definedName>
    <definedName name="_xlnm.Print_Area" localSheetId="33">'R380'!$B:$H</definedName>
    <definedName name="_xlnm.Print_Area" localSheetId="32">'R420'!$B:$H</definedName>
    <definedName name="_xlnm.Print_Area" localSheetId="31">'R460'!$B:$H</definedName>
    <definedName name="_xlnm.Print_Area" localSheetId="50">RG370R!$B:$G</definedName>
    <definedName name="_xlnm.Print_Area" localSheetId="30">'S250'!$B:$H</definedName>
    <definedName name="_xlnm.Print_Area" localSheetId="29">'S275'!$B:$H</definedName>
    <definedName name="_xlnm.Print_Area" localSheetId="28">'S300'!$B:$H</definedName>
    <definedName name="_xlnm.Print_Area" localSheetId="17">S300L!$B:$H</definedName>
    <definedName name="_xlnm.Print_Area" localSheetId="23">S300S!$B:$H</definedName>
    <definedName name="_xlnm.Print_Area" localSheetId="27">'S330'!$B:$H</definedName>
    <definedName name="_xlnm.Print_Area" localSheetId="16">S330L!$B:$H</definedName>
    <definedName name="_xlnm.Print_Area" localSheetId="22">S330S!$B:$H</definedName>
    <definedName name="_xlnm.Print_Area" localSheetId="26">S370N!$B:$H</definedName>
    <definedName name="_xlnm.Print_Area" localSheetId="15">S370NL!$B:$H</definedName>
    <definedName name="_xlnm.Print_Area" localSheetId="21">S370NS!$B:$H</definedName>
    <definedName name="_xlnm.Print_Area" localSheetId="25">S420N!$B:$H</definedName>
    <definedName name="_xlnm.Print_Area" localSheetId="14">S420NL!$B:$H</definedName>
    <definedName name="_xlnm.Print_Area" localSheetId="20">S420NS!$B:$H</definedName>
    <definedName name="_xlnm.Print_Area" localSheetId="24">S470N!$B:$H</definedName>
    <definedName name="_xlnm.Print_Area" localSheetId="13">S470NL!$B:$H</definedName>
    <definedName name="_xlnm.Print_Area" localSheetId="19">S470NS!$B:$H</definedName>
    <definedName name="_xlnm.Print_Area" localSheetId="12">S520L!$B:$H</definedName>
    <definedName name="_xlnm.Print_Area" localSheetId="18">S520S!$B:$H</definedName>
    <definedName name="_xlnm.Print_Area" localSheetId="0">'Прайс-лист'!$B$6:$N$71</definedName>
  </definedNames>
  <calcPr calcId="125725"/>
</workbook>
</file>

<file path=xl/calcChain.xml><?xml version="1.0" encoding="utf-8"?>
<calcChain xmlns="http://schemas.openxmlformats.org/spreadsheetml/2006/main">
  <c r="G346" i="139"/>
  <c r="G345"/>
  <c r="G344"/>
  <c r="G343"/>
  <c r="G342"/>
  <c r="G341"/>
  <c r="G340"/>
  <c r="G339"/>
  <c r="G337"/>
  <c r="G336"/>
  <c r="G335"/>
  <c r="G334"/>
  <c r="G333"/>
  <c r="G332"/>
  <c r="G331"/>
  <c r="G330"/>
  <c r="G329"/>
  <c r="G328"/>
  <c r="G327"/>
  <c r="G326"/>
  <c r="G325"/>
  <c r="G324"/>
  <c r="G322"/>
  <c r="G321"/>
  <c r="G320"/>
  <c r="G319"/>
  <c r="G318"/>
  <c r="G317"/>
  <c r="G316"/>
  <c r="G315"/>
  <c r="G314"/>
  <c r="G313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1"/>
  <c r="G20"/>
  <c r="G19"/>
  <c r="G18"/>
  <c r="G17"/>
  <c r="G16"/>
  <c r="G15"/>
  <c r="G14"/>
  <c r="G13"/>
  <c r="G12"/>
  <c r="G11"/>
  <c r="G10"/>
  <c r="G9"/>
  <c r="G8"/>
  <c r="G7"/>
  <c r="G6"/>
  <c r="G432" i="138"/>
  <c r="G431"/>
  <c r="G430"/>
  <c r="G428"/>
  <c r="G427"/>
  <c r="G426"/>
  <c r="G423"/>
  <c r="G422"/>
  <c r="G421"/>
  <c r="G420"/>
  <c r="G419"/>
  <c r="G418"/>
  <c r="G417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6"/>
  <c r="G255"/>
  <c r="G254"/>
  <c r="G253"/>
  <c r="G252"/>
  <c r="G251"/>
  <c r="G250"/>
  <c r="G249"/>
  <c r="G248"/>
  <c r="G247"/>
  <c r="G246"/>
  <c r="G244"/>
  <c r="G243"/>
  <c r="G242"/>
  <c r="G241"/>
  <c r="G240"/>
  <c r="G239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1"/>
  <c r="G20"/>
  <c r="G19"/>
  <c r="G18"/>
  <c r="G17"/>
  <c r="G16"/>
  <c r="G15"/>
  <c r="G14"/>
  <c r="G13"/>
  <c r="G12"/>
  <c r="G11"/>
  <c r="G10"/>
  <c r="G9"/>
  <c r="G8"/>
  <c r="G7"/>
  <c r="G6"/>
  <c r="G53" i="134" l="1"/>
  <c r="F57"/>
  <c r="F59" i="136"/>
  <c r="H59" s="1"/>
  <c r="F58"/>
  <c r="H58" s="1"/>
  <c r="F57"/>
  <c r="H57" s="1"/>
  <c r="F56"/>
  <c r="H56" s="1"/>
  <c r="F55"/>
  <c r="H55" s="1"/>
  <c r="F54"/>
  <c r="F53"/>
  <c r="H53" s="1"/>
  <c r="F52"/>
  <c r="F51"/>
  <c r="H51" s="1"/>
  <c r="F50"/>
  <c r="H50" s="1"/>
  <c r="F49"/>
  <c r="H49" s="1"/>
  <c r="F48"/>
  <c r="H48" s="1"/>
  <c r="F47"/>
  <c r="H47" s="1"/>
  <c r="F46"/>
  <c r="H46" s="1"/>
  <c r="F45"/>
  <c r="H45" s="1"/>
  <c r="F44"/>
  <c r="H44" s="1"/>
  <c r="F43"/>
  <c r="H43" s="1"/>
  <c r="F42"/>
  <c r="H42" s="1"/>
  <c r="G54"/>
  <c r="G52"/>
  <c r="F40"/>
  <c r="H40" s="1"/>
  <c r="F57" i="137"/>
  <c r="F56"/>
  <c r="F41"/>
  <c r="H41" s="1"/>
  <c r="F41" i="134"/>
  <c r="H41" s="1"/>
  <c r="G53" i="137"/>
  <c r="G57"/>
  <c r="H52" i="136" l="1"/>
  <c r="H54"/>
  <c r="H56" i="137"/>
  <c r="H57" l="1"/>
  <c r="F67"/>
  <c r="H67" s="1"/>
  <c r="F66"/>
  <c r="H66" s="1"/>
  <c r="F65"/>
  <c r="H65" s="1"/>
  <c r="F64"/>
  <c r="H64" s="1"/>
  <c r="F63"/>
  <c r="H63" s="1"/>
  <c r="F62"/>
  <c r="H62" s="1"/>
  <c r="F61"/>
  <c r="H61" s="1"/>
  <c r="F60"/>
  <c r="H60" s="1"/>
  <c r="F59"/>
  <c r="H59" s="1"/>
  <c r="F58"/>
  <c r="H58" s="1"/>
  <c r="G55"/>
  <c r="F55"/>
  <c r="F54"/>
  <c r="H54" s="1"/>
  <c r="F53"/>
  <c r="H53" s="1"/>
  <c r="F52"/>
  <c r="H52" s="1"/>
  <c r="F51"/>
  <c r="H51" s="1"/>
  <c r="F50"/>
  <c r="H50" s="1"/>
  <c r="F49"/>
  <c r="H49" s="1"/>
  <c r="F48"/>
  <c r="H48" s="1"/>
  <c r="F47"/>
  <c r="H47" s="1"/>
  <c r="F46"/>
  <c r="H46" s="1"/>
  <c r="F45"/>
  <c r="H45" s="1"/>
  <c r="F44"/>
  <c r="H44" s="1"/>
  <c r="F43"/>
  <c r="H43" s="1"/>
  <c r="F40"/>
  <c r="H40" s="1"/>
  <c r="F39"/>
  <c r="H39" s="1"/>
  <c r="F38"/>
  <c r="H38" s="1"/>
  <c r="F37"/>
  <c r="H37" s="1"/>
  <c r="F36"/>
  <c r="H36" s="1"/>
  <c r="F35"/>
  <c r="H35" s="1"/>
  <c r="F34"/>
  <c r="H34" s="1"/>
  <c r="F33"/>
  <c r="H33" s="1"/>
  <c r="F32"/>
  <c r="H32" s="1"/>
  <c r="F28"/>
  <c r="H28" s="1"/>
  <c r="M10" i="1" s="1"/>
  <c r="F53" i="134"/>
  <c r="H53" s="1"/>
  <c r="F52"/>
  <c r="H52" s="1"/>
  <c r="F49"/>
  <c r="H49" s="1"/>
  <c r="F40" i="130"/>
  <c r="H40" s="1"/>
  <c r="H55" i="137" l="1"/>
  <c r="G68" s="1"/>
  <c r="F39" i="136"/>
  <c r="H39" s="1"/>
  <c r="F38"/>
  <c r="H38" s="1"/>
  <c r="F37"/>
  <c r="H37" s="1"/>
  <c r="F36"/>
  <c r="H36" s="1"/>
  <c r="F35"/>
  <c r="H35" s="1"/>
  <c r="F34"/>
  <c r="H34" s="1"/>
  <c r="F33"/>
  <c r="H33" s="1"/>
  <c r="F32"/>
  <c r="H32" s="1"/>
  <c r="F28"/>
  <c r="H28" s="1"/>
  <c r="M11" i="1" s="1"/>
  <c r="F67" i="134"/>
  <c r="H67" s="1"/>
  <c r="F66"/>
  <c r="H66" s="1"/>
  <c r="F65"/>
  <c r="H65" s="1"/>
  <c r="F64"/>
  <c r="H64" s="1"/>
  <c r="F63"/>
  <c r="H63" s="1"/>
  <c r="F62"/>
  <c r="H62" s="1"/>
  <c r="F61"/>
  <c r="H61" s="1"/>
  <c r="F60"/>
  <c r="H60" s="1"/>
  <c r="F59"/>
  <c r="H59" s="1"/>
  <c r="F58"/>
  <c r="H58" s="1"/>
  <c r="G57"/>
  <c r="F56"/>
  <c r="H56" s="1"/>
  <c r="G55"/>
  <c r="F55"/>
  <c r="F54"/>
  <c r="H54" s="1"/>
  <c r="F51"/>
  <c r="H51" s="1"/>
  <c r="F50"/>
  <c r="H50" s="1"/>
  <c r="F48"/>
  <c r="H48" s="1"/>
  <c r="F47"/>
  <c r="H47" s="1"/>
  <c r="F46"/>
  <c r="H46" s="1"/>
  <c r="F45"/>
  <c r="H45" s="1"/>
  <c r="F44"/>
  <c r="H44" s="1"/>
  <c r="F43"/>
  <c r="H43" s="1"/>
  <c r="F40"/>
  <c r="H40" s="1"/>
  <c r="F39"/>
  <c r="H39" s="1"/>
  <c r="F38"/>
  <c r="H38" s="1"/>
  <c r="F37"/>
  <c r="H37" s="1"/>
  <c r="F36"/>
  <c r="H36" s="1"/>
  <c r="F35"/>
  <c r="H35" s="1"/>
  <c r="F34"/>
  <c r="H34" s="1"/>
  <c r="F33"/>
  <c r="H33" s="1"/>
  <c r="F32"/>
  <c r="H32" s="1"/>
  <c r="F28"/>
  <c r="H28" s="1"/>
  <c r="M9" i="1" s="1"/>
  <c r="F67" i="120"/>
  <c r="F66"/>
  <c r="F65"/>
  <c r="F64"/>
  <c r="F63"/>
  <c r="F62"/>
  <c r="F61"/>
  <c r="F60"/>
  <c r="F59"/>
  <c r="F58"/>
  <c r="F57"/>
  <c r="F56"/>
  <c r="F36" i="114"/>
  <c r="H36" s="1"/>
  <c r="F36" i="115"/>
  <c r="H36" s="1"/>
  <c r="F38" i="64"/>
  <c r="H38" s="1"/>
  <c r="F38" i="63"/>
  <c r="H38" s="1"/>
  <c r="F43" i="67"/>
  <c r="H43" s="1"/>
  <c r="F38" i="65"/>
  <c r="H38" s="1"/>
  <c r="F38" i="67"/>
  <c r="H38" s="1"/>
  <c r="H57" i="134" l="1"/>
  <c r="H55"/>
  <c r="G60" i="136"/>
  <c r="E27" i="120"/>
  <c r="H65"/>
  <c r="H64"/>
  <c r="F55"/>
  <c r="F54"/>
  <c r="F53"/>
  <c r="G68" i="134" l="1"/>
  <c r="E27" i="78"/>
  <c r="F66" i="130" l="1"/>
  <c r="H66" s="1"/>
  <c r="F65"/>
  <c r="H65" s="1"/>
  <c r="F67"/>
  <c r="H67" s="1"/>
  <c r="E27"/>
  <c r="G63" i="116" l="1"/>
  <c r="I63" s="1"/>
  <c r="F56" i="130" l="1"/>
  <c r="H56" s="1"/>
  <c r="F57" i="77"/>
  <c r="H57" s="1"/>
  <c r="F29" i="8" l="1"/>
  <c r="H29" s="1"/>
  <c r="F30"/>
  <c r="H30" s="1"/>
  <c r="F31"/>
  <c r="H31" s="1"/>
  <c r="F32"/>
  <c r="H32" s="1"/>
  <c r="F33"/>
  <c r="H33" s="1"/>
  <c r="F35"/>
  <c r="H35" s="1"/>
  <c r="F36"/>
  <c r="H36" s="1"/>
  <c r="F37"/>
  <c r="H37" s="1"/>
  <c r="F38"/>
  <c r="H38" s="1"/>
  <c r="F39"/>
  <c r="H39" s="1"/>
  <c r="F40"/>
  <c r="H40" s="1"/>
  <c r="F41"/>
  <c r="H41" s="1"/>
  <c r="F42"/>
  <c r="H42" s="1"/>
  <c r="F43"/>
  <c r="H43" s="1"/>
  <c r="F44"/>
  <c r="H44" s="1"/>
  <c r="F45"/>
  <c r="H45" s="1"/>
  <c r="F46"/>
  <c r="H46" s="1"/>
  <c r="F47"/>
  <c r="H47" s="1"/>
  <c r="G45" i="63" l="1"/>
  <c r="G44" i="65"/>
  <c r="F58" i="130" l="1"/>
  <c r="H58" s="1"/>
  <c r="F57"/>
  <c r="H57" s="1"/>
  <c r="F64"/>
  <c r="H64" s="1"/>
  <c r="F63"/>
  <c r="H63" s="1"/>
  <c r="F62"/>
  <c r="H62" s="1"/>
  <c r="F61"/>
  <c r="H61" s="1"/>
  <c r="F60"/>
  <c r="H60" s="1"/>
  <c r="F59"/>
  <c r="H59" s="1"/>
  <c r="F43"/>
  <c r="H43" s="1"/>
  <c r="F44"/>
  <c r="H44" s="1"/>
  <c r="F45"/>
  <c r="H45" s="1"/>
  <c r="F46"/>
  <c r="H46" s="1"/>
  <c r="F47"/>
  <c r="H47" s="1"/>
  <c r="F48"/>
  <c r="H48" s="1"/>
  <c r="F49"/>
  <c r="H49" s="1"/>
  <c r="F55"/>
  <c r="H55" s="1"/>
  <c r="F54"/>
  <c r="H54" s="1"/>
  <c r="G53"/>
  <c r="F53"/>
  <c r="F52"/>
  <c r="H52" s="1"/>
  <c r="G51"/>
  <c r="F51"/>
  <c r="F50"/>
  <c r="H50" s="1"/>
  <c r="F42"/>
  <c r="H42" s="1"/>
  <c r="F39"/>
  <c r="H39" s="1"/>
  <c r="F38"/>
  <c r="H38" s="1"/>
  <c r="F37"/>
  <c r="H37" s="1"/>
  <c r="F36"/>
  <c r="H36" s="1"/>
  <c r="F35"/>
  <c r="H35" s="1"/>
  <c r="F34"/>
  <c r="H34" s="1"/>
  <c r="F33"/>
  <c r="H33" s="1"/>
  <c r="F32"/>
  <c r="H32" s="1"/>
  <c r="F31"/>
  <c r="H31" s="1"/>
  <c r="F27"/>
  <c r="H27" s="1"/>
  <c r="M14" i="1" s="1"/>
  <c r="H53" i="120"/>
  <c r="H51" i="130" l="1"/>
  <c r="H53"/>
  <c r="F29" i="7"/>
  <c r="F33" i="9"/>
  <c r="H33" s="1"/>
  <c r="F32" i="10"/>
  <c r="H32" s="1"/>
  <c r="F33"/>
  <c r="H33" s="1"/>
  <c r="F34" i="15"/>
  <c r="H34" s="1"/>
  <c r="F34" i="16"/>
  <c r="H34" s="1"/>
  <c r="F34" i="17"/>
  <c r="H34" s="1"/>
  <c r="F34" i="19"/>
  <c r="H34" s="1"/>
  <c r="F35" i="64"/>
  <c r="H35" s="1"/>
  <c r="F35" i="63"/>
  <c r="H35" s="1"/>
  <c r="F27"/>
  <c r="F35" i="65"/>
  <c r="H35" s="1"/>
  <c r="F34" i="67"/>
  <c r="H34" s="1"/>
  <c r="F34" i="73"/>
  <c r="H34" s="1"/>
  <c r="F34" i="74"/>
  <c r="H34" s="1"/>
  <c r="G68" i="130" l="1"/>
  <c r="F34" i="128"/>
  <c r="H34" s="1"/>
  <c r="F33"/>
  <c r="H33" s="1"/>
  <c r="F32"/>
  <c r="H32" s="1"/>
  <c r="F31"/>
  <c r="H31" s="1"/>
  <c r="F33" i="77"/>
  <c r="H33" s="1"/>
  <c r="F32"/>
  <c r="H32" s="1"/>
  <c r="F35"/>
  <c r="H35" s="1"/>
  <c r="F34"/>
  <c r="H34" s="1"/>
  <c r="F35" i="120"/>
  <c r="H35" s="1"/>
  <c r="F34"/>
  <c r="H34" s="1"/>
  <c r="F33"/>
  <c r="H33" s="1"/>
  <c r="F49" i="78"/>
  <c r="H49" s="1"/>
  <c r="F39"/>
  <c r="H39" s="1"/>
  <c r="F38"/>
  <c r="H38" s="1"/>
  <c r="G47" i="116"/>
  <c r="I47" s="1"/>
  <c r="F34" i="78"/>
  <c r="H34" s="1"/>
  <c r="G33" i="116"/>
  <c r="I33" s="1"/>
  <c r="F27" i="78"/>
  <c r="F55" i="128" l="1"/>
  <c r="H55" s="1"/>
  <c r="F54"/>
  <c r="H54" s="1"/>
  <c r="F43"/>
  <c r="H43" s="1"/>
  <c r="F42"/>
  <c r="H42" s="1"/>
  <c r="F53"/>
  <c r="H53" s="1"/>
  <c r="F52"/>
  <c r="H52" s="1"/>
  <c r="F51"/>
  <c r="H51" s="1"/>
  <c r="F50"/>
  <c r="H50" s="1"/>
  <c r="F44"/>
  <c r="H44" s="1"/>
  <c r="G49"/>
  <c r="F49"/>
  <c r="F48"/>
  <c r="H48" s="1"/>
  <c r="F47"/>
  <c r="H47" s="1"/>
  <c r="F46"/>
  <c r="H46" s="1"/>
  <c r="F45"/>
  <c r="H45" s="1"/>
  <c r="F40"/>
  <c r="H40" s="1"/>
  <c r="F39"/>
  <c r="H39" s="1"/>
  <c r="F38"/>
  <c r="H38" s="1"/>
  <c r="F37"/>
  <c r="H37" s="1"/>
  <c r="F36"/>
  <c r="H36" s="1"/>
  <c r="F35"/>
  <c r="H35" s="1"/>
  <c r="F30"/>
  <c r="H30" s="1"/>
  <c r="F26"/>
  <c r="H26" s="1"/>
  <c r="M18" i="1" s="1"/>
  <c r="F39" i="13"/>
  <c r="H39" s="1"/>
  <c r="F39" i="14"/>
  <c r="H39" s="1"/>
  <c r="H49" i="128" l="1"/>
  <c r="G56" s="1"/>
  <c r="F34" i="4"/>
  <c r="G46" i="116"/>
  <c r="I46" s="1"/>
  <c r="G45"/>
  <c r="I45" s="1"/>
  <c r="G44"/>
  <c r="I44" s="1"/>
  <c r="G43"/>
  <c r="I43" s="1"/>
  <c r="F32" i="9" l="1"/>
  <c r="H32" s="1"/>
  <c r="F31"/>
  <c r="H31" s="1"/>
  <c r="F30"/>
  <c r="H30" s="1"/>
  <c r="F29"/>
  <c r="H29" s="1"/>
  <c r="F35" i="10"/>
  <c r="H35" s="1"/>
  <c r="F37" i="13"/>
  <c r="H37" s="1"/>
  <c r="F35"/>
  <c r="H35" s="1"/>
  <c r="F34"/>
  <c r="H34" s="1"/>
  <c r="F33"/>
  <c r="H33" s="1"/>
  <c r="F32"/>
  <c r="H32" s="1"/>
  <c r="F31"/>
  <c r="H31" s="1"/>
  <c r="F30"/>
  <c r="H30" s="1"/>
  <c r="F37" i="14"/>
  <c r="H37" s="1"/>
  <c r="F35"/>
  <c r="H35" s="1"/>
  <c r="F34"/>
  <c r="H34" s="1"/>
  <c r="F33"/>
  <c r="H33" s="1"/>
  <c r="F32"/>
  <c r="H32" s="1"/>
  <c r="F31"/>
  <c r="H31" s="1"/>
  <c r="F30"/>
  <c r="H30" s="1"/>
  <c r="F33" i="64"/>
  <c r="F39" i="15"/>
  <c r="H39" s="1"/>
  <c r="F37"/>
  <c r="H37" s="1"/>
  <c r="F36"/>
  <c r="H36" s="1"/>
  <c r="F35"/>
  <c r="H35" s="1"/>
  <c r="F33"/>
  <c r="H33" s="1"/>
  <c r="F32"/>
  <c r="H32" s="1"/>
  <c r="F31"/>
  <c r="H31" s="1"/>
  <c r="F30"/>
  <c r="H30" s="1"/>
  <c r="F40" i="16"/>
  <c r="H40" s="1"/>
  <c r="F38"/>
  <c r="H38" s="1"/>
  <c r="F37"/>
  <c r="H37" s="1"/>
  <c r="F36"/>
  <c r="H36" s="1"/>
  <c r="F35"/>
  <c r="H35" s="1"/>
  <c r="F33"/>
  <c r="H33" s="1"/>
  <c r="F32"/>
  <c r="H32" s="1"/>
  <c r="F31"/>
  <c r="H31" s="1"/>
  <c r="F30"/>
  <c r="H30" s="1"/>
  <c r="F39" i="17"/>
  <c r="H39" s="1"/>
  <c r="F37"/>
  <c r="H37" s="1"/>
  <c r="F36"/>
  <c r="H36" s="1"/>
  <c r="F35"/>
  <c r="H35" s="1"/>
  <c r="F33"/>
  <c r="H33" s="1"/>
  <c r="F32"/>
  <c r="H32" s="1"/>
  <c r="F31"/>
  <c r="H31" s="1"/>
  <c r="F30"/>
  <c r="H30" s="1"/>
  <c r="F30" i="19"/>
  <c r="H30" s="1"/>
  <c r="F31"/>
  <c r="H31" s="1"/>
  <c r="F32"/>
  <c r="H32" s="1"/>
  <c r="F33"/>
  <c r="H33" s="1"/>
  <c r="F35"/>
  <c r="H35" s="1"/>
  <c r="F36"/>
  <c r="H36" s="1"/>
  <c r="F37"/>
  <c r="H37" s="1"/>
  <c r="F39"/>
  <c r="H39" s="1"/>
  <c r="F47" i="114"/>
  <c r="H47" s="1"/>
  <c r="F37"/>
  <c r="H37" s="1"/>
  <c r="F35"/>
  <c r="H35" s="1"/>
  <c r="F34"/>
  <c r="H34" s="1"/>
  <c r="F33"/>
  <c r="H33" s="1"/>
  <c r="F32"/>
  <c r="H32" s="1"/>
  <c r="F31"/>
  <c r="H31" s="1"/>
  <c r="F47" i="115"/>
  <c r="H47" s="1"/>
  <c r="F37" l="1"/>
  <c r="H37" s="1"/>
  <c r="F35"/>
  <c r="H35" s="1"/>
  <c r="F34"/>
  <c r="H34" s="1"/>
  <c r="F33"/>
  <c r="H33" s="1"/>
  <c r="F32"/>
  <c r="H32" s="1"/>
  <c r="F31"/>
  <c r="H31" s="1"/>
  <c r="F40" i="63"/>
  <c r="F39" i="64"/>
  <c r="H39" s="1"/>
  <c r="F37"/>
  <c r="H37" s="1"/>
  <c r="F36"/>
  <c r="H36" s="1"/>
  <c r="F34"/>
  <c r="H34" s="1"/>
  <c r="H33"/>
  <c r="F32"/>
  <c r="H32" s="1"/>
  <c r="F31"/>
  <c r="H31" s="1"/>
  <c r="F39" i="63"/>
  <c r="H39" s="1"/>
  <c r="F37"/>
  <c r="H37" s="1"/>
  <c r="F36"/>
  <c r="H36" s="1"/>
  <c r="F34"/>
  <c r="H34" s="1"/>
  <c r="F33"/>
  <c r="H33" s="1"/>
  <c r="F32"/>
  <c r="H32" s="1"/>
  <c r="F31"/>
  <c r="H31" s="1"/>
  <c r="F45" i="65"/>
  <c r="H45" s="1"/>
  <c r="F39"/>
  <c r="H39" s="1"/>
  <c r="F37"/>
  <c r="H37" s="1"/>
  <c r="F36"/>
  <c r="H36" s="1"/>
  <c r="F34"/>
  <c r="H34" s="1"/>
  <c r="F33"/>
  <c r="H33" s="1"/>
  <c r="F32"/>
  <c r="H32" s="1"/>
  <c r="F31"/>
  <c r="H31" s="1"/>
  <c r="F37" i="67"/>
  <c r="F39"/>
  <c r="H39" s="1"/>
  <c r="F40" i="73"/>
  <c r="H40" s="1"/>
  <c r="F39"/>
  <c r="H39" s="1"/>
  <c r="F38"/>
  <c r="H38" s="1"/>
  <c r="F37"/>
  <c r="H37" s="1"/>
  <c r="F36"/>
  <c r="H36" s="1"/>
  <c r="F35"/>
  <c r="H35" s="1"/>
  <c r="F33"/>
  <c r="H33" s="1"/>
  <c r="F32"/>
  <c r="H32" s="1"/>
  <c r="F31"/>
  <c r="H31" s="1"/>
  <c r="F30"/>
  <c r="H30" s="1"/>
  <c r="F40" i="74"/>
  <c r="H40" s="1"/>
  <c r="F39"/>
  <c r="H39" s="1"/>
  <c r="F38"/>
  <c r="H38" s="1"/>
  <c r="F37"/>
  <c r="H37" s="1"/>
  <c r="F36"/>
  <c r="H36" s="1"/>
  <c r="F35"/>
  <c r="H35" s="1"/>
  <c r="F33"/>
  <c r="H33" s="1"/>
  <c r="F32"/>
  <c r="H32" s="1"/>
  <c r="F31"/>
  <c r="H31" s="1"/>
  <c r="F30"/>
  <c r="H30" s="1"/>
  <c r="F49" i="77"/>
  <c r="F41"/>
  <c r="H41" s="1"/>
  <c r="F40"/>
  <c r="H40" s="1"/>
  <c r="F39"/>
  <c r="H39" s="1"/>
  <c r="F41" i="120"/>
  <c r="H41" s="1"/>
  <c r="G47"/>
  <c r="F32"/>
  <c r="H32" s="1"/>
  <c r="F31"/>
  <c r="H31" s="1"/>
  <c r="F31" i="78"/>
  <c r="H31" s="1"/>
  <c r="F42"/>
  <c r="H42" s="1"/>
  <c r="F43"/>
  <c r="H43" s="1"/>
  <c r="F44"/>
  <c r="H44" s="1"/>
  <c r="F45"/>
  <c r="H45" s="1"/>
  <c r="G37" i="116" l="1"/>
  <c r="I37" s="1"/>
  <c r="H51"/>
  <c r="G51" i="77"/>
  <c r="G42" i="116"/>
  <c r="I42" s="1"/>
  <c r="G32"/>
  <c r="F47" i="120"/>
  <c r="H47" s="1"/>
  <c r="F40"/>
  <c r="H40" l="1"/>
  <c r="F27" l="1"/>
  <c r="F62" i="78"/>
  <c r="H62" s="1"/>
  <c r="F46" i="120"/>
  <c r="H46" s="1"/>
  <c r="F52" i="77"/>
  <c r="H52" s="1"/>
  <c r="E15" i="105"/>
  <c r="E31" i="82" l="1"/>
  <c r="E29"/>
  <c r="G45" i="67" l="1"/>
  <c r="F45" i="73" l="1"/>
  <c r="H45" s="1"/>
  <c r="F44"/>
  <c r="H44" s="1"/>
  <c r="F43"/>
  <c r="H43" s="1"/>
  <c r="G57" i="120"/>
  <c r="G55"/>
  <c r="F36" i="77"/>
  <c r="F38"/>
  <c r="H38" s="1"/>
  <c r="F37" i="78"/>
  <c r="H37" s="1"/>
  <c r="G35" i="116"/>
  <c r="I35" s="1"/>
  <c r="G36" l="1"/>
  <c r="I36" s="1"/>
  <c r="F38" i="120"/>
  <c r="F51"/>
  <c r="H51" s="1"/>
  <c r="H63"/>
  <c r="H62"/>
  <c r="H56"/>
  <c r="F36"/>
  <c r="H36" s="1"/>
  <c r="F37"/>
  <c r="H37" s="1"/>
  <c r="F39"/>
  <c r="H39" s="1"/>
  <c r="F49"/>
  <c r="H49" s="1"/>
  <c r="F48"/>
  <c r="H48" s="1"/>
  <c r="F50"/>
  <c r="H50" s="1"/>
  <c r="F44"/>
  <c r="H44" s="1"/>
  <c r="F52"/>
  <c r="H52" s="1"/>
  <c r="F43"/>
  <c r="H43" s="1"/>
  <c r="H67"/>
  <c r="H66"/>
  <c r="H61"/>
  <c r="H60"/>
  <c r="H59"/>
  <c r="H54"/>
  <c r="F45"/>
  <c r="H45" s="1"/>
  <c r="H27"/>
  <c r="M16" i="1" s="1"/>
  <c r="H38" i="120" l="1"/>
  <c r="H57"/>
  <c r="H58"/>
  <c r="H55"/>
  <c r="E21" i="105"/>
  <c r="E20"/>
  <c r="E19"/>
  <c r="E32" i="79"/>
  <c r="E31"/>
  <c r="E29"/>
  <c r="E25"/>
  <c r="E31" i="80"/>
  <c r="E29"/>
  <c r="E25"/>
  <c r="G25" s="1"/>
  <c r="E32" i="81"/>
  <c r="E31"/>
  <c r="E29"/>
  <c r="E25"/>
  <c r="G31" i="82"/>
  <c r="G29"/>
  <c r="E25"/>
  <c r="G25" s="1"/>
  <c r="M61" i="1" s="1"/>
  <c r="N61" s="1"/>
  <c r="E32" i="83"/>
  <c r="E25"/>
  <c r="E31" i="84"/>
  <c r="E29"/>
  <c r="E25"/>
  <c r="G25" s="1"/>
  <c r="F36" i="90"/>
  <c r="F35"/>
  <c r="F34"/>
  <c r="F33"/>
  <c r="F32"/>
  <c r="F31"/>
  <c r="F29"/>
  <c r="F25"/>
  <c r="F36" i="89"/>
  <c r="F35"/>
  <c r="F34"/>
  <c r="F33"/>
  <c r="F32"/>
  <c r="F31"/>
  <c r="F29"/>
  <c r="F25"/>
  <c r="F37" i="92"/>
  <c r="F36"/>
  <c r="F35"/>
  <c r="F34"/>
  <c r="F33"/>
  <c r="F32"/>
  <c r="F31"/>
  <c r="F29"/>
  <c r="F25"/>
  <c r="F37" i="91"/>
  <c r="F36"/>
  <c r="F35"/>
  <c r="F34"/>
  <c r="F33"/>
  <c r="F32"/>
  <c r="F31"/>
  <c r="F29"/>
  <c r="F25"/>
  <c r="F38" i="94"/>
  <c r="H38" s="1"/>
  <c r="F37"/>
  <c r="F36"/>
  <c r="F35"/>
  <c r="F34"/>
  <c r="F33"/>
  <c r="F32"/>
  <c r="F31"/>
  <c r="F29"/>
  <c r="F25"/>
  <c r="F39" i="93"/>
  <c r="F38"/>
  <c r="F37"/>
  <c r="F36"/>
  <c r="F35"/>
  <c r="F34"/>
  <c r="F33"/>
  <c r="F32"/>
  <c r="F30"/>
  <c r="H30" s="1"/>
  <c r="F26"/>
  <c r="F38" i="96"/>
  <c r="F37"/>
  <c r="F36"/>
  <c r="F35"/>
  <c r="F34"/>
  <c r="F33"/>
  <c r="F32"/>
  <c r="F31"/>
  <c r="F29"/>
  <c r="F25"/>
  <c r="F39" i="95"/>
  <c r="F38"/>
  <c r="F37"/>
  <c r="F36"/>
  <c r="F35"/>
  <c r="F34"/>
  <c r="F33"/>
  <c r="F32"/>
  <c r="F30"/>
  <c r="F26"/>
  <c r="F32" i="82" l="1"/>
  <c r="G68" i="120"/>
  <c r="H25" i="94"/>
  <c r="H37"/>
  <c r="H33" i="89"/>
  <c r="G21" i="105"/>
  <c r="H32" i="95"/>
  <c r="H32" i="94"/>
  <c r="G25" i="79"/>
  <c r="H37" i="95"/>
  <c r="H34" i="96"/>
  <c r="G20" i="105"/>
  <c r="G25" i="83"/>
  <c r="H25" i="92"/>
  <c r="H36" i="96"/>
  <c r="H25" i="91"/>
  <c r="M54" i="1" s="1"/>
  <c r="N54" s="1"/>
  <c r="H35" i="89"/>
  <c r="H35" i="90"/>
  <c r="H26" i="95"/>
  <c r="H33" i="96"/>
  <c r="H34" i="91"/>
  <c r="H32" i="90"/>
  <c r="G31" i="83"/>
  <c r="H35" i="95"/>
  <c r="H38" i="93"/>
  <c r="H35" i="94"/>
  <c r="H32" i="92"/>
  <c r="G25" i="81"/>
  <c r="G29" i="79"/>
  <c r="H31" i="96"/>
  <c r="H34" i="94"/>
  <c r="H32" i="91"/>
  <c r="H29" i="89"/>
  <c r="H36" i="93"/>
  <c r="H31" i="91"/>
  <c r="H29" i="92"/>
  <c r="H25" i="90"/>
  <c r="G29" i="84"/>
  <c r="H30" i="95"/>
  <c r="H38"/>
  <c r="H35" i="96"/>
  <c r="H33" i="93"/>
  <c r="H35" i="92"/>
  <c r="H34" i="90"/>
  <c r="G31" i="81"/>
  <c r="G19" i="105"/>
  <c r="H34" i="95"/>
  <c r="H29" i="96"/>
  <c r="H35" i="93"/>
  <c r="H31" i="94"/>
  <c r="H36" i="91"/>
  <c r="H34" i="92"/>
  <c r="H32" i="89"/>
  <c r="H31" i="90"/>
  <c r="H33" i="95"/>
  <c r="H25" i="96"/>
  <c r="H37"/>
  <c r="H34" i="93"/>
  <c r="H29" i="94"/>
  <c r="H35" i="91"/>
  <c r="H33" i="92"/>
  <c r="H31" i="89"/>
  <c r="H29" i="90"/>
  <c r="G31" i="79"/>
  <c r="H32" i="93"/>
  <c r="H36" i="94"/>
  <c r="H33" i="91"/>
  <c r="H31" i="92"/>
  <c r="H25" i="89"/>
  <c r="M56" i="1" s="1"/>
  <c r="N56" s="1"/>
  <c r="G29" i="81"/>
  <c r="H36" i="95"/>
  <c r="H32" i="96"/>
  <c r="H26" i="93"/>
  <c r="M52" i="1" s="1"/>
  <c r="N52" s="1"/>
  <c r="H37" i="93"/>
  <c r="H33" i="94"/>
  <c r="H29" i="91"/>
  <c r="H36" i="92"/>
  <c r="H34" i="89"/>
  <c r="H33" i="90"/>
  <c r="G29" i="83"/>
  <c r="G29" i="80"/>
  <c r="G15" i="105"/>
  <c r="F38" i="98"/>
  <c r="F37"/>
  <c r="F36"/>
  <c r="F35"/>
  <c r="F34"/>
  <c r="F33"/>
  <c r="F32"/>
  <c r="F31"/>
  <c r="F29"/>
  <c r="F25"/>
  <c r="F39" i="97"/>
  <c r="F38"/>
  <c r="F37"/>
  <c r="F36"/>
  <c r="F35"/>
  <c r="F34"/>
  <c r="F33"/>
  <c r="F32"/>
  <c r="F30"/>
  <c r="H30" s="1"/>
  <c r="F26"/>
  <c r="F41" i="100"/>
  <c r="F40"/>
  <c r="F39"/>
  <c r="F38"/>
  <c r="F43"/>
  <c r="F42"/>
  <c r="F44"/>
  <c r="F36"/>
  <c r="F35"/>
  <c r="F34"/>
  <c r="F33"/>
  <c r="F37"/>
  <c r="F31"/>
  <c r="F30"/>
  <c r="F26"/>
  <c r="F41" i="101"/>
  <c r="F40"/>
  <c r="F39"/>
  <c r="F38"/>
  <c r="F43"/>
  <c r="F42"/>
  <c r="F44"/>
  <c r="F36"/>
  <c r="F35"/>
  <c r="F34"/>
  <c r="F33"/>
  <c r="F37"/>
  <c r="F31"/>
  <c r="F30"/>
  <c r="F26"/>
  <c r="H33" i="100" l="1"/>
  <c r="H25" i="98"/>
  <c r="M49" i="1" s="1"/>
  <c r="N49" s="1"/>
  <c r="H37" i="98"/>
  <c r="H39" i="100"/>
  <c r="H35" i="97"/>
  <c r="H36" i="101"/>
  <c r="H31"/>
  <c r="H43"/>
  <c r="H34" i="97"/>
  <c r="H31" i="98"/>
  <c r="H31" i="100"/>
  <c r="H43"/>
  <c r="H33" i="97"/>
  <c r="H29" i="98"/>
  <c r="H36" i="100"/>
  <c r="H33" i="101"/>
  <c r="H39"/>
  <c r="H35"/>
  <c r="H35" i="98"/>
  <c r="H34" i="101"/>
  <c r="H40"/>
  <c r="H35" i="100"/>
  <c r="H34"/>
  <c r="H40"/>
  <c r="H36" i="97"/>
  <c r="H32" i="98"/>
  <c r="H37" i="101"/>
  <c r="H38"/>
  <c r="H37" i="100"/>
  <c r="H38"/>
  <c r="H32" i="97"/>
  <c r="H36" i="98"/>
  <c r="H30" i="101"/>
  <c r="H42"/>
  <c r="H30" i="100"/>
  <c r="H42"/>
  <c r="H38" i="97"/>
  <c r="H34" i="98"/>
  <c r="H26" i="101"/>
  <c r="H44"/>
  <c r="H26" i="100"/>
  <c r="H44"/>
  <c r="H26" i="97"/>
  <c r="H37"/>
  <c r="H33" i="98"/>
  <c r="F41" i="102"/>
  <c r="F40"/>
  <c r="F39"/>
  <c r="F38"/>
  <c r="F43"/>
  <c r="F42"/>
  <c r="F44"/>
  <c r="F36"/>
  <c r="F35"/>
  <c r="F34"/>
  <c r="F33"/>
  <c r="F37"/>
  <c r="F31"/>
  <c r="F30"/>
  <c r="F26"/>
  <c r="F38" i="2"/>
  <c r="F37"/>
  <c r="F36"/>
  <c r="F35"/>
  <c r="F34"/>
  <c r="F33"/>
  <c r="F29"/>
  <c r="F31"/>
  <c r="F30"/>
  <c r="F25"/>
  <c r="F40" i="3"/>
  <c r="F39"/>
  <c r="F36"/>
  <c r="F38"/>
  <c r="F37"/>
  <c r="F35"/>
  <c r="F34"/>
  <c r="F33"/>
  <c r="F29"/>
  <c r="F31"/>
  <c r="F30"/>
  <c r="F25"/>
  <c r="F44" i="4"/>
  <c r="F43"/>
  <c r="F42"/>
  <c r="F41"/>
  <c r="F38"/>
  <c r="F40"/>
  <c r="F39"/>
  <c r="F37"/>
  <c r="F36"/>
  <c r="F35"/>
  <c r="H35" s="1"/>
  <c r="H34"/>
  <c r="F33"/>
  <c r="F29"/>
  <c r="F31"/>
  <c r="F30"/>
  <c r="F25"/>
  <c r="F44" i="7"/>
  <c r="F43"/>
  <c r="F42"/>
  <c r="F41"/>
  <c r="F38"/>
  <c r="F40"/>
  <c r="F39"/>
  <c r="F37"/>
  <c r="F36"/>
  <c r="F35"/>
  <c r="F34"/>
  <c r="F33"/>
  <c r="H29"/>
  <c r="F31"/>
  <c r="F30"/>
  <c r="F25"/>
  <c r="F25" i="8"/>
  <c r="H25" s="1"/>
  <c r="G48" s="1"/>
  <c r="F48" i="9"/>
  <c r="F47"/>
  <c r="F46"/>
  <c r="F45"/>
  <c r="F41"/>
  <c r="F42"/>
  <c r="F44"/>
  <c r="F43"/>
  <c r="F40"/>
  <c r="F39"/>
  <c r="F38"/>
  <c r="F37"/>
  <c r="F36"/>
  <c r="H36" s="1"/>
  <c r="F34"/>
  <c r="F25"/>
  <c r="F45" i="10"/>
  <c r="F44"/>
  <c r="F43"/>
  <c r="F42"/>
  <c r="F38"/>
  <c r="F39"/>
  <c r="F41"/>
  <c r="F40"/>
  <c r="F37"/>
  <c r="F36"/>
  <c r="F29"/>
  <c r="F31"/>
  <c r="F30"/>
  <c r="F25"/>
  <c r="H25" s="1"/>
  <c r="F48" i="13"/>
  <c r="F47"/>
  <c r="F46"/>
  <c r="F45"/>
  <c r="F44"/>
  <c r="F43"/>
  <c r="F40"/>
  <c r="F42"/>
  <c r="F41"/>
  <c r="F38"/>
  <c r="F26"/>
  <c r="F48" i="14"/>
  <c r="F47"/>
  <c r="F46"/>
  <c r="F45"/>
  <c r="F44"/>
  <c r="F43"/>
  <c r="F40"/>
  <c r="F42"/>
  <c r="F41"/>
  <c r="F38"/>
  <c r="F26"/>
  <c r="F52" i="15"/>
  <c r="H52" s="1"/>
  <c r="F51"/>
  <c r="H51" s="1"/>
  <c r="F50"/>
  <c r="H50" s="1"/>
  <c r="F49"/>
  <c r="H49" s="1"/>
  <c r="F48"/>
  <c r="H48" s="1"/>
  <c r="F44"/>
  <c r="H44" s="1"/>
  <c r="F43"/>
  <c r="H43" s="1"/>
  <c r="F42"/>
  <c r="H42" s="1"/>
  <c r="F45"/>
  <c r="H45" s="1"/>
  <c r="F47"/>
  <c r="H47" s="1"/>
  <c r="F46"/>
  <c r="H46" s="1"/>
  <c r="F41"/>
  <c r="H41" s="1"/>
  <c r="F40"/>
  <c r="H40" s="1"/>
  <c r="F26"/>
  <c r="F54" i="16"/>
  <c r="F53"/>
  <c r="F52"/>
  <c r="F51"/>
  <c r="F50"/>
  <c r="F46"/>
  <c r="F45"/>
  <c r="F44"/>
  <c r="F47"/>
  <c r="F49"/>
  <c r="F48"/>
  <c r="F43"/>
  <c r="F42"/>
  <c r="F41"/>
  <c r="F26"/>
  <c r="F53" i="17"/>
  <c r="F52"/>
  <c r="F51"/>
  <c r="F50"/>
  <c r="F49"/>
  <c r="F45"/>
  <c r="F44"/>
  <c r="F43"/>
  <c r="F46"/>
  <c r="F48"/>
  <c r="F47"/>
  <c r="F42"/>
  <c r="F41"/>
  <c r="F40"/>
  <c r="F26"/>
  <c r="F55" i="19"/>
  <c r="F54"/>
  <c r="F53"/>
  <c r="F52"/>
  <c r="F51"/>
  <c r="F47"/>
  <c r="F46"/>
  <c r="F45"/>
  <c r="F44"/>
  <c r="F43"/>
  <c r="F48"/>
  <c r="F50"/>
  <c r="F49"/>
  <c r="F42"/>
  <c r="F41"/>
  <c r="F40"/>
  <c r="F26"/>
  <c r="F49" i="114"/>
  <c r="F48"/>
  <c r="F46"/>
  <c r="F45"/>
  <c r="F41"/>
  <c r="F44"/>
  <c r="F43"/>
  <c r="F42"/>
  <c r="F40"/>
  <c r="F39"/>
  <c r="F27"/>
  <c r="H38" i="7" l="1"/>
  <c r="H29" i="4"/>
  <c r="H29" i="3"/>
  <c r="H39"/>
  <c r="H39" i="114"/>
  <c r="H48"/>
  <c r="H48" i="19"/>
  <c r="H25" i="7"/>
  <c r="H25" i="4"/>
  <c r="H37"/>
  <c r="H47" i="17"/>
  <c r="H51"/>
  <c r="H42" i="13"/>
  <c r="H37" i="10"/>
  <c r="H44" i="114"/>
  <c r="H45" i="16"/>
  <c r="H40" i="9"/>
  <c r="H26" i="13"/>
  <c r="H46"/>
  <c r="H44" i="9"/>
  <c r="H26" i="19"/>
  <c r="H44"/>
  <c r="H26" i="14"/>
  <c r="H25" i="3"/>
  <c r="H37"/>
  <c r="H36" i="102"/>
  <c r="H55" i="19"/>
  <c r="H46" i="14"/>
  <c r="H33" i="102"/>
  <c r="H39"/>
  <c r="H27" i="114"/>
  <c r="H49" i="16"/>
  <c r="H53"/>
  <c r="H38" i="9"/>
  <c r="H46"/>
  <c r="H50" i="19"/>
  <c r="H52"/>
  <c r="H45" i="114"/>
  <c r="H42" i="16"/>
  <c r="H50"/>
  <c r="H40" i="14"/>
  <c r="H38" i="13"/>
  <c r="H47"/>
  <c r="H43" i="10"/>
  <c r="H39" i="7"/>
  <c r="H39" i="4"/>
  <c r="H38" i="10"/>
  <c r="H36" i="7"/>
  <c r="H35" i="3"/>
  <c r="H25" i="2"/>
  <c r="H40" i="114"/>
  <c r="H43" i="17"/>
  <c r="H26" i="15"/>
  <c r="H43" i="14"/>
  <c r="H31" i="4"/>
  <c r="H29" i="2"/>
  <c r="H30" i="102"/>
  <c r="H42"/>
  <c r="H53" i="19"/>
  <c r="H47" i="16"/>
  <c r="H42" i="19"/>
  <c r="H47"/>
  <c r="H42" i="17"/>
  <c r="H50"/>
  <c r="H43" i="16"/>
  <c r="H51"/>
  <c r="H44" i="13"/>
  <c r="H40" i="10"/>
  <c r="H43" i="4"/>
  <c r="H36" i="2"/>
  <c r="H43" i="114"/>
  <c r="H40" i="19"/>
  <c r="H45"/>
  <c r="H40" i="17"/>
  <c r="H45"/>
  <c r="H45" i="14"/>
  <c r="H40" i="13"/>
  <c r="H42" i="9"/>
  <c r="H33" i="7"/>
  <c r="H41"/>
  <c r="H41" i="4"/>
  <c r="H34" i="2"/>
  <c r="H37" i="102"/>
  <c r="H38"/>
  <c r="H46" i="17"/>
  <c r="H41" i="14"/>
  <c r="H42" i="114"/>
  <c r="H43" i="19"/>
  <c r="H54"/>
  <c r="H48" i="17"/>
  <c r="H52"/>
  <c r="H48" i="16"/>
  <c r="H52"/>
  <c r="H38" i="14"/>
  <c r="H47"/>
  <c r="H43" i="13"/>
  <c r="H29" i="10"/>
  <c r="H42"/>
  <c r="H39" i="9"/>
  <c r="H47"/>
  <c r="H30" i="7"/>
  <c r="H37"/>
  <c r="H42" i="4"/>
  <c r="H33" i="3"/>
  <c r="H40"/>
  <c r="H33" i="2"/>
  <c r="H26" i="102"/>
  <c r="H44"/>
  <c r="H31" i="10"/>
  <c r="H39"/>
  <c r="H37" i="9"/>
  <c r="H45"/>
  <c r="H35" i="7"/>
  <c r="H43"/>
  <c r="H38" i="4"/>
  <c r="H31" i="3"/>
  <c r="H36"/>
  <c r="H31" i="2"/>
  <c r="H35" i="102"/>
  <c r="H46" i="114"/>
  <c r="H49" i="19"/>
  <c r="H51"/>
  <c r="H41" i="17"/>
  <c r="H49"/>
  <c r="H41" i="16"/>
  <c r="H46"/>
  <c r="H44" i="14"/>
  <c r="H41" i="13"/>
  <c r="H30" i="10"/>
  <c r="H41"/>
  <c r="H25" i="9"/>
  <c r="H41"/>
  <c r="H34" i="7"/>
  <c r="H42"/>
  <c r="H33" i="4"/>
  <c r="H40"/>
  <c r="H30" i="3"/>
  <c r="H38"/>
  <c r="H30" i="2"/>
  <c r="H37"/>
  <c r="H34" i="102"/>
  <c r="H40"/>
  <c r="H41" i="114"/>
  <c r="H41" i="19"/>
  <c r="H46"/>
  <c r="H26" i="17"/>
  <c r="H44"/>
  <c r="H26" i="16"/>
  <c r="H44"/>
  <c r="H42" i="14"/>
  <c r="H45" i="13"/>
  <c r="H36" i="10"/>
  <c r="H44"/>
  <c r="H34" i="9"/>
  <c r="H43"/>
  <c r="H31" i="7"/>
  <c r="H40"/>
  <c r="H30" i="4"/>
  <c r="H36"/>
  <c r="H34" i="3"/>
  <c r="H35" i="2"/>
  <c r="H31" i="102"/>
  <c r="H43"/>
  <c r="F49" i="115"/>
  <c r="F48"/>
  <c r="F46"/>
  <c r="F45"/>
  <c r="F41"/>
  <c r="F44"/>
  <c r="F43"/>
  <c r="F42"/>
  <c r="F40"/>
  <c r="F39"/>
  <c r="F27"/>
  <c r="F54" i="64"/>
  <c r="F53"/>
  <c r="F52"/>
  <c r="F51"/>
  <c r="F50"/>
  <c r="F49"/>
  <c r="F44"/>
  <c r="F45"/>
  <c r="F43"/>
  <c r="F46"/>
  <c r="F48"/>
  <c r="F47"/>
  <c r="F42"/>
  <c r="F41"/>
  <c r="F27"/>
  <c r="F57" i="63"/>
  <c r="F56"/>
  <c r="F55"/>
  <c r="F54"/>
  <c r="F53"/>
  <c r="F52"/>
  <c r="F47"/>
  <c r="F48"/>
  <c r="F46"/>
  <c r="F49"/>
  <c r="F51"/>
  <c r="F50"/>
  <c r="F45"/>
  <c r="F44"/>
  <c r="F43"/>
  <c r="F42"/>
  <c r="H47" l="1"/>
  <c r="H45" i="64"/>
  <c r="H27" i="115"/>
  <c r="H40"/>
  <c r="H53" i="63"/>
  <c r="H41" i="115"/>
  <c r="H48" i="64"/>
  <c r="H52"/>
  <c r="H45" i="115"/>
  <c r="H51" i="63"/>
  <c r="H27" i="64"/>
  <c r="H41"/>
  <c r="H44"/>
  <c r="H42" i="115"/>
  <c r="H42" i="63"/>
  <c r="H49"/>
  <c r="H55"/>
  <c r="H46" i="64"/>
  <c r="H53"/>
  <c r="H52" i="63"/>
  <c r="H50" i="64"/>
  <c r="H50" i="63"/>
  <c r="H42" i="64"/>
  <c r="H49"/>
  <c r="H43" i="115"/>
  <c r="H46" i="63"/>
  <c r="H44"/>
  <c r="H56"/>
  <c r="H39" i="115"/>
  <c r="H48"/>
  <c r="G53" i="15"/>
  <c r="H45" i="63"/>
  <c r="H43" i="64"/>
  <c r="H46" i="115"/>
  <c r="H43" i="63"/>
  <c r="H48"/>
  <c r="H54"/>
  <c r="H47" i="64"/>
  <c r="H51"/>
  <c r="H44" i="115"/>
  <c r="H40" i="63"/>
  <c r="F56" i="65"/>
  <c r="F55"/>
  <c r="F54"/>
  <c r="F53"/>
  <c r="F52"/>
  <c r="F51"/>
  <c r="F46"/>
  <c r="F47"/>
  <c r="F48"/>
  <c r="F50"/>
  <c r="F49"/>
  <c r="F44"/>
  <c r="F43"/>
  <c r="F42"/>
  <c r="F41"/>
  <c r="F27"/>
  <c r="F59" i="67"/>
  <c r="F58"/>
  <c r="F57"/>
  <c r="F56"/>
  <c r="F55"/>
  <c r="F54"/>
  <c r="F50"/>
  <c r="F49"/>
  <c r="F47"/>
  <c r="F48"/>
  <c r="F46"/>
  <c r="F51"/>
  <c r="F53"/>
  <c r="F52"/>
  <c r="F45"/>
  <c r="F44"/>
  <c r="F42"/>
  <c r="F41"/>
  <c r="F31"/>
  <c r="F36"/>
  <c r="F35"/>
  <c r="F33"/>
  <c r="F32"/>
  <c r="F27"/>
  <c r="H44" i="65" l="1"/>
  <c r="H45" i="67"/>
  <c r="H53"/>
  <c r="H47" i="65"/>
  <c r="H51" i="67"/>
  <c r="H56"/>
  <c r="H41" i="65"/>
  <c r="H49"/>
  <c r="H53"/>
  <c r="H33" i="67"/>
  <c r="H44"/>
  <c r="H46"/>
  <c r="H57"/>
  <c r="H55"/>
  <c r="H50"/>
  <c r="H48" i="65"/>
  <c r="H55"/>
  <c r="H35" i="67"/>
  <c r="H52" i="65"/>
  <c r="H36" i="67"/>
  <c r="H42" i="65"/>
  <c r="H27" i="67"/>
  <c r="H41"/>
  <c r="H32"/>
  <c r="H42"/>
  <c r="H52"/>
  <c r="H54"/>
  <c r="H43" i="65"/>
  <c r="H50"/>
  <c r="H54"/>
  <c r="H31" i="67"/>
  <c r="H49"/>
  <c r="H27" i="65"/>
  <c r="H37" i="67"/>
  <c r="H47"/>
  <c r="H51" i="65"/>
  <c r="H48" i="67"/>
  <c r="H58"/>
  <c r="H46" i="65"/>
  <c r="H27" i="63"/>
  <c r="F54" i="73" l="1"/>
  <c r="F53"/>
  <c r="F52"/>
  <c r="F51"/>
  <c r="F50"/>
  <c r="F49"/>
  <c r="F48"/>
  <c r="F47"/>
  <c r="F46"/>
  <c r="F42"/>
  <c r="F26"/>
  <c r="F54" i="74"/>
  <c r="F53"/>
  <c r="F52"/>
  <c r="F51"/>
  <c r="F50"/>
  <c r="F49"/>
  <c r="F48"/>
  <c r="F47"/>
  <c r="F46"/>
  <c r="F42"/>
  <c r="F45"/>
  <c r="F44"/>
  <c r="F43"/>
  <c r="F26"/>
  <c r="F58" i="77"/>
  <c r="F56"/>
  <c r="F55"/>
  <c r="F54"/>
  <c r="F53"/>
  <c r="F51"/>
  <c r="F50"/>
  <c r="F45"/>
  <c r="F43"/>
  <c r="F44"/>
  <c r="F48"/>
  <c r="F46"/>
  <c r="F47"/>
  <c r="F31"/>
  <c r="F30"/>
  <c r="F37"/>
  <c r="F26"/>
  <c r="F66" i="78"/>
  <c r="F48"/>
  <c r="F65"/>
  <c r="F64"/>
  <c r="F63"/>
  <c r="F61"/>
  <c r="F60"/>
  <c r="F59"/>
  <c r="F58"/>
  <c r="F57"/>
  <c r="G56"/>
  <c r="F56"/>
  <c r="F55"/>
  <c r="G54"/>
  <c r="F54"/>
  <c r="F53"/>
  <c r="G52"/>
  <c r="F52"/>
  <c r="F51"/>
  <c r="F50"/>
  <c r="F46"/>
  <c r="F47"/>
  <c r="F40"/>
  <c r="F36"/>
  <c r="F35"/>
  <c r="F33"/>
  <c r="F32"/>
  <c r="H51" i="77" l="1"/>
  <c r="H54" i="78"/>
  <c r="H48" i="77"/>
  <c r="H65" i="78"/>
  <c r="H49" i="77"/>
  <c r="H35" i="78"/>
  <c r="H50"/>
  <c r="H52" i="73"/>
  <c r="H40" i="78"/>
  <c r="H51"/>
  <c r="H57"/>
  <c r="H48"/>
  <c r="H47" i="73"/>
  <c r="H26" i="77"/>
  <c r="H31"/>
  <c r="H50"/>
  <c r="H55"/>
  <c r="H47" i="74"/>
  <c r="H26" i="73"/>
  <c r="M20" i="1" s="1"/>
  <c r="H49" i="73"/>
  <c r="H27" i="78"/>
  <c r="H47"/>
  <c r="H46" i="74"/>
  <c r="H48" i="73"/>
  <c r="H56" i="78"/>
  <c r="H64"/>
  <c r="H36" i="77"/>
  <c r="H44"/>
  <c r="H44" i="74"/>
  <c r="H51"/>
  <c r="H60" i="78"/>
  <c r="H48" i="74"/>
  <c r="H36" i="78"/>
  <c r="H63"/>
  <c r="H46" i="77"/>
  <c r="H42" i="74"/>
  <c r="H53"/>
  <c r="H46" i="73"/>
  <c r="H53" i="78"/>
  <c r="H61"/>
  <c r="H47" i="77"/>
  <c r="H56"/>
  <c r="H45" i="74"/>
  <c r="H52"/>
  <c r="H42" i="73"/>
  <c r="H53"/>
  <c r="H33" i="78"/>
  <c r="H52"/>
  <c r="H55"/>
  <c r="H59"/>
  <c r="H30" i="77"/>
  <c r="H45"/>
  <c r="H54"/>
  <c r="H43" i="74"/>
  <c r="H50"/>
  <c r="H51" i="73"/>
  <c r="H32" i="78"/>
  <c r="H46"/>
  <c r="H58"/>
  <c r="H37" i="77"/>
  <c r="H43"/>
  <c r="H53"/>
  <c r="H26" i="74"/>
  <c r="H49"/>
  <c r="H50" i="73"/>
  <c r="G62" i="116"/>
  <c r="G61"/>
  <c r="G60"/>
  <c r="G59"/>
  <c r="G58"/>
  <c r="G57"/>
  <c r="G54"/>
  <c r="G53"/>
  <c r="G51"/>
  <c r="G50"/>
  <c r="G52"/>
  <c r="G55"/>
  <c r="G56"/>
  <c r="G39"/>
  <c r="G49"/>
  <c r="G48"/>
  <c r="G40"/>
  <c r="G41"/>
  <c r="G31"/>
  <c r="G27"/>
  <c r="M66" i="1" s="1"/>
  <c r="M22"/>
  <c r="M64" l="1"/>
  <c r="N66"/>
  <c r="I51" i="116"/>
  <c r="I31"/>
  <c r="I55"/>
  <c r="I54"/>
  <c r="I59"/>
  <c r="I53"/>
  <c r="I40"/>
  <c r="I50"/>
  <c r="I34"/>
  <c r="I60"/>
  <c r="I41"/>
  <c r="I52"/>
  <c r="I32"/>
  <c r="I39"/>
  <c r="M19" i="1"/>
  <c r="M17" s="1"/>
  <c r="M15" s="1"/>
  <c r="I56" i="116"/>
  <c r="I61"/>
  <c r="I27"/>
  <c r="M13" i="1" s="1"/>
  <c r="I49" i="116"/>
  <c r="I58"/>
  <c r="I48"/>
  <c r="I57"/>
  <c r="I62"/>
  <c r="H54" i="73"/>
  <c r="G55" s="1"/>
  <c r="H58" i="77"/>
  <c r="G59" s="1"/>
  <c r="H54" i="74"/>
  <c r="G55" s="1"/>
  <c r="H66" i="78"/>
  <c r="G67" s="1"/>
  <c r="H56" i="65"/>
  <c r="G57" s="1"/>
  <c r="H57" i="63"/>
  <c r="G58" s="1"/>
  <c r="H59" i="67"/>
  <c r="G60" s="1"/>
  <c r="H54" i="64"/>
  <c r="G55" s="1"/>
  <c r="H49" i="115"/>
  <c r="G50" s="1"/>
  <c r="H44" i="4"/>
  <c r="G45" s="1"/>
  <c r="H48" i="14"/>
  <c r="G49" s="1"/>
  <c r="H45" i="10"/>
  <c r="G46" s="1"/>
  <c r="H44" i="7"/>
  <c r="G45" s="1"/>
  <c r="H49" i="114"/>
  <c r="G50" s="1"/>
  <c r="G56" i="19"/>
  <c r="G41" i="3"/>
  <c r="H48" i="9"/>
  <c r="G49" s="1"/>
  <c r="H53" i="17"/>
  <c r="G54" s="1"/>
  <c r="H54" i="16"/>
  <c r="G55" s="1"/>
  <c r="H38" i="2"/>
  <c r="G39" s="1"/>
  <c r="H41" i="102"/>
  <c r="G45" s="1"/>
  <c r="H48" i="13"/>
  <c r="G49" s="1"/>
  <c r="H39" i="97"/>
  <c r="G40" s="1"/>
  <c r="H41" i="101"/>
  <c r="G45" s="1"/>
  <c r="H38" i="98"/>
  <c r="G39" s="1"/>
  <c r="H36" i="90"/>
  <c r="G37" s="1"/>
  <c r="H36" i="89"/>
  <c r="G37" s="1"/>
  <c r="H37" i="92"/>
  <c r="G38" s="1"/>
  <c r="F22" i="105"/>
  <c r="H39" i="93"/>
  <c r="G40" s="1"/>
  <c r="H37" i="91"/>
  <c r="G38" s="1"/>
  <c r="H38" i="96"/>
  <c r="G39" s="1"/>
  <c r="G32" i="79"/>
  <c r="G33" s="1"/>
  <c r="G31" i="80"/>
  <c r="F32" s="1"/>
  <c r="G39" i="94"/>
  <c r="G32" i="81"/>
  <c r="F33" s="1"/>
  <c r="G32" i="83"/>
  <c r="F33" s="1"/>
  <c r="G31" i="84"/>
  <c r="F32" s="1"/>
  <c r="H39" i="95"/>
  <c r="G40" s="1"/>
  <c r="M63" i="1" l="1"/>
  <c r="N64"/>
  <c r="H64" i="116"/>
  <c r="M62" i="1" l="1"/>
  <c r="N63"/>
  <c r="H41" i="100"/>
  <c r="G45" s="1"/>
  <c r="M60" i="1" l="1"/>
  <c r="N62"/>
  <c r="M59" l="1"/>
  <c r="N60"/>
  <c r="M57" l="1"/>
  <c r="N59"/>
  <c r="M55" l="1"/>
  <c r="N57"/>
  <c r="M53" l="1"/>
  <c r="N55"/>
  <c r="M51" l="1"/>
  <c r="N53"/>
  <c r="M50" l="1"/>
  <c r="N51"/>
  <c r="M48" l="1"/>
  <c r="N50"/>
  <c r="M46" l="1"/>
  <c r="N48"/>
  <c r="M45" l="1"/>
  <c r="N46"/>
  <c r="M44" l="1"/>
  <c r="N45"/>
  <c r="M42" l="1"/>
  <c r="M41" s="1"/>
  <c r="M40" s="1"/>
  <c r="M39" s="1"/>
  <c r="M38" s="1"/>
  <c r="M37" s="1"/>
  <c r="M36" s="1"/>
  <c r="M34" s="1"/>
  <c r="M33" s="1"/>
  <c r="M32" s="1"/>
  <c r="M31" s="1"/>
  <c r="M30" s="1"/>
  <c r="M29" s="1"/>
  <c r="M27" s="1"/>
  <c r="M26" s="1"/>
  <c r="M25" s="1"/>
  <c r="M24" s="1"/>
  <c r="M23" s="1"/>
  <c r="N44"/>
</calcChain>
</file>

<file path=xl/comments1.xml><?xml version="1.0" encoding="utf-8"?>
<comments xmlns="http://schemas.openxmlformats.org/spreadsheetml/2006/main">
  <authors>
    <author>Автор</author>
  </authors>
  <commentList>
    <comment ref="C48" authorId="0">
      <text>
        <r>
          <rPr>
            <b/>
            <sz val="9"/>
            <color indexed="81"/>
            <rFont val="Tahoma"/>
            <family val="2"/>
            <charset val="204"/>
          </rPr>
          <t>Для ПЛМ YAMAHA не требуется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C48" authorId="0">
      <text>
        <r>
          <rPr>
            <b/>
            <sz val="9"/>
            <color indexed="81"/>
            <rFont val="Tahoma"/>
            <family val="2"/>
            <charset val="204"/>
          </rPr>
          <t>Для ПЛМ YAMAHA не требуется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C47" authorId="0">
      <text>
        <r>
          <rPr>
            <b/>
            <sz val="9"/>
            <color indexed="81"/>
            <rFont val="Tahoma"/>
            <family val="2"/>
            <charset val="204"/>
          </rPr>
          <t>Для ПЛМ YAMAHA не требуется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C47" authorId="0">
      <text>
        <r>
          <rPr>
            <b/>
            <sz val="9"/>
            <color indexed="81"/>
            <rFont val="Tahoma"/>
            <family val="2"/>
            <charset val="204"/>
          </rPr>
          <t>Для ПЛМ YAMAHA не требуется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C48" authorId="0">
      <text>
        <r>
          <rPr>
            <b/>
            <sz val="9"/>
            <color indexed="81"/>
            <rFont val="Tahoma"/>
            <family val="2"/>
            <charset val="204"/>
          </rPr>
          <t>Для ПЛМ YAMAHA не требуется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C48" authorId="0">
      <text>
        <r>
          <rPr>
            <b/>
            <sz val="9"/>
            <color indexed="81"/>
            <rFont val="Tahoma"/>
            <charset val="1"/>
          </rPr>
          <t>основной электрический жгут, контейнер или поддон под аккумулятор, размыкатель массы, 5 морских переключателей, универсальную розетку 12V - двойное гнездо USB, комплект навигационных огней (красный, зеленый, топовый на арке), автоматическую трюмную помпу, сирену (горн)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49" authorId="0">
      <text>
        <r>
          <rPr>
            <b/>
            <sz val="9"/>
            <color indexed="81"/>
            <rFont val="Tahoma"/>
            <charset val="1"/>
          </rPr>
          <t>размыкатель массы, 5 морских переключателей, универсальную розетку 12V - двойное гнездо USB, комплект навигационных огней (красный, зеленый, топовый на штанге), автоматическую трюмную помпу, сирену (горн)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C50" authorId="0">
      <text>
        <r>
          <rPr>
            <b/>
            <sz val="9"/>
            <color indexed="81"/>
            <rFont val="Tahoma"/>
            <family val="2"/>
            <charset val="204"/>
          </rPr>
          <t>Для ПЛМ YAMAHA не требуется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Автор</author>
  </authors>
  <commentList>
    <comment ref="C48" authorId="0">
      <text>
        <r>
          <rPr>
            <b/>
            <sz val="9"/>
            <color indexed="81"/>
            <rFont val="Tahoma"/>
            <family val="2"/>
            <charset val="204"/>
          </rPr>
          <t>Для ПЛМ Yamaha не требуется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<sst xmlns="http://schemas.openxmlformats.org/spreadsheetml/2006/main" count="8801" uniqueCount="3011">
  <si>
    <t>Discount</t>
  </si>
  <si>
    <t>Цена</t>
  </si>
  <si>
    <t>GRAND Silver Line S250 (Open RIB)</t>
  </si>
  <si>
    <t>Замена цвета стеклопластика</t>
  </si>
  <si>
    <t>Дополнительное оборудование</t>
  </si>
  <si>
    <t>Сиденье мягкое сьёмное с сумкой, переднее</t>
  </si>
  <si>
    <t>Защита киля</t>
  </si>
  <si>
    <t>Защита баллона</t>
  </si>
  <si>
    <t>Защитный чехол на лодку</t>
  </si>
  <si>
    <t>Итого:</t>
  </si>
  <si>
    <t>GRAND Silver Line S275 (Open RIB)</t>
  </si>
  <si>
    <t>Сумка-рундук носовая</t>
  </si>
  <si>
    <t>Сиденье мягкое сьёмное с сумкой, заднее</t>
  </si>
  <si>
    <t>Надувная лодка с жестким дном</t>
  </si>
  <si>
    <t>S250</t>
  </si>
  <si>
    <t>Технические характеристики</t>
  </si>
  <si>
    <t>Длина (см)</t>
  </si>
  <si>
    <t>Длина кокпита (см)</t>
  </si>
  <si>
    <t>Ширина (см)</t>
  </si>
  <si>
    <t>Ширина кокпита (см)</t>
  </si>
  <si>
    <t>Диаметр баллонов (см)</t>
  </si>
  <si>
    <t>Грузоподъемность (кг)</t>
  </si>
  <si>
    <t>Пассажировместимость (чел.)</t>
  </si>
  <si>
    <t>Количество отсеков в баллоне</t>
  </si>
  <si>
    <t>Мощность двигателя рекомендованная (л.с.)</t>
  </si>
  <si>
    <t>Мощность двигателя максимальная (л.с.)</t>
  </si>
  <si>
    <t>Вес двигателя максимальный (кг)</t>
  </si>
  <si>
    <t>Высота транца (мм)</t>
  </si>
  <si>
    <t>Угол килеватости (в миделе/в корме)</t>
  </si>
  <si>
    <t>17°/15°</t>
  </si>
  <si>
    <t>Тип днища</t>
  </si>
  <si>
    <t>RIB</t>
  </si>
  <si>
    <t>D</t>
  </si>
  <si>
    <t>Размеры упаковки (см)</t>
  </si>
  <si>
    <t>208×114×46</t>
  </si>
  <si>
    <t>Вес лодки в упаковке (кг)</t>
  </si>
  <si>
    <t>Вес лодки (кг)</t>
  </si>
  <si>
    <t>Категория лодки</t>
  </si>
  <si>
    <t>225×114×46</t>
  </si>
  <si>
    <t>арт.</t>
  </si>
  <si>
    <t>Кол-во</t>
  </si>
  <si>
    <t>Сумма</t>
  </si>
  <si>
    <t>S275</t>
  </si>
  <si>
    <t>GRAND Silver Line "Open RIB"</t>
  </si>
  <si>
    <t>Наименование</t>
  </si>
  <si>
    <t>GRAND Silver Line S300 (Open RIB)</t>
  </si>
  <si>
    <t>Носовая якорная накладка с кнехтом</t>
  </si>
  <si>
    <t>Стеклопластиковые законцовки баллонов со ступенькой</t>
  </si>
  <si>
    <t>19°/15°</t>
  </si>
  <si>
    <t>D,C</t>
  </si>
  <si>
    <t>253×115×57</t>
  </si>
  <si>
    <t>S300</t>
  </si>
  <si>
    <t>381 или 508</t>
  </si>
  <si>
    <t>20°/17°</t>
  </si>
  <si>
    <t>20°/15°</t>
  </si>
  <si>
    <t>265×115×57</t>
  </si>
  <si>
    <t>305×153×71</t>
  </si>
  <si>
    <t>350×145×77</t>
  </si>
  <si>
    <t>380×170×78</t>
  </si>
  <si>
    <t>450×170×70</t>
  </si>
  <si>
    <t>•</t>
  </si>
  <si>
    <t>GRAND Silver Line S330 (Open RIB)</t>
  </si>
  <si>
    <t>GRAND Silver Line S370N (Open RIB)</t>
  </si>
  <si>
    <t>Подушка носовая съёмная</t>
  </si>
  <si>
    <t>GRAND Silver Line S420N (Open RIB)</t>
  </si>
  <si>
    <t>Сиденье мягкое съёмное с сумкой, переднее</t>
  </si>
  <si>
    <t>Сиденье мягкое съёмное с сумкой, заднее</t>
  </si>
  <si>
    <t>Защита баллонов</t>
  </si>
  <si>
    <t>GRAND Silver Line S470N (Open RIB)</t>
  </si>
  <si>
    <t>-</t>
  </si>
  <si>
    <t>Арка навигационная нержавеющая полированная</t>
  </si>
  <si>
    <t>GRAND Silver Line S300S (Sport RIB)</t>
  </si>
  <si>
    <t>Защитный чехол на рулевую стойку CS-01</t>
  </si>
  <si>
    <t>Защитный чехол на рулевую стойку CS-01W</t>
  </si>
  <si>
    <t>GRAND Silver Line S330S (Sport RIB)</t>
  </si>
  <si>
    <t>GRAND Silver Line S370NS (Sport RIB)</t>
  </si>
  <si>
    <t>Комплект электрооборудования № E2 (для лодки с навигационной аркой)</t>
  </si>
  <si>
    <t>GRAND Silver Line S420NS (Sport RIB)</t>
  </si>
  <si>
    <t>Спинка с поручнями стойки CS-03</t>
  </si>
  <si>
    <t>GRAND Silver Line S470NS (Sport RIB)</t>
  </si>
  <si>
    <t>Защитный чехол на рулевую стойку CS-03</t>
  </si>
  <si>
    <t>GRAND Silver Line S520S (Sport RIB)</t>
  </si>
  <si>
    <t>Топливная система с пластиковым баком на 91 л и датчиком (сенсор)</t>
  </si>
  <si>
    <t>GRAND Silver Line S370NL (Deluxe)</t>
  </si>
  <si>
    <t>Чехол на релевую стойку CL-11</t>
  </si>
  <si>
    <t>Чехол на стойку пассажирскую SD-06</t>
  </si>
  <si>
    <t>GRAND Silver Line S420NL (Deluxe)</t>
  </si>
  <si>
    <t>Защитный чехол на рулевую стойку CL-11</t>
  </si>
  <si>
    <t>Защитный чехол на стойку пассажирскую SD-06</t>
  </si>
  <si>
    <t>GRAND Silver Line S470NL (Deluxe)</t>
  </si>
  <si>
    <t>Сандек носовой с подушками</t>
  </si>
  <si>
    <t>Защитный чехол на рулевую стойку CL-14</t>
  </si>
  <si>
    <t>Защитный чехол на стойку пассажирскую SD-10</t>
  </si>
  <si>
    <t>GRAND Silver Line S520L (Deluxe)</t>
  </si>
  <si>
    <t>Защитный чехол на рулевую стойку CL-12</t>
  </si>
  <si>
    <t>Мачта буксировки лыжника</t>
  </si>
  <si>
    <t>Замена рулевой стойки на высокопрофильную со стеклом и поручнем CL-01 (модель: G340LF)</t>
  </si>
  <si>
    <t>Комплект электрооборудования № E4</t>
  </si>
  <si>
    <t>Сиденье боковое съёмное с подушкой</t>
  </si>
  <si>
    <t>Защитный чехол на лодку G340LF с высокопрофильной рулевой стойкой</t>
  </si>
  <si>
    <t>Защитный чехол на рулевую стойку CL-07</t>
  </si>
  <si>
    <t>Защитный чехол на рулевую стойку CL-01 (для модели G340LF)</t>
  </si>
  <si>
    <t>Защитный чехол на лодку G380LF с высокопрофильной рулевой стойкой</t>
  </si>
  <si>
    <t>Защитный чехол на рулевую стойку CL-06</t>
  </si>
  <si>
    <t>Защитный чехол на рулевую стойку CL-02 (для модели G380LF)</t>
  </si>
  <si>
    <t>Замена цвета стеклопластика (нижняя корка и законцовки баллона)</t>
  </si>
  <si>
    <t>Комплект электрооборудования №Е5 (для лодок без навигационной арки)</t>
  </si>
  <si>
    <t>Комплект электрооборудования №Е6 (для лодок с навигационной аркой)</t>
  </si>
  <si>
    <t>Съемный носовой сандек с подушкой</t>
  </si>
  <si>
    <t>Комплект электрооборудования №Е5 (для лодки без навигационной арки)</t>
  </si>
  <si>
    <t>Съемный носовой сандек с подушками</t>
  </si>
  <si>
    <t>Съемный столик с 4-мя нерж подстаканниками</t>
  </si>
  <si>
    <t>Тент солнцезащитный нержавеющий 3-арочный №4S</t>
  </si>
  <si>
    <t>GRAND ARGUS A380 Discovery</t>
  </si>
  <si>
    <t>Замена цвета баллона на ТЕМНО-ЗЕЛЕНЫЙ</t>
  </si>
  <si>
    <t>2 уключины с веслами и держателями весла</t>
  </si>
  <si>
    <t>GRAND ARGUS A450 Discovery</t>
  </si>
  <si>
    <t>GRAND ARGUS A550 Discovery</t>
  </si>
  <si>
    <t>—</t>
  </si>
  <si>
    <t>S330</t>
  </si>
  <si>
    <t>S420N</t>
  </si>
  <si>
    <t>S470N</t>
  </si>
  <si>
    <t>GRAND Silver Line "Sport RIB"</t>
  </si>
  <si>
    <t>GRAND Silver Line "Deluxe RIB"</t>
  </si>
  <si>
    <t>S300S</t>
  </si>
  <si>
    <t>S330S</t>
  </si>
  <si>
    <t>S370NS</t>
  </si>
  <si>
    <t>S420NS</t>
  </si>
  <si>
    <t>S470NS</t>
  </si>
  <si>
    <t>S520S</t>
  </si>
  <si>
    <t>Надувная лодка с жестким дном, пакет SPORT</t>
  </si>
  <si>
    <t>Надувная лодка с жестким дном, пакет DELUXE</t>
  </si>
  <si>
    <t>S370NL</t>
  </si>
  <si>
    <t>S470NL</t>
  </si>
  <si>
    <t>S520L</t>
  </si>
  <si>
    <t>Арт.</t>
  </si>
  <si>
    <t>CS-01</t>
  </si>
  <si>
    <t>CS-01W</t>
  </si>
  <si>
    <t>CS-03</t>
  </si>
  <si>
    <t>CL-12</t>
  </si>
  <si>
    <t>CL-11</t>
  </si>
  <si>
    <t>CL-14</t>
  </si>
  <si>
    <t>ст/пл законцовки баллона</t>
  </si>
  <si>
    <t>Рулевая стойка</t>
  </si>
  <si>
    <t>Стойка пассажирская</t>
  </si>
  <si>
    <t>Носовая якорная накладка</t>
  </si>
  <si>
    <t>Надувная лодка с жестким дном, пакет ELITE</t>
  </si>
  <si>
    <t>○</t>
  </si>
  <si>
    <t xml:space="preserve"> (станд. комплектация)</t>
  </si>
  <si>
    <t xml:space="preserve"> Цена</t>
  </si>
  <si>
    <t>CL-20</t>
  </si>
  <si>
    <t>CL-06</t>
  </si>
  <si>
    <t>CL-07</t>
  </si>
  <si>
    <t>CL-16</t>
  </si>
  <si>
    <t>GRAND Golden Line "Elite RIB"</t>
  </si>
  <si>
    <t>130×70×43</t>
  </si>
  <si>
    <t>Размеры упаковки №1 (см)</t>
  </si>
  <si>
    <t>Размеры упаковки №2 (см)</t>
  </si>
  <si>
    <t>155×90×51</t>
  </si>
  <si>
    <t>Размеры упаковки №3 (см)</t>
  </si>
  <si>
    <t>83×86×51</t>
  </si>
  <si>
    <t>114×84×58</t>
  </si>
  <si>
    <t>94×73×54</t>
  </si>
  <si>
    <t>108×114×72</t>
  </si>
  <si>
    <t>127×121×110</t>
  </si>
  <si>
    <t>Надувная лодка с жестким дном, Tenders, пакет SPORT</t>
  </si>
  <si>
    <t>Надувная лодка с жестким дном, Riders, пакет SPORT</t>
  </si>
  <si>
    <t>Надувная лодка с жестким дном, Riders, пакет DELUXE</t>
  </si>
  <si>
    <t>Надувная лодка с жестким дном, Tenders</t>
  </si>
  <si>
    <t>Надувная лодка с жестким дном, Riders</t>
  </si>
  <si>
    <t>46-50</t>
  </si>
  <si>
    <t>21° / 18°</t>
  </si>
  <si>
    <t>Мощность двигателя минимальная (л.с.)</t>
  </si>
  <si>
    <t>17°/14°</t>
  </si>
  <si>
    <t>320×140×82</t>
  </si>
  <si>
    <t>80×49×49</t>
  </si>
  <si>
    <t>350×158×88</t>
  </si>
  <si>
    <t>83×51×86</t>
  </si>
  <si>
    <t>20° / 17°</t>
  </si>
  <si>
    <t>25° / 20°</t>
  </si>
  <si>
    <t>640×230×140</t>
  </si>
  <si>
    <t>100×109×70</t>
  </si>
  <si>
    <t>GRAND Golden Line G340EF</t>
  </si>
  <si>
    <t>GRAND Golden Line G380EF</t>
  </si>
  <si>
    <t>Надувная лодка с жестким дном, Tenders, пакет ELITE</t>
  </si>
  <si>
    <t>Надувная лодка с жестким дном, Riders, пакет ELITE</t>
  </si>
  <si>
    <t>Надувная лодка с жестким дном, Cruisers, пакет ELITE</t>
  </si>
  <si>
    <t>4+1</t>
  </si>
  <si>
    <t>0°/ 0°</t>
  </si>
  <si>
    <t>надувной настил (airdeck)</t>
  </si>
  <si>
    <t>95×65×35</t>
  </si>
  <si>
    <t>95×65×45</t>
  </si>
  <si>
    <t>95×65×55</t>
  </si>
  <si>
    <t>Надувное каноэ</t>
  </si>
  <si>
    <t>ARGUS</t>
  </si>
  <si>
    <t>A380</t>
  </si>
  <si>
    <t>A380P</t>
  </si>
  <si>
    <t>A450</t>
  </si>
  <si>
    <t>A450P</t>
  </si>
  <si>
    <t>A550</t>
  </si>
  <si>
    <t>A550P</t>
  </si>
  <si>
    <t>115×60×32</t>
  </si>
  <si>
    <t>GRAND ARGUS A380P Professional</t>
  </si>
  <si>
    <t>GRAND ARGUS A450P Professional</t>
  </si>
  <si>
    <t>GRAND ARGUS A550P Professional</t>
  </si>
  <si>
    <t>Разборное каноэ с надувным настилом высокого давления, серия Discovery</t>
  </si>
  <si>
    <t>Разборное каноэ с надувным настилом высокого давления, серия Professional</t>
  </si>
  <si>
    <t>Тип лодки, версия, варианты комплектации:</t>
  </si>
  <si>
    <t>2+1</t>
  </si>
  <si>
    <t>3+1</t>
  </si>
  <si>
    <t>11° / 8°</t>
  </si>
  <si>
    <t>жесткий настил + надувной киль</t>
  </si>
  <si>
    <t>GRAND CORVETTE C240</t>
  </si>
  <si>
    <t>3+2</t>
  </si>
  <si>
    <t>надувной настил высокого давления + надувной киль</t>
  </si>
  <si>
    <t>GRAND CORVETTE C240A</t>
  </si>
  <si>
    <t>10° / 7°</t>
  </si>
  <si>
    <t>GRAND CORVETTE C270</t>
  </si>
  <si>
    <t>GRAND CORVETTE C270A</t>
  </si>
  <si>
    <t>110×60×15</t>
  </si>
  <si>
    <t>GRAND CORVETTE C300</t>
  </si>
  <si>
    <t>GRAND CORVETTE C300A</t>
  </si>
  <si>
    <t>GRAND CORVETTE C330</t>
  </si>
  <si>
    <t>12° / 8°</t>
  </si>
  <si>
    <t>135×67×40</t>
  </si>
  <si>
    <t>120×65×18</t>
  </si>
  <si>
    <t>GRAND CORVETTE C360</t>
  </si>
  <si>
    <t>GRAND CORVETTE C360A</t>
  </si>
  <si>
    <t>Надувная лодка с надувным настилом высокого давления и надувным кильсоном</t>
  </si>
  <si>
    <t>Надувная лодка с жёстким настилом и надувным кильсоном</t>
  </si>
  <si>
    <t>C240</t>
  </si>
  <si>
    <t>C240A</t>
  </si>
  <si>
    <t>C270</t>
  </si>
  <si>
    <t>C270A</t>
  </si>
  <si>
    <t>C300</t>
  </si>
  <si>
    <t>C300A</t>
  </si>
  <si>
    <t>C330</t>
  </si>
  <si>
    <t>C330A</t>
  </si>
  <si>
    <t>C360</t>
  </si>
  <si>
    <t>C360A</t>
  </si>
  <si>
    <t>CORVETTE</t>
  </si>
  <si>
    <t>GRAND RANGER R380</t>
  </si>
  <si>
    <t>Замена кильсона на деревянный киль</t>
  </si>
  <si>
    <t>Сумка-рундук носовая №2</t>
  </si>
  <si>
    <t>Стойка рулевая CS-02</t>
  </si>
  <si>
    <t>Система рулевого управления до 50HP + кабель 9' футов</t>
  </si>
  <si>
    <t>Колесо рулевое SPORT с втулкой X63</t>
  </si>
  <si>
    <t>15° / 12°</t>
  </si>
  <si>
    <t>Жесткий настил + надувной киль</t>
  </si>
  <si>
    <t>109×62×16</t>
  </si>
  <si>
    <t>GRAND RANGER R460</t>
  </si>
  <si>
    <t>GRAND RANGER R420</t>
  </si>
  <si>
    <t>5+1</t>
  </si>
  <si>
    <t>17° / 13°</t>
  </si>
  <si>
    <t>165×70×36</t>
  </si>
  <si>
    <t>133×78×24</t>
  </si>
  <si>
    <t>165×80×38</t>
  </si>
  <si>
    <t>170×78×22</t>
  </si>
  <si>
    <t>RANGER</t>
  </si>
  <si>
    <t>R380</t>
  </si>
  <si>
    <t>R420</t>
  </si>
  <si>
    <t>R460</t>
  </si>
  <si>
    <t>REGATTA</t>
  </si>
  <si>
    <t>Длина (cм)</t>
  </si>
  <si>
    <t>Ширина (cм)</t>
  </si>
  <si>
    <t>Высота борта (см)</t>
  </si>
  <si>
    <t>Максимальная мощность двигателя (л.с.)</t>
  </si>
  <si>
    <t>Защитный тент лодочный</t>
  </si>
  <si>
    <t>Тент солнцезащитный алюминиевый 2-арочный</t>
  </si>
  <si>
    <t>GRAND RG370R</t>
  </si>
  <si>
    <t>Комплект съемных подушек (мягкие сиденья)</t>
  </si>
  <si>
    <t>• Усиленный стеклопластиковый корпус с закрытым кокпитом
• Встроенные блоки плавучести
• Встроенные носовое, центральное и кормовое сиденья с антискользящим покрытием
• Носовой буксировочный узел
• Дренажный клапан корпуса
• 2 съемные хромированные уключины
• 2 морских лакированных весла (многослойное натуральное дерево со спец. пропиткой)
• Защитный привальный брус по всему периметру лодки
• Усиленный транец с посадочным местом для подвесного двигателя
• Черпак
• Инструкция по эксплуатации</t>
  </si>
  <si>
    <t>Стеклопластиковая гребная лодка</t>
  </si>
  <si>
    <t>Колесо рулевое De Luxe с втулкой X63</t>
  </si>
  <si>
    <t>G340</t>
  </si>
  <si>
    <t>SD-06</t>
  </si>
  <si>
    <t>SD-10</t>
  </si>
  <si>
    <t>выберите цвет …</t>
  </si>
  <si>
    <t>Замена винилис-кожи на SILVERTEX VINYL</t>
  </si>
  <si>
    <t>Замена цвета винилис-кожи</t>
  </si>
  <si>
    <t>Защитный чехол на лодку с стеклопластиковыми законцовками баллонов</t>
  </si>
  <si>
    <t>GRAND Silver Line S330L (Deluxe)</t>
  </si>
  <si>
    <t>GRAND Silver Line S300L (Deluxe)</t>
  </si>
  <si>
    <t>50×45×77</t>
  </si>
  <si>
    <t>50×70×71</t>
  </si>
  <si>
    <t>Дополнительное сиденье с мягкой подушкой</t>
  </si>
  <si>
    <t>Надувная лодка с жестким дном, Tenders, пакет DELUXE</t>
  </si>
  <si>
    <t>CL-17</t>
  </si>
  <si>
    <t>SD-12</t>
  </si>
  <si>
    <t>Замена рулевой стойки на высокопрофильную со стеклом и поручнем CL-02 (модель: G380LF)</t>
  </si>
  <si>
    <t>502×220×101</t>
  </si>
  <si>
    <t>120×91.5×113</t>
  </si>
  <si>
    <t>Дополнительное заднее сиденье с фитингами</t>
  </si>
  <si>
    <t>Замена основного материала подушек носового сандека на SILVERTEX VINYL</t>
  </si>
  <si>
    <t>Замена винилис-кожи на SILVERTEX для сандека</t>
  </si>
  <si>
    <t>GRAND Golden Line G500LF</t>
  </si>
  <si>
    <t>CL-21</t>
  </si>
  <si>
    <t>Электрический якорь с подъемным механизмом</t>
  </si>
  <si>
    <t>Высота транца</t>
  </si>
  <si>
    <t>30° / 25°</t>
  </si>
  <si>
    <t>860×260×230</t>
  </si>
  <si>
    <t>B</t>
  </si>
  <si>
    <t>U: 762 / X: 635 *</t>
  </si>
  <si>
    <t>400 *</t>
  </si>
  <si>
    <t>Съемный кормовой сандек с подушками</t>
  </si>
  <si>
    <t>Замена основного материала подушек кормового сандека на SILVERTEX VINYL</t>
  </si>
  <si>
    <t>Набор душевой с эл. помпой, 100 л баком и душевой головкой</t>
  </si>
  <si>
    <t>G650</t>
  </si>
  <si>
    <t>G850</t>
  </si>
  <si>
    <t>Изменение высоты транца под короткую ногу (381 мм)</t>
  </si>
  <si>
    <r>
      <t xml:space="preserve">S370N </t>
    </r>
    <r>
      <rPr>
        <b/>
        <sz val="11"/>
        <color rgb="FFFF0000"/>
        <rFont val="Tahoma"/>
        <family val="2"/>
        <charset val="204"/>
      </rPr>
      <t>Bestseller</t>
    </r>
  </si>
  <si>
    <t>RG370R limited edition</t>
  </si>
  <si>
    <t>Носовая якорная накладка с роульсом и уткой</t>
  </si>
  <si>
    <t>Стеклопластик</t>
  </si>
  <si>
    <t>Декор (варианты обивки)</t>
  </si>
  <si>
    <t xml:space="preserve">Light-grey (option) </t>
  </si>
  <si>
    <t xml:space="preserve">Dark-grey (option) </t>
  </si>
  <si>
    <t xml:space="preserve">Olive (option) </t>
  </si>
  <si>
    <t xml:space="preserve">Navy blue (option) </t>
  </si>
  <si>
    <t xml:space="preserve">Black (option) </t>
  </si>
  <si>
    <t>Цвет: баллона, стеклопластика и декор (варианты обивки)</t>
  </si>
  <si>
    <t>S300L</t>
  </si>
  <si>
    <r>
      <t xml:space="preserve">S420NL </t>
    </r>
    <r>
      <rPr>
        <b/>
        <sz val="11"/>
        <color rgb="FFFF0000"/>
        <rFont val="Tahoma"/>
        <family val="2"/>
        <charset val="204"/>
      </rPr>
      <t>Bestseller</t>
    </r>
  </si>
  <si>
    <t>Расширение для носового сан-дека с подушками</t>
  </si>
  <si>
    <t>Замена винилис-кожи на SILVERTEX для подушек сандека</t>
  </si>
  <si>
    <t>Замена винилис-кожи на SILVERTEX для расширения подушек сандека</t>
  </si>
  <si>
    <t>Защитный чехол на рулевую стойку CL-22</t>
  </si>
  <si>
    <t>Защитный чехол на рулевую стойку CL-20 и кормовое сиденье</t>
  </si>
  <si>
    <t>Душевой набор с эл. помпой, 50 л баком и душевой головкой</t>
  </si>
  <si>
    <t>Противоскользящий набор SeaDeck</t>
  </si>
  <si>
    <t>GRAND Golden Line G580</t>
  </si>
  <si>
    <t>Light-grey</t>
  </si>
  <si>
    <t>Dark-grey</t>
  </si>
  <si>
    <t>Black</t>
  </si>
  <si>
    <t xml:space="preserve">Mocha / Black (Brushed) </t>
  </si>
  <si>
    <t xml:space="preserve">Storm Gray / Black (Brushed) </t>
  </si>
  <si>
    <t xml:space="preserve">Midnight Black / Grey (Brushed) </t>
  </si>
  <si>
    <t>Стандартное оборудование</t>
  </si>
  <si>
    <t>Съемный столик на опоре с 4-мя нерж. подстаканниками</t>
  </si>
  <si>
    <t>Защитный чехол на рулевую стойку CL-21</t>
  </si>
  <si>
    <t>Защитный чехол на стойку SD-21</t>
  </si>
  <si>
    <t>Защитный чехол на рулевую стойку CL-16</t>
  </si>
  <si>
    <t>Защитный чехол на стойку SD-11</t>
  </si>
  <si>
    <t>Защитный чехол на стойки CL-21, SD-21 и кормовой диван</t>
  </si>
  <si>
    <t>Защитный чехол на пассажирскую стойку SD-22</t>
  </si>
  <si>
    <t>CL-22</t>
  </si>
  <si>
    <t>Olive</t>
  </si>
  <si>
    <t>Сombined</t>
  </si>
  <si>
    <t>Light-grey / White (standard)</t>
  </si>
  <si>
    <t>Dark-grey / White (standard)</t>
  </si>
  <si>
    <t>Black / White (standard)</t>
  </si>
  <si>
    <t>Защитный чехол на стойку пассажирскую SD-15</t>
  </si>
  <si>
    <t>SD-15</t>
  </si>
  <si>
    <t xml:space="preserve"> </t>
  </si>
  <si>
    <t>Носовой рундук</t>
  </si>
  <si>
    <t>Рулевое колесо PERFORMANCE (Black)</t>
  </si>
  <si>
    <t xml:space="preserve">2 нерж. поручня за спинкой кормового дивана </t>
  </si>
  <si>
    <t>2 нерж. поручня за спинкой кормового дивана для лодки с аркой №2</t>
  </si>
  <si>
    <t>Защитный чехол на стойки CL-16, SD-11 и кормовой диван</t>
  </si>
  <si>
    <t>Защитный чехол на стойки CL-22, SD-22 и кормовой диван</t>
  </si>
  <si>
    <t>Замена рулевого колеса Ultraflex на PERFORMANCE (Black)</t>
  </si>
  <si>
    <t>20 ° / 17 °</t>
  </si>
  <si>
    <t>578×225×117</t>
  </si>
  <si>
    <t>143×112×125</t>
  </si>
  <si>
    <t>105×62×91</t>
  </si>
  <si>
    <t>Экстерьер | Интерьер</t>
  </si>
  <si>
    <t xml:space="preserve">Два задних люка с нишей для швартовочных концов </t>
  </si>
  <si>
    <t>Creamy</t>
  </si>
  <si>
    <t>Off-white</t>
  </si>
  <si>
    <t>• (2)</t>
  </si>
  <si>
    <r>
      <t>G580</t>
    </r>
    <r>
      <rPr>
        <b/>
        <sz val="11"/>
        <color rgb="FFFF0000"/>
        <rFont val="Tahoma"/>
        <family val="2"/>
        <charset val="204"/>
      </rPr>
      <t xml:space="preserve"> Bestseller</t>
    </r>
  </si>
  <si>
    <r>
      <t>G500</t>
    </r>
    <r>
      <rPr>
        <b/>
        <sz val="11"/>
        <color rgb="FFFF0000"/>
        <rFont val="Tahoma"/>
        <family val="2"/>
        <charset val="204"/>
      </rPr>
      <t xml:space="preserve"> Bestseller</t>
    </r>
  </si>
  <si>
    <t xml:space="preserve"> Кормовой диван / рундук</t>
  </si>
  <si>
    <t xml:space="preserve">SD-21 </t>
  </si>
  <si>
    <t>SD-11</t>
  </si>
  <si>
    <t>SD-22</t>
  </si>
  <si>
    <t>GRAND Golden Line G650</t>
  </si>
  <si>
    <t>Два клапана избыточного давления Leafield</t>
  </si>
  <si>
    <t>2280/2281</t>
  </si>
  <si>
    <t>Creamy / White (standard)</t>
  </si>
  <si>
    <t>Off-white / White (standard)</t>
  </si>
  <si>
    <t>Рулевое колесо Ultraflex</t>
  </si>
  <si>
    <t>Black "SPORT"</t>
  </si>
  <si>
    <t>White "De Luxe"</t>
  </si>
  <si>
    <t>Клапан избыточного давления Leafield</t>
  </si>
  <si>
    <t xml:space="preserve">BELUGA Off White (Standard) </t>
  </si>
  <si>
    <t>BELUGA Pearl-Grey (Standard)</t>
  </si>
  <si>
    <t xml:space="preserve">SILVERTEX Black (option) </t>
  </si>
  <si>
    <t xml:space="preserve">SILVERTEX Graphite (option) </t>
  </si>
  <si>
    <t xml:space="preserve">SILVERTEX Macadamia (option) </t>
  </si>
  <si>
    <t xml:space="preserve">SILVERTEX Mandarin (option) </t>
  </si>
  <si>
    <t xml:space="preserve">SILVERTEX Wine (option) </t>
  </si>
  <si>
    <t xml:space="preserve">CARBON FIBER Black (option) </t>
  </si>
  <si>
    <t xml:space="preserve">DIAMANTE Carbon (option) </t>
  </si>
  <si>
    <t xml:space="preserve">Creamy (option) </t>
  </si>
  <si>
    <t xml:space="preserve">Off-white (option) </t>
  </si>
  <si>
    <t>Midnight Black-Gray |Brushed (option)</t>
  </si>
  <si>
    <t>Storm Gray-Black |Brushed (option)</t>
  </si>
  <si>
    <t>Mocha-Black |Brushed (option)</t>
  </si>
  <si>
    <t>BELUGA Off White</t>
  </si>
  <si>
    <t>BELUGA Pearl-Grey</t>
  </si>
  <si>
    <t>CARBON FIBER Black</t>
  </si>
  <si>
    <t>DIAMANTE Carbon</t>
  </si>
  <si>
    <t>SILVERTEX Black</t>
  </si>
  <si>
    <t>SILVERTEX Graphite</t>
  </si>
  <si>
    <t>SILVERTEX Macadamia</t>
  </si>
  <si>
    <t>SILVERTEX Mandarin</t>
  </si>
  <si>
    <t>SILVERTEX Wine</t>
  </si>
  <si>
    <t>Замена основного материала подушек винилис-кожи на ткань</t>
  </si>
  <si>
    <t>Клапан избыточного давления BRAVO</t>
  </si>
  <si>
    <t>Защитный чехол на рулевую стойку и кормовое сиденье</t>
  </si>
  <si>
    <t>на главную</t>
  </si>
  <si>
    <t>от</t>
  </si>
  <si>
    <t>Гидравлическая система рулевого управления SeaStar (26ft) одномоторная с одним цилиндром</t>
  </si>
  <si>
    <t>Гидравлическая система рулевого управления UltraFlex двухмоторная с одним цилиндром</t>
  </si>
  <si>
    <t>Гидравлическая система рулевого управления UltraFlex двухмоторная с двумя цилиндрами</t>
  </si>
  <si>
    <t>Гидравлическая система рулевого управления UltraFlex одномоторная без гидравлического цилиндра</t>
  </si>
  <si>
    <t>G420</t>
  </si>
  <si>
    <t>Рулевое колесо</t>
  </si>
  <si>
    <t xml:space="preserve">Gussi Performance (option) </t>
  </si>
  <si>
    <t xml:space="preserve">Ultraflex White (Standard) </t>
  </si>
  <si>
    <t xml:space="preserve">Ultraflex Black (Standard) </t>
  </si>
  <si>
    <t>Ветровое стекло и поручень для рулевой консоли CS-01</t>
  </si>
  <si>
    <t>CL-24</t>
  </si>
  <si>
    <t>Арка (мачта) навигацион- ная</t>
  </si>
  <si>
    <t>GRAND Golden Line G420</t>
  </si>
  <si>
    <t>Комплект электрооборудования № E7</t>
  </si>
  <si>
    <t>Защитный чехол на рулевую стойку CL-08 и кормовой диван</t>
  </si>
  <si>
    <t>Съемное расширение кормового сандека с подушками</t>
  </si>
  <si>
    <t>Съемный основной кормовой сандек с подушкой</t>
  </si>
  <si>
    <t>Замена материала подушки кормового основного сандека на SILVERTEX VINYL</t>
  </si>
  <si>
    <t>Замена материала подушек кормового расширения сандека на SILVERTEX VINYL</t>
  </si>
  <si>
    <t>400×165×115</t>
  </si>
  <si>
    <t>110×88×108</t>
  </si>
  <si>
    <t>Жесткий настил + надувной кильсон</t>
  </si>
  <si>
    <t xml:space="preserve">Midnight Black / Sunset Orange (Brushed) </t>
  </si>
  <si>
    <t>Midnight Black-Sunset Orange |Brushed (option)</t>
  </si>
  <si>
    <t>GRAND CORVETTE C330A</t>
  </si>
  <si>
    <t>Комплект электрооборудования № E1 или E4 (для лодки без навигационной арки)</t>
  </si>
  <si>
    <t>Комплект электрооборудования № E4 (для лодки без навигационной арки)</t>
  </si>
  <si>
    <t>Защитное порошковое покрытие всех нержавеющих деталей в черный цвет</t>
  </si>
  <si>
    <t>Комплект электрооборудования №Е6 (для лодки с навигационной аркой)</t>
  </si>
  <si>
    <t>GRAND Golden Line G850</t>
  </si>
  <si>
    <t>Ice White</t>
  </si>
  <si>
    <t>Off White</t>
  </si>
  <si>
    <t>Military Graey</t>
  </si>
  <si>
    <t>Black Fabric Impression</t>
  </si>
  <si>
    <t>Black NB</t>
  </si>
  <si>
    <t>Замена цвета ПВХ баллона на ЧЕРНЫЙ</t>
  </si>
  <si>
    <t>Тент солнцезащитный нержавеющий 3-арочный №7</t>
  </si>
  <si>
    <t>Black (art. 2001)</t>
  </si>
  <si>
    <t>Red (art. 2006)</t>
  </si>
  <si>
    <t>Dark-grey (art. 2010)</t>
  </si>
  <si>
    <t>White (art. 2000)</t>
  </si>
  <si>
    <t>Замена цвета ПВХ баллона</t>
  </si>
  <si>
    <t>Navi Blue</t>
  </si>
  <si>
    <t>Dark-Grey (art. 2010)</t>
  </si>
  <si>
    <t>Light-Grey</t>
  </si>
  <si>
    <t>Замена плотности ткани ПВХ для баллона на 1400 г/м²</t>
  </si>
  <si>
    <t>Off-White</t>
  </si>
  <si>
    <t>Dark-Grey</t>
  </si>
  <si>
    <t>Замена цвета баллона HYPALON ORCA 866 Black Fabric Impression (1565 г/м²)</t>
  </si>
  <si>
    <t>Замена цвета баллона HYPALON ORCA 866 Black Carbon (1565 г/м²)</t>
  </si>
  <si>
    <t>Замена материала баллона на HYPALON ORCA 828 (1340 г/м²)</t>
  </si>
  <si>
    <t>Замена материала баллона на HYPALON ORCA 820 (1140 г/м²)</t>
  </si>
  <si>
    <t>Замена материала баллона на HYPALON (1140 г/м²)</t>
  </si>
  <si>
    <t>Замена материала баллона на HYPALON (970 г/м²)</t>
  </si>
  <si>
    <t>Сиденье мягкое сьёмное с сумкой, заднее *</t>
  </si>
  <si>
    <t>Топливная система с пластиковым баком на 55 л и датчиком (сенсор)</t>
  </si>
  <si>
    <t xml:space="preserve">Съемный носовой сан-дек с подушками / Съемный столик (деревянный) на опоре </t>
  </si>
  <si>
    <t xml:space="preserve">Съемный носовой сан-дек с подушками / Съемный столик (стеклопластиковый) на опоре </t>
  </si>
  <si>
    <t>S330L</t>
  </si>
  <si>
    <t>25° / 23°</t>
  </si>
  <si>
    <t>Защитный чехол на стойки CL-25, SD-25 и кормовой диван</t>
  </si>
  <si>
    <t>Защитный чехол на стойку SD-25</t>
  </si>
  <si>
    <t>Защитный чехол на рулевую стойку CL-25</t>
  </si>
  <si>
    <t>Электрический туалет комплект (помпа, черный бак для воды 60л с угольным фильтром и индикатором уровня)</t>
  </si>
  <si>
    <t>GRAND Golden Line G750</t>
  </si>
  <si>
    <t>Холодильник WAECO 30 л. нерж.</t>
  </si>
  <si>
    <t>CL-25</t>
  </si>
  <si>
    <t>SD-25</t>
  </si>
  <si>
    <t>Топливная система, л</t>
  </si>
  <si>
    <t>• (300)</t>
  </si>
  <si>
    <t>• (270)</t>
  </si>
  <si>
    <t>• (200)</t>
  </si>
  <si>
    <t>• (91)</t>
  </si>
  <si>
    <r>
      <t>○</t>
    </r>
    <r>
      <rPr>
        <sz val="11"/>
        <rFont val="Tahoma"/>
        <family val="2"/>
        <charset val="204"/>
      </rPr>
      <t xml:space="preserve"> (91)</t>
    </r>
  </si>
  <si>
    <r>
      <t>○</t>
    </r>
    <r>
      <rPr>
        <sz val="11"/>
        <rFont val="Tahoma"/>
        <family val="2"/>
        <charset val="204"/>
      </rPr>
      <t xml:space="preserve"> (40)</t>
    </r>
  </si>
  <si>
    <r>
      <t>○</t>
    </r>
    <r>
      <rPr>
        <sz val="11"/>
        <rFont val="Tahoma"/>
        <family val="2"/>
        <charset val="204"/>
      </rPr>
      <t xml:space="preserve"> (55)</t>
    </r>
  </si>
  <si>
    <t>Курс НБУ EURO</t>
  </si>
  <si>
    <t>Баллон PVC</t>
  </si>
  <si>
    <t xml:space="preserve">Light-grey                       (Standard only PVC) </t>
  </si>
  <si>
    <t xml:space="preserve">White 2000 (option) </t>
  </si>
  <si>
    <t xml:space="preserve">Dark-grey 2010 (option) </t>
  </si>
  <si>
    <t xml:space="preserve">Black 2001 (option) </t>
  </si>
  <si>
    <t xml:space="preserve">Red 2006 (option) </t>
  </si>
  <si>
    <t xml:space="preserve">Green 2002 (option) </t>
  </si>
  <si>
    <t>950 / 1100 / 1400 г/м²</t>
  </si>
  <si>
    <t>1100 г/м²</t>
  </si>
  <si>
    <t>950 / 1100 г/м²</t>
  </si>
  <si>
    <t>950 г/м²</t>
  </si>
  <si>
    <t xml:space="preserve">Баллон HYPALON ORCA </t>
  </si>
  <si>
    <t>Ice White (option)</t>
  </si>
  <si>
    <t>Off White (option)</t>
  </si>
  <si>
    <t>Black NB (option)</t>
  </si>
  <si>
    <t>Black fabric impression (option)</t>
  </si>
  <si>
    <t>Black Сarbon (option)</t>
  </si>
  <si>
    <t>828, 866</t>
  </si>
  <si>
    <r>
      <rPr>
        <b/>
        <sz val="11"/>
        <color theme="1"/>
        <rFont val="Calibri"/>
        <family val="2"/>
        <charset val="204"/>
        <scheme val="minor"/>
      </rPr>
      <t>ORCA® 215</t>
    </r>
    <r>
      <rPr>
        <sz val="11"/>
        <color theme="1"/>
        <rFont val="Calibri"/>
        <family val="2"/>
        <charset val="204"/>
        <scheme val="minor"/>
      </rPr>
      <t xml:space="preserve">
• Ткань-основа: Полиэстер высокой прочности 1100 dtex - 990 deniers
• Покрытие: Снаружи: Хлорсульфинированный полиэтилен (CSM) / Полихлоропрен (CR) // Внутри : Полихлоропрен (CR)
• Прочность на разрыв: = 275 даН/5см
• Прочность на раздир: = 12 даН = 10 даН
• Плотность: 970 (±10%) г/м²</t>
    </r>
  </si>
  <si>
    <r>
      <rPr>
        <b/>
        <sz val="14"/>
        <color theme="1"/>
        <rFont val="Calibri"/>
        <family val="2"/>
        <charset val="204"/>
        <scheme val="minor"/>
      </rPr>
      <t>ORCA® 820</t>
    </r>
    <r>
      <rPr>
        <sz val="10"/>
        <color theme="1"/>
        <rFont val="Calibri"/>
        <family val="2"/>
        <charset val="204"/>
        <scheme val="minor"/>
      </rPr>
      <t xml:space="preserve">
• Ткань-основа: Полиэстер высокой прочности 1100 dtex - 990 deniers
• Покрытие: Снаружи: Хлорсульфинированный полиэтилен (CSM) / Полихлоропрен (CR) // Внутри : Полихлоропрен (CR)
• Прочность на разрыв: = 300 даН/5см
• Прочность на раздир: = 20 даН = 15 даН
• Плотность: 1140 (±10%) г/м²</t>
    </r>
  </si>
  <si>
    <r>
      <rPr>
        <b/>
        <sz val="14"/>
        <color theme="1"/>
        <rFont val="Calibri"/>
        <family val="2"/>
        <charset val="204"/>
        <scheme val="minor"/>
      </rPr>
      <t>ORCA® 828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10"/>
        <color theme="1"/>
        <rFont val="Calibri"/>
        <family val="2"/>
        <charset val="204"/>
        <scheme val="minor"/>
      </rPr>
      <t>• Ткань-основа: Полиэстер высокой прочности 1100 dtex - 990 deniers
• Покрытие: Снаружи: Хлорсульфинированный полиэтилен (CSM) / Полихлоропрен (CR) // Внутри : Полихлоропрен (CR)
• Прочность на разрыв: = 350 даН/5см
• Прочность на раздир:= 20 даН = 16 даН
• Плотность: 1340 (±10%) г/м²</t>
    </r>
  </si>
  <si>
    <r>
      <rPr>
        <b/>
        <sz val="14"/>
        <color theme="1"/>
        <rFont val="Calibri"/>
        <family val="2"/>
        <charset val="204"/>
        <scheme val="minor"/>
      </rPr>
      <t>ORCA® 866</t>
    </r>
    <r>
      <rPr>
        <sz val="11"/>
        <color theme="1"/>
        <rFont val="Calibri"/>
        <family val="2"/>
        <charset val="204"/>
        <scheme val="minor"/>
      </rPr>
      <t xml:space="preserve">
• Ткань-основа: Полиэстер высокой прочности 1670 dtex - 1500 deniers
• Покрытие: Снаружи: Хлорсульфинированный полиэтилен (CSM) / Полихлоропрен (CR) // Внутри : Полихлоропрен (CR)
• Прочность на разрыв: = 500 даН/5см = 460 даН/5см
• Прочность на раздир: = 33 даН = 35 даН
• Плотность: 1565 (±10%) г/м²</t>
    </r>
  </si>
  <si>
    <t>под заказ</t>
  </si>
  <si>
    <t>Холодильник ISOTHERM DR65 нерж.</t>
  </si>
  <si>
    <t xml:space="preserve">SILVERTEX Taupe (option) </t>
  </si>
  <si>
    <t>Носовой нержавеющий релинг безопасности с опорами</t>
  </si>
  <si>
    <t>Съемный кормовой сандек с подушкой</t>
  </si>
  <si>
    <t>Защитный чехол на кормовой диван</t>
  </si>
  <si>
    <t>Защитный чехол на лодку G380EF</t>
  </si>
  <si>
    <t>Носовая якорная накладка с роликом, выдвижной уткой и светодиодными навигационными огнями</t>
  </si>
  <si>
    <t>Две стеклопластиковые кормовые платформы с нерж. лестницей для подъема из воды и поручнем</t>
  </si>
  <si>
    <t>Arctic Grey (option)</t>
  </si>
  <si>
    <t>Military Grey (option)</t>
  </si>
  <si>
    <t>Arctic Grey</t>
  </si>
  <si>
    <t>Тент солнцезащитный складной алюминиевый 2-арочный №1</t>
  </si>
  <si>
    <t>Тент солнцезащитный складной алюминиевый 2-арочный №2</t>
  </si>
  <si>
    <t>Тент солнцезащитный складной алюминиевый 3-арочный №3</t>
  </si>
  <si>
    <t>Тент солнцезащитный складной нержавеющий 2-арочный №1S</t>
  </si>
  <si>
    <t>Тент солнцезащитный складной нержавеющий 2-арочный №2S</t>
  </si>
  <si>
    <t>Тент солнцезащитный складной нержавеющий 3-арочный №3S</t>
  </si>
  <si>
    <t>Две стеклопластиковые кормовые платформы с нерж. лестницей для подъема из воды</t>
  </si>
  <si>
    <t>Арка буксировки лыжника</t>
  </si>
  <si>
    <t>Навигационная арка / арка буксировки лыжника</t>
  </si>
  <si>
    <t>Арка навигационная нержавеющая, полированая, складная</t>
  </si>
  <si>
    <r>
      <t xml:space="preserve">*   — </t>
    </r>
    <r>
      <rPr>
        <i/>
        <sz val="11"/>
        <color theme="1" tint="0.499984740745262"/>
        <rFont val="Tahoma"/>
        <family val="2"/>
        <charset val="204"/>
      </rPr>
      <t>Для двух подвесных лодочных моторов</t>
    </r>
  </si>
  <si>
    <r>
      <t xml:space="preserve">* </t>
    </r>
    <r>
      <rPr>
        <i/>
        <sz val="10"/>
        <color theme="1" tint="0.499984740745262"/>
        <rFont val="Tahoma"/>
        <family val="2"/>
        <charset val="204"/>
      </rPr>
      <t>Вы можете заказать "3" съемных мягких сиденья для R460</t>
    </r>
  </si>
  <si>
    <r>
      <t xml:space="preserve">* </t>
    </r>
    <r>
      <rPr>
        <i/>
        <sz val="10"/>
        <color theme="1" tint="0.499984740745262"/>
        <rFont val="Tahoma"/>
        <family val="2"/>
        <charset val="204"/>
      </rPr>
      <t>Вы можете заказать "2" съемных мягких сиденья для R420</t>
    </r>
  </si>
  <si>
    <r>
      <t xml:space="preserve">* </t>
    </r>
    <r>
      <rPr>
        <i/>
        <sz val="10"/>
        <color theme="1" tint="0.499984740745262"/>
        <rFont val="Tahoma"/>
        <family val="2"/>
        <charset val="204"/>
      </rPr>
      <t>Вы можете заказать "2" съемных мягких сиденья для R380</t>
    </r>
  </si>
  <si>
    <t>745×214×127</t>
  </si>
  <si>
    <t>157×140×119</t>
  </si>
  <si>
    <t>120×131×82</t>
  </si>
  <si>
    <t>http://www.spradling.eu/collections</t>
  </si>
  <si>
    <t xml:space="preserve">HITCH Platinum (option) </t>
  </si>
  <si>
    <t xml:space="preserve">HITCH Zinc (option) </t>
  </si>
  <si>
    <t>https://grand.ua/ru/grand/golden-line/g750/</t>
  </si>
  <si>
    <t>https://grand.ua/ru/grand/golden-line/g650/</t>
  </si>
  <si>
    <t>https://grand.ua/ru/grand/golden-line/g580/</t>
  </si>
  <si>
    <t>https://grand.ua/ru/grand/golden-line/g500/</t>
  </si>
  <si>
    <t>https://grand.ua/ru/grand/golden-line/g420/</t>
  </si>
  <si>
    <t>https://grand.ua/ru/grand/golden-line/g380ef/</t>
  </si>
  <si>
    <t>https://grand.ua/ru/grand/golden-line/g340ef/</t>
  </si>
  <si>
    <t>https://grand.ua/ru/grand/silver-line-deluxe/s520l/</t>
  </si>
  <si>
    <t>https://grand.ua/ru/grand/silver-line-deluxe/s470nl/</t>
  </si>
  <si>
    <t>https://grand.ua/ru/grand/silver-line-deluxe/s420nl/</t>
  </si>
  <si>
    <t>https://grand.ua/ru/grand/silver-line-deluxe/s370nl/</t>
  </si>
  <si>
    <t>https://grand.ua/ru/grand/silver-line-deluxe/s330l/</t>
  </si>
  <si>
    <t>https://grand.ua/ru/grand/silver-line-deluxe/s300l/</t>
  </si>
  <si>
    <t>https://grand.ua/ru/grand/silver-line-sport/s520s/</t>
  </si>
  <si>
    <t>https://grand.ua/ru/grand/silver-line-sport/s470ns/</t>
  </si>
  <si>
    <t>https://grand.ua/ru/grand/silver-line-sport/s420ns/</t>
  </si>
  <si>
    <t>https://grand.ua/ru/grand/silver-line-sport/s370ns/</t>
  </si>
  <si>
    <t>https://grand.ua/ru/grand/silver-line-sport/s330s/</t>
  </si>
  <si>
    <t>https://grand.ua/ru/grand/silver-line-sport/s300s/</t>
  </si>
  <si>
    <t>https://grand.ua/ru/grand/silver-line-open/s470n/</t>
  </si>
  <si>
    <t>https://grand.ua/ru/grand/silver-line-open/s420n/</t>
  </si>
  <si>
    <t>https://grand.ua/ru/grand/silver-line-open/s370n/</t>
  </si>
  <si>
    <t>https://grand.ua/ru/grand/silver-line-open/s330/</t>
  </si>
  <si>
    <t>https://grand.ua/ru/grand/silver-line-open/s300/</t>
  </si>
  <si>
    <t>https://grand.ua/ru/grand/silver-line-open/s275/</t>
  </si>
  <si>
    <t>https://grand.ua/ru/grand/silver-line-open/s250/</t>
  </si>
  <si>
    <t>https://grand.ua/ru/grand/ranger/r460/</t>
  </si>
  <si>
    <t>https://grand.ua/ru/grand/ranger/r420/</t>
  </si>
  <si>
    <t>https://grand.ua/ru/grand/ranger/r380/</t>
  </si>
  <si>
    <t>https://grand.ua/ru/grand/corvette/c360/</t>
  </si>
  <si>
    <t>https://grand.ua/ru/grand/corvette/c330/</t>
  </si>
  <si>
    <t>https://grand.ua/ru/grand/corvette/c300/</t>
  </si>
  <si>
    <t>https://grand.ua/ru/grand/corvette/c270/</t>
  </si>
  <si>
    <t>https://grand.ua/ru/grand/corvette/c240/</t>
  </si>
  <si>
    <t>https://grand.ua/ru/grand/corvette/c360a/</t>
  </si>
  <si>
    <t>https://grand.ua/ru/grand/corvette/c330a/</t>
  </si>
  <si>
    <t>https://grand.ua/ru/grand/corvette/c300a/</t>
  </si>
  <si>
    <t>https://grand.ua/ru/grand/corvette/c270a/</t>
  </si>
  <si>
    <t>https://grand.ua/ru/grand/corvette/c240a/</t>
  </si>
  <si>
    <t>https://grand.ua/ru/grand/argus/a550p/</t>
  </si>
  <si>
    <t>https://grand.ua/ru/grand/argus/a550/</t>
  </si>
  <si>
    <t>https://grand.ua/ru/grand/argus/a450p/</t>
  </si>
  <si>
    <t>https://grand.ua/ru/grand/argus/a450/</t>
  </si>
  <si>
    <t>https://grand.ua/ru/grand/argus/a380p/</t>
  </si>
  <si>
    <t>https://grand.ua/ru/grand/argus/a380/</t>
  </si>
  <si>
    <t>http://grandboats.kiev.ua/grand/regatta/rg370r/</t>
  </si>
  <si>
    <t>Ссылка:</t>
  </si>
  <si>
    <t>Защита киля, 120 мм</t>
  </si>
  <si>
    <t>Защита баллонов, 120 мм</t>
  </si>
  <si>
    <t>HITCH Platinum</t>
  </si>
  <si>
    <t>HITCH Zinc</t>
  </si>
  <si>
    <t>SILVERTEX Taupe</t>
  </si>
  <si>
    <t>Тент солнцезащитный нержавеющий 3-арочный №9S</t>
  </si>
  <si>
    <t xml:space="preserve">Arctic White (Standard) </t>
  </si>
  <si>
    <t>215, 820, 828</t>
  </si>
  <si>
    <t>Набор душевой с 75 л баком, эл. помпой и душевой головкой</t>
  </si>
  <si>
    <t>Биотуалет</t>
  </si>
  <si>
    <t>Гидравлическая система рулевого управления SeaStar (24ft)</t>
  </si>
  <si>
    <t>Набор душевой с эл. помпой, 50 л баком и душевой головкой</t>
  </si>
  <si>
    <t>Гидравлическая система рулевого управления SeaStar (22ft)</t>
  </si>
  <si>
    <t>Механическая система рулевого управления (T73), рулевой трос (M66, 18ft) до 150 л.с.</t>
  </si>
  <si>
    <t>Гидравлическая система рулевого управления SeaStar (20ft) свыше 150 л.с.</t>
  </si>
  <si>
    <t>Light-grey / Arctic White (standard)</t>
  </si>
  <si>
    <t>Off-white / Arctic White (standard)</t>
  </si>
  <si>
    <t>Creamy / Arctic White (standard)</t>
  </si>
  <si>
    <t>Dark-grey / Arctic White (standard)</t>
  </si>
  <si>
    <t>Black / Arctic White (standard)</t>
  </si>
  <si>
    <t>Мягкая подушка носового отсека</t>
  </si>
  <si>
    <t>Указатель уровня топлива VDO 10-180 Ω</t>
  </si>
  <si>
    <t>Топливная система с пластиковым баком на 40 л и датчиком (сенсор)</t>
  </si>
  <si>
    <t>15 (20)</t>
  </si>
  <si>
    <t xml:space="preserve">• Усиленный стеклопластиковый корпус типа «Глубокое V» с транцевым расширением; Arctic White
• Надувной баллон, HYPALON ORCA 866, Off-White, 1565 г/м² (5 клапанов наполнения воздухом, двойной усиленный привальный брус с водоотбойником, 1 носовая и 12 бортовых ручек безопасности)
• Носовая якорная накладка с двумя утками 
• Форпик — носовой якорный отсек с мягкой съемной подушкой 
• Вместительный носовой отсек с мягкими съемными подушками и 2 нерж. подстаканниками
• Рулевая стойка CL-21 с передним мягким сиденьем, мини-каютой (внутри), перчаточным ящиком, ветровым стеклом, боковыми поручнями и 2 нерж. подстаканниками
• Двухместная стойка SD-21 с двумя откидными сиденьями / Отсек для кухонного инвентаря / Варочная панель и мойка (опция)
• Кормовой U-образный диван с мягкой спинкой 
• Один большой кормовой рундук и два боковых 
• Два задних релинга из нержавеющей стали 
• Комплект электрооборудования (основной электрический жгут, контейнер под аккумулятор, размыкатель массы, 5 морских переключателей, универсальная розетка 12V, комплект навигационных огней, помпа осушения кокпита, горн) 
• Встроенная топливная система с пластиковым баком на 300 л и сенсором
• Гофрированный шланг в межпалубном пространстве для скрытого монтажа коммуникаций
• Инспекционный палубный люк
• Антискользящая поверхность палубы
• Система водоотлива (самоотливной кокпит с обратными клапанами и клапаном водоотлива из межпалубного пространства)
• Система вентиляции корпуса
• Две кормовые выдвижные утки из полировонной нержавеющей стали
• Один носовой и два задних нержавеющих U-образных болтов
• Подъемные нержавеющие узлы (обушки откидные) 
• Два врезных крюка из нержавеющей стали для крепления фала водных лыж 
• Два разборных весла 
• Высокоэффективный ножной насос BRAVO-8
• Ремонтный комплект и инструкция по эксплуатации
</t>
  </si>
  <si>
    <t>• Усиленный стеклопластиковый корпус типа «Глубокое V» с системой HSH (High-Step-Hull) и транцевым расширением; Arctic White
• Надувной баллон, PVC (Germany), Light-Grey, 1400 г/м² (5 клапанов наполнения воздухом, двойной усиленный привальный брус с водоотбойником, 1 носовая и 12 бортовых ручек безопасности)
• Носовая якорная накладка с мягкой спинкой и двумя утками из нержавеющей стали
• Форпик — носовой якорный отсек с мягкой съемной подушкой
• Вместительный носовой отсек с мягкими съемными подушками и 2 нерж. подстаканниками
• Рулевая стойка CL-25 с передним мягким сиденьем, мини-каютой (внутри), перчаточным ящиком, ветровым стеклом, поручнем и 2 нерж. подстаканниками
• Рулевое колесо Ultraflex
• Двухместная стойка SD-25 с двумя откидными сиденьями, герметичным отсеком и 2 нерж. подстаканниками
• Кормовой U-образный диван с мягкой спинкой 
• Один большой кормовой рундук и два боковых 
• Два поручня из нержавеющей стали сбоку от кормового дивана
• Встроенная топливная система с пластиковым баком на 270 л и сенсором
• Гофрированный шланг в межпалубном пространстве для скрытого монтажа коммуникаций
• Инспекционный палубный люк
• Антискользящая поверхность палубы
• Система водоотлива (самоотливной кокпит с обратными клапанами и клапаном водоотлива из межпалубного пространства)
• Система вентиляции корпуса
• Два кормовых отсека для хранения швартовых концов
• Две кормовые выдвижные утки из полировонной нержавеющей стали
• Один носовой и два задних нержавеющих U-образных болтов
• Подъемные нержавеющие узлы (обушки откидные) 
• Два разборных весла 
• Высокоэффективный ножной насос BRAVO-8
• Ремонтный комплект и инструкция по эксплуатации</t>
  </si>
  <si>
    <t xml:space="preserve">• Усиленный стеклопластиковый корпус типа «Глубокое V» с системой HSH (High-Step-Hull), DART и транцевым расширением; Arctic White
• Надувной баллон с стеклопластиковыми законцовками, PVC (Germany), Light-Grey, 1400 г/м² (5 клапанов наполнения воздухом, двойной усиленный привальный брус с водоотбойником, 1 носовая и 12 бортовых ручек безопасности)
• Носовая якорная накладка с мягкой спинкой; нерж. роульсом, 2 полуклюза, выдвижная утка и светодиодными навигационными огнями
• Отсек для хранения якоря
• Вместительный носовой отсек с мягкими съемными подушками, 2 нерж. подстаканника
• Рулевая стойка CL-16 с передним мягким сиденьем, большим отсеком; ветровым стеклом, перчаточным ящиком и поручнем
• Рулевое колесо Ultraflex
• Двухместная стойка SD-11 с двумя откидными сиденьями, сухим отсеком и 2 нерж. подстаканниками
• Кормовой U-образный диван с мягкой спинкой 
• Один большой кормовой рундук и два боковых 
• Два поручня из нержавеющей стали сбоку от кормового дивана
• Встроенная топливная система с пластиковым баком на 200 л и сенсором
• Гофрированный шланг в межпалубном пространстве для скрытого монтажа коммуникаций
• Инспекционный палубный люк
• Антискользящая поверхность палубы
• Система водоотлива (самоотливной кокпит с обратными клапанами и клапаном водоотлива из межпалубного пространства)
• Система вентиляции корпуса
• Два кормовых отсека для хранения швартовых концов
• Две кормовые выдвижные утки из полировонной нержавеющей стали
• Два врезных крюка из нержавеющей стали для крепления фала водных лыж 
• Один носовой и два задних нержавеющих U-образных болтов
• Подъемные нержавеющие узлы (обушки откидные) 
• Два разборных весла 
• Высокоэффективный ножной насос BRAVO-8
• Ремонтный комплект и инструкция по эксплуатации
</t>
  </si>
  <si>
    <t xml:space="preserve">• Усиленный стеклопластиковый корпус типа «Глубокое V» с системой HSH (High-Step-Hull), DART и транцевым расширением; Arctic White
• Надувной баллон с стеклопластиковыми законцовками, PVC (Germany), Light-Grey, 1400 г/м² (5 клапанов наполнения воздухом, усиленный привальный брус с водоотбойником, 1 носовая и 12 бортовых ручек безопасности)
• Носовая якорная накладка с роульсом, выдвижной уткой и светодиодными навигационными огнями
• Отсек для хранения якоря
• Вместительный носовой отсек (люк с пневмоподъемниками) с мягкими съемными подушками, 2 нерж. подстаканника
• Рулевая стойка CL-22 с передним мягким сиденьем, рундуком; ветровым стеклом и поручнем, перчаточным ящиком и 2 нерж. подстаканниками
• Рулевое колесо Ultraflex
• Двухместная стойка SD-22 с двумя откидными сиденьями, сухим отсеком и 2 нерж. подстаканниками
• Кормовой диван с мягкой спинкой 
• Большой кормовой отсек
• Встроенная топливная система с пластиковым баком на 91 л и сенсором
• Гофрированный шланг в межпалубном пространстве для скрытого монтажа коммуникаций
• Инспекционный палубный люк
• Антискользящая поверхность палубы
• Система водоотлива (самоотливной кокпит с обратными клапанами и клапаном водоотлива из межпалубного пространства)
• Система вентиляции корпуса
• Два кормовых отсека для хранения швартовых концов
• Две кормовые выдвижные утки из полированной нержавеющей стали
• Два врезных крюка из нержавеющей стали для крепления фала водных лыж 
• Один носовой и два задних нержавеющих U-образных болтов
• Подъемные нержавеющие узлы (обушки откидные) 
</t>
  </si>
  <si>
    <r>
      <t>• Усиленный стеклопластиковый корпус типа «Глубокое V» с системой HSH (High-Step-Hull), DART и транцевым расширением; Arctic White
• Надувной баллон с стеклопластиковыми законцовками, PVC (Germany), Light-Grey, 1100 г/м² (5 клапанов наполнения воздухом, усиленный привальный брус с водоотбойником, 1 носовая и 12 бортовых ручек безопасности)
• Носовая якорная накладка с роульсом, выдвижной уткой и светодиодными навигационными огнями
• Форпик — носовой якорный отсек с мягкой съемной подушкой
• Вместительный носовой отсек с мягкой съемной подушкой, 2 нерж. подстаканника
• Рулевая стойка CL-20 с передним мягким сиденьем, рундуком, перчаточным ящиком; ветровым стеклом и боковым поручнем
• Механическая система рулевого управления</t>
    </r>
    <r>
      <rPr>
        <sz val="11"/>
        <color theme="0" tint="-0.499984740745262"/>
        <rFont val="Tahoma"/>
        <family val="2"/>
        <charset val="204"/>
      </rPr>
      <t xml:space="preserve"> (T73)</t>
    </r>
    <r>
      <rPr>
        <sz val="11"/>
        <color theme="1" tint="0.499984740745262"/>
        <rFont val="Tahoma"/>
        <family val="2"/>
        <charset val="204"/>
      </rPr>
      <t>, рулевой трос (M66)
• Рулевое колесо Ultraflex
• Кормовой диван с мягкой спинкой 
• Большой кормовой отсек
• Встроенная топливная система с пластиковым баком на 91 л и сенсором
• Гофрированный шланг в межпалубном пространстве для скрытого монтажа коммуникаций
• Инспекционный палубный люк
• Антискользящая поверхность палубы
• Система водоотлива (самоотливной кокпит с обратными клапанами и клапаном водоотлива из межпалубного пространства)
• Система вентиляции корпуса
• Два кормовых отсека для хранения швартовых концов
• Две кормовые выдвижные утки из полировонной нержавеющей стали
• Два врезных крюка из нержавеющей стали для крепления фала водных лыж 
• Один носовой и два задних нержавеющих U-образных болтов
• Подъемные нержавеющие узлы (обушки откидные) 
• Два разборных весла 
• Высокоэффективный ножной насос BRAVO-8
• Ремонтный комплект и инструкция по эксплуатации</t>
    </r>
  </si>
  <si>
    <r>
      <t>• Усиленный стеклопластиковый корпус типа «Глубокое V» с системой HSH (High-Step-Hull), DART и транцевым расширением; Arctic White
• Надувной баллон с стеклопластиковыми законцовками, PVC (Germany), Light-Grey, 1100 г/м² (4 клапана наполнения воздухом, усиленный привальный брус с водоотбойником, 1 носовая и 10 бортовых ручек безопасности)
• Носовая якорная накладка с двумя утками из нержавеющей стали
• Вместительный носовой отсек с мягкой съемной подушкой
• Рулевая стойка CL-24 с передним мягким сиденьем, рундуком, ветровым стеклом, боковым поручнем и подстаканником
• Механическая система рулевого управлен</t>
    </r>
    <r>
      <rPr>
        <sz val="11"/>
        <color theme="0" tint="-0.499984740745262"/>
        <rFont val="Tahoma"/>
        <family val="2"/>
        <charset val="204"/>
      </rPr>
      <t>ия (T73), руле</t>
    </r>
    <r>
      <rPr>
        <sz val="11"/>
        <color theme="1" tint="0.499984740745262"/>
        <rFont val="Tahoma"/>
        <family val="2"/>
        <charset val="204"/>
      </rPr>
      <t xml:space="preserve">вой трос (M66)
• Рулевое колесо Ultraflex
• Кормовой диван с мягкой спинкой 
• Большой кормовой отсек
• Гофрированный шланг в межпалубном пространстве для скрытого монтажа коммуникаций
• Инспекционный палубный люк
• Антискользящая поверхность палубы
• Система водоотлива (самоотливной кокпит с обратными клапанами и клапаном водоотлива из межпалубного пространства)
• Система вентиляции корпуса
• Две кормовые выдвижные утки из полировонной нержавеющей стали
• Один носовой и два задних нержавеющих U-образных болтов
• Подъемные нержавеющие узлы (обушки откидные) 
• Два разборных весла 
• Высокоэффективный ножной насос BRAVO-8
• Ремонтный комплект и инструкция по эксплуатации
</t>
    </r>
  </si>
  <si>
    <t>• Усиленный стеклопластиковый корпус типа «Среднее V» с системой HSH (High-Step-Hull) и транцевым расширением; Arctic White
• Надувной баллон с стеклопластиковыми законцовками, PVC (Germany), Light-Grey, 1100 г/м² (3 клапана наполнения воздухом, привальный брус с водоотбойником, 2 нержавеющих кормовых поручня безопасности на баллоне, 1 носовая и 6 бортовых ручек безопасности)
• Носовая якорная накладка с выдвижной уткой, навигационными огнями и мягкой подушкой-спинкой
• Встроенный запирающийся носовой отсек с мягкой подушкой
• Рулевая стойка CL-06 с передним мягким сиденьем, рундуком и поручнем
• Механическая система рулевого управления (T67), рулевой трос (M58)
• Рулевое колесо Ultraflex
• Кормовой диван с мягкой спинкой 
• Кормовой отсек
• Гофрированный шланг в межпалубном пространстве для скрытого монтажа коммуникаций
• Антискользящая поверхность палубы
• Система водоотлива (самоотливной кокпит с распорной пробкой в кокпите, обратным клапанам на транце и клапаном водоотлива из межпалубного пространства)
• Система вентиляции корпуса
• Две кормовые утки из нержавеющей стали
• Один носовой и два задних нержавеющих U-образных болтов
• Подъемные U-образные нержавеющие узлы 
• Два D-образных буксировочных кольца на баллоне
• Два разборных весла 
• Высокоэффективный ножной насос BRAVO-8
• Ремонтный комплект и инструкция по эксплуатации</t>
  </si>
  <si>
    <t xml:space="preserve">• Усиленный стеклопластиковый корпус типа «Среднее V» с системой из 4 скоростных реданов и транцевым расширением; Arctic White
• Надувной баллон с стеклопластиковыми законцовками, PVC (Germany), Light-Grey, 1100 г/м² (3 клапана наполнения воздухом, привальный брус с водоотбойником, два задних поручня безопасности, 1 носовая и 6 бортовых ручек безопасности)
• Носовая якорная накладка с выдвижной уткой, навигационными огнями и мягкой подушкой-спинкой
• Встроенный запирающийся носовой отсек с мягкой подушкой
• Рулевая стойка CL-07 с нержавеющим поручнем и малым рундуком 
• Механическая система рулевого управления (T67), рулевой трос (M58)
• Рулевое колесо Ultraflex
• Кормовой диван с мягкой спинкой 
• Кормовой отсек
• Гофрированный шланг в межпалубном пространстве для скрытого монтажа коммуникаций
• Антискользящая поверхность палубы
• Система водоотлива (самоотливной кокпит с распорной пробкой в кокпите, обратным клапанам на транце и клапаном водоотлива из межпалубного пространства)
• Система вентиляции корпуса
• Две кормовые утки из нержавеющей стали
• Один носовой и два задних нержавеющих U-образных болтов
• Подъемные U-образные нержавеющие узлы 
• Два D-образных буксировочных кольца на баллоне
• Два разборных весла 
• Высокоэффективный ножной насос BRAVO-8
• Ремонтный комплект и инструкция по эксплуатации
</t>
  </si>
  <si>
    <t xml:space="preserve">• Усиленный стеклопластиковый корпус типа «Глубокое V» с системой DART; Arctic White
• Надувной баллон, PVC (Germany), Light-Grey, 1100 г/м² (5 клапанов наполнения воздухом, усиленный привальный брус с водоотбойником, 1 носовая и 10 бортовых ручек безопасности)
• Вместительный встроенный носовой отсек с мягкой подушкой
• Рулевая стойка CL-14 с передним мягким сиденьем, рундуком; ветровым стеклом, поручнем
• Механическая система рулевого управления (T71), рулевой трос (M66)
• Рулевое колесо Ultraflex
• Заднее двухместное сиденье SD-10 со спинкой и контейнером с мягкой подушкой 
• Гофрированный шланг в межпалубном пространстве для скрытого монтажа коммуникаций
• Антискользящая поверхность палубы
• Система водоотлива (рецесс с распорной пробкой в кокпите, обратным клапанам на транце и клапаном водоотлива из межпалубного пространства)
• Система вентиляции корпуса
• Встроенные нержавеющие узлы для крепления рулевой и пассажирской стоек
• Усиленный транец с внешней накладкой для крепления двигателя 
• Две кормовые утки из нержавеющей стали
• Один носовой и два задних нержавеющих U-образных болтов
• Подъемные U-образные нержавеющие узлы
• Два разборных весла 
• Высокоэффективный ножной насос BRAVO-8
• Ремонтный комплект и инструкция по эксплуатации
</t>
  </si>
  <si>
    <t>• Усиленный стеклопластиковый корпус типа «Среднее V» с системой DART; Arctic White
• Надувной баллон, PVC (Germany), Light-Grey, 1100 г/м² (3 клапана наполнения воздухом, усиленный привальный брус с водоотбойником, 1 носовая и 10 бортовых ручек безопасности)
• Встроенный носовой отсек с мягкой подушкой
• Рулевая стойка CL-11 с передним мягким сиденьем, рундуком; ветровым стеклом, поручнем
• Механическая система рулевого управления (T67), рулевой трос (M58)
• Рулевое колесо Ultraflex
• Заднее двухместное сиденье SD-06 со спинкой и контейнером с мягкой подушкой 
• Гофрированный шланг в межпалубном пространстве для скрытого монтажа коммуникаций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Система вентиляции корпуса
• Встроенные нержавеющие узлы для крепления рулевой и пассажирской стоек
• Усиленный транец с внешней накладкой для крепления двигателя 
• Две кормовые утки из нержавеющей стали
• Один носовой и два задних нержавеющих U-образных болтов
• Подъемные U-образные нержавеющие узлы
• Два разборных весла 
• Высокоэффективный ножной насос BRAVO-8
• Ремонтный комплект и инструкция по эксплуатации</t>
  </si>
  <si>
    <t xml:space="preserve">• Усиленный стеклопластиковый корпус типа «Среднее V» с системой DART и 4-мя поперечно-продольными скоростными реданами (ступеньками) на днище; Arctic White
• Надувной баллон, PVC (Germany), Light-Grey, 1100 г/м² (3 клапана наполнения воздухом, усиленный привальный брус с водоотбойником, 1 носовая и 8 бортовых ручек безопасности)
• Встроенный носовой отсек с мягкой подушкой
• Рулевая стойка CL-11 с передним мягким сиденьем, рундуком; ветровым стеклом, поручнем
• Механическая система рулевого управления (T67), рулевой трос (M58)
• Рулевое колесо Ultraflex
• Заднее двухместное сиденье SD-06 со спинкой и контейнером с мягкой подушкой 
• Гофрированный шланг в межпалубном пространстве для скрытого монтажа коммуникаций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Система вентиляции корпуса
• Встроенные нержавеющие узлы для крепления рулевой и пассажирской стоек
• Усиленный транец с внешней накладкой для крепления двигателя 
• Две кормовые утки из нержавеющей стали
• Один носовой и два задних нержавеющих U-образных болтов
• Подъемные U-образные нержавеющие узлы
• Два разборных весла 
• Высокоэффективный ножной насос BRAVO-8
• Ремонтный комплект и инструкция по эксплуатации
</t>
  </si>
  <si>
    <t>• Усиленный стеклопластиковый корпус типа «Среднее V» с 4-мя поперечно-продольными скоростными реданами (ступеньками) на днище; Arctic White
• Надувной баллон, PVC (Germany), Light-Grey, 1100 г/м² (3 клапана наполнения воздухом, усиленный привальный брус с водоотбойником, носовая и две боковые ручки для переноски лодки, 8 бортовых ручек безопасности)
• Рулевая стойка CL-17
• Механическая система рулевого управления (T67), рулевой трос (M58)
• Рулевое колесо Ultraflex
• Заднее двухместное сиденье SD-12 со спинкой и контейнером с мягкой подушкой 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Встроенные нержавеющие узлы для крепления рулевой и пассажирской стоек
• Транец с внешней накладкой для крепления двигателя 
• Внутренняя транцевая накладка для крепления двигателя
• Две кормовые утки из нержавеющей стали
• Один носовой и два задних нержавеющих U-образных болтов
• Нержавеющие рым-болты для подъема лодки
• Два D-образных буксировочных кольца на баллоне
• Два разборных весла 
• Высокоэффективный ножной насос BRAVO-8
• Ремонтный комплект и инструкция по эксплуатации</t>
  </si>
  <si>
    <t>• Усиленный стеклопластиковый корпус типа «Глубокое V» с системой DART; Arctic White
• Надувной баллон, PVC (Germany), Light-Grey, 1100 г/м² (5 клапанов наполнения воздухом, усиленный привальный брус с водоотбойником, 1 носовая и 10 бортовых ручек безопасности)
• Вместительный встроенный носовой отсек
• Рулевая стойка CS-03 с ветровым стеклом и поручнем
• Механическая система рулевого управления (T71), рулевой трос (M66)
• Рулевое колесо Ultraflex
• Гофрированный шланг в межпалубном пространстве для скрытого монтажа коммуникаций
• Антискользящая поверхность палубы
• Система водоотлива (рецесс с распорной пробкой в кокпите, обратным клапанам на транце и клапаном водоотлива из межпалубного пространства)
• Система вентиляции корпуса
• Встроенные нержавеющие узлы для крепления рулевой стойки
• Усиленный транец с внешней накладкой для крепления двигателя 
• Две кормовые утки из нержавеющей стали
• Один носовой и два задних нержавеющих U-образных болтов
• Подъемные U-образные нержавеющие узлы
• Два разборных весла 
• Высокоэффективный ножной насос BRAVO-8
• Ремонтный комплект и инструкция по эксплуатации</t>
  </si>
  <si>
    <t>• Усиленный стеклопластиковый корпус типа «Среднее V» с системой DART; Arctic White
• Надувной баллон, PVC (Germany), Light-Grey, 1100 г/м² (3 клапана наполнения воздухом, усиленный привальный брус с водоотбойником, 1 носовая и 10 бортовых ручек безопасности)
• Встроенный носовой отсек 
• Рулевая стойка CS-03 с ветровым стеклом и поручнем
• Механическая система рулевого управления (T67), рулевой трос (M58)
• Рулевое колесо Ultraflex
• Гофрированный шланг в межпалубном пространстве для скрытого монтажа коммуникаций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Система вентиляции корпуса
• Встроенные нержавеющие узлы для крепления рулевой стойки
• Усиленный транец с внешней накладкой для крепления двигателя 
• Две кормовые утки из нержавеющей стали
• Один носовой и два задних нержавеющих U-образных болтов
• Подъемные U-образные нержавеющие узлы
• Два разборных весла 
• Высокоэффективный ножной насос BRAVO-8
• Ремонтный комплект и инструкция по эксплуатации</t>
  </si>
  <si>
    <t xml:space="preserve">• Усиленный стеклопластиковый корпус типа «Среднее V» с системой DART и 4-мя поперечно-продольными скоростными реданами (ступеньками) на днище; Arctic White
• Надувной баллон, PVC (Germany), Light-Grey, 1100 г/м² (3 клапана наполнения воздухом, усиленный привальный брус с водоотбойником, 1 носовая и 8 бортовых ручек безопасности)
• Встроенный носовой отсек 
• Рулевая стойка CS-01W с ветровым стеклом и поручнем
• Механическая система рулевого управления (T67), рулевой трос (M58)
• Рулевое колесо Ultraflex
• Гофрированный шланг в межпалубном пространстве для скрытого монтажа коммуникаций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Система вентиляции корпуса
• Встроенные нержавеющие узлы для крепления рулевой стойки
• Усиленный транец с внешней накладкой для крепления двигателя 
• Две кормовые утки из нержавеющей стали
• Один носовой и два задних нержавеющих U-образных болтов
• Подъемные U-образные нержавеющие узлы
• Два разборных весла 
• Высокоэффективный ножной насос BRAVO-8
• Ремонтный комплект и инструкция по эксплуатации
</t>
  </si>
  <si>
    <t xml:space="preserve">• Усиленный стеклопластиковый корпус типа «Среднее V» с 4-мя поперечно-продольными скоростными реданами (ступеньками) на днище; Arctic White
• Надувной баллон, PVC (Germany), Light-Grey, 1100 г/м² (3 клапана наполнения воздухом, усиленный привальный брус с водоотбойником, носовая и две боковые ручки для переноски лодки, 8 бортовых ручек безопасности)
• Рулевая стойка CS-01 
• Механическая система рулевого управления (T67), рулевой трос (M58)
• Рулевое колесо Ultraflex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Встроенные нержавеющие узлы для крепления рулевой стойки
• Транец с внешней накладкой для крепления двигателя 
• Внутренняя транцевая накладка для крепления двигателя
• Две кормовые утки из нержавеющей стали
• Один носовой и два задних нержавеющих U-образных болтов
• Нержавеющие рым-болты для подъема лодки
• Два D-образных буксировочных кольца на баллоне
• Два разборных весла 
• Высокоэффективный ножной насос BRAVO-8
• Ремонтный комплект и инструкция по эксплуатации
</t>
  </si>
  <si>
    <t>• Усиленный стеклопластиковый корпус типа «Глубокое V» с системой DART; Arctic White
• Надувной баллон, PVC (Germany), Light-Grey, 1100 г/м² (5 клапанов наполнения воздухом, усиленный привальный брус с водоотбойником, 1 носовая и 10 бортовых ручек безопасности)
• Вместительный встроенный носовой отсек
• Антискользящая поверхность палубы
• Система водоотлива (рецесс с распорной пробкой в кокпите, обратным клапанам на транце и клапаном водоотлива из межпалубного пространства)
• Система вентиляции корпуса
• Усиленный транец с внешней накладкой для крепления двигателя 
• Один носовой и два задних нержавеющих U-образных болтов
• Подъемные U-образные нержавеющие узлы
• 2 разборных весла с держателями
• Высокоэффективный ножной насос BRAVO-8
• Ремонтный комплект и инструкция по эксплуатации</t>
  </si>
  <si>
    <t>• Усиленный стеклопластиковый корпус типа «Среднее V» с системой DART; Arctic White
• Надувной баллон, PVC (Germany), Light-Grey, 1100 г/м² (3 клапана наполнения воздухом, усиленный привальный брус с водоотбойником, 1 носовая и 10 бортовых ручек безопасности)
• Вместительный встроенный носовой отсек
• Два съемных деревянных сиденья с системой фиксации «I&amp;T»
• Два разборных весла с уключинами и держателями весел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Система вентиляции корпуса
• Усиленный транец с внешней накладкой для крепления двигателя 
• Один носовой и два задних нержавеющих U-образных болтов
• Подъемные U-образные нержавеющие узлы
• Высокоэффективный ножной насос BRAVO-8
• Ремонтный комплект и инструкция по эксплуатации</t>
  </si>
  <si>
    <t xml:space="preserve">• Усиленный стеклопластиковый корпус типа «Среднее V» с системой DART и 4-мя поперечно-продольными скоростными реданами (ступеньками) на днище; Arctic White
• Надувной баллон, PVC (Germany), Light-Grey, 1100 г/м² (3 клапана наполнения воздухом, усиленный привальный брус с водоотбойником, 1 носовая и 8 бортовых ручек безопасности)
• Вместительный встроенный носовой отсек
• Два съемных деревянных сиденья с системой фиксации «I&amp;T»
• Два разборных весла с уключинами и держателями весел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Система вентиляции корпуса
• Усиленный транец с внешней накладкой для крепления двигателя 
• Один носовой и два задних нержавеющих U-образных болтов
• Подъемные U-образные нержавеющие узлы
• Высокоэффективный ножной насос BRAVO-8
• Ремонтный комплект и инструкция по эксплуатации
</t>
  </si>
  <si>
    <t>• Усиленный стеклопластиковый корпус типа «Среднее V» с 4-мя поперечно-продольными скоростными реданами (ступеньками) на днище; Arctic White
• Надувной баллон, PVC (Germany), Light-Grey, 1100 г/м² (3 клапана наполнения воздухом, усиленный привальный брус с водоотбойником, носовая и две боковые ручки для переноски лодки, 8 бортовых ручек безопасности)
• Два съемных деревянных сиденья с системой фиксации «I&amp;T»
• Два разборных весла с уключинами и держателями весел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Транец с внешней накладкой для крепления двигателя 
• Внутренняя транцевая накладка для крепления двигателя
• Один носовой и два задних нержавеющих U-образных болтов
• Нержавеющие рым-болты для подъема лодки
• Два D-образных буксировочных кольца на баллоне
• Высокоэффективный ножной насос BRAVO-8
• Ремонтный комплект и инструкция по эксплуатации</t>
  </si>
  <si>
    <t>• Стеклопластиковый корпус типа «Среднее V»; Arctic White
• Надувной баллон, PVC (Germany), Light-Grey, 950 г/м² (3 клапана наполнения воздухом, усиленный привальный брус с водоотбойником, носовая и две боковые ручки для переноски лодки, 8 бортовых ручек безопасности)
• Два съемных деревянных сиденья с системой фиксации «I&amp;T»
• Два разборных весла с уключинами и держателями весел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Транец с внешней накладкой для крепления двигателя 
• Внутренняя транцевая накладка для крепления двигателя
• Один носовой и два задних нержавеющих U-образных болтов
• Нержавеющие рым-болты для подъема лодки
• Два D-образных буксировочных кольца на баллоне
• Высокоэффективный ножной насос BRAVO-8
• Ремонтный комплект и инструкция по эксплуатации</t>
  </si>
  <si>
    <t>• Стеклопластиковый корпус типа «Среднее V»; Arctic White
• Надувной баллон, PVC (Germany), Light-Grey, 950 г/м² (3 клапана наполнения воздухом, усиленный привальный брус с водоотбойником, носовая ручка и леер безопасности)
• Одно быстросъемное сиденье с системой фиксации «I&amp;T»
• Два разборных весла с уключинами и держателями весел
• Антискользящая поверхность палубы
• Система водоотлива (рецесс с дренажным подъемным клапаном в кокпите, обратным клапанам на транце и клапаном водоотлива из межпалубного пространства)
• Транец с внешней накладкой для крепления двигателя 
• Внутренняя транцевая накладка для крепления двигателя
• Один носовой и два задних нержавеющих U-образных болтов
• Нержавеющие рым-болты для подъема лодки
• Два D-образных буксировочных кольца на баллоне
• Высокоэффективный ножной насос BRAVO-8
• Ремонтный комплект и инструкция по эксплуатации</t>
  </si>
  <si>
    <t>*   PVC 950 г/м² - standard for boats &gt;3,00 m &amp; ARGUS
     PVC 1100 г/м² - standard for boats 3,00 - 5,20 m
     PVC 1400 г/м² - standard for boats 5,50 - 7,50 m</t>
  </si>
  <si>
    <t>• 5-секционный надувной баллон, ПВХ, 1100 г/м², Light-Grey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Четыри съемных деревянных сиденья с системой фиксации «I&amp;T»
• Два разборных весла с уключинами и держателями весел
• 5+1 клапанов наполнения воздухом BRAVO-2005
• ⊥-образная стойка и леер безопасности (∅14 мм) по всему периметру лодки
• Носовая ручка из ПВХ
• Шесть бортовых ручек из ПВХ для переноски лодки
• Три D-образных усиленных буксировочных кольца на баллоне
• Широкий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Два водоотливных клапана с распорной пробкой ∅42 мм
• Защита киля, 60 мм
• Две транспортировочные сумки
• Высокоэффективный ножной насос BRAVO-8
• Ремонтный комплект и инструкция по эксплуатации</t>
  </si>
  <si>
    <t>• 5-секционный надувной баллон, ПВХ, 1100 г/м², Light-Grey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Три съемных деревянных сиденья с системой фиксации «I&amp;T»
• Два разборных весла с уключинами и держателями весел
• 5+1 клапанов наполнения воздухом BRAVO-2005
• ⊥-образная стойка и леер безопасности (∅14 мм) по всему периметру лодки
• Носовая ручка из ПВХ
• Четыри бортовых ручек из ПВХ для переноски лодки
• Три D-образных усиленных буксировочных кольца на баллоне
• Широкий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Два водоотливных клапана с распорной пробкой ∅42 мм
• Защита киля, 60 мм
• Две транспортировочные сумки
• Высокоэффективный ножной насос BRAVO-8
• Ремонтный комплект и инструкция по эксплуатации</t>
  </si>
  <si>
    <t>• 3-секционный надувной баллон, ПВХ, 1100 г/м², Light-Grey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Три съемных деревянных сиденья с системой фиксации «I&amp;T»
• Два разборных весла с уключинами и держателями весел
• 5+1 клапанов наполнения воздухом BRAVO-2005
• ⊥-образная стойка и леер безопасности (∅14 мм) по всему периметру лодки
• Носовая ручка из ПВХ
• Четыри бортовых ручек из ПВХ для переноски лодки
• Три D-образных усиленных буксировочных кольца на баллоне
• Широкий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Два водоотливных клапана с распорной пробкой ∅42 мм
• Защита киля, 60 мм
• Две транспортировочные сумки
• Высокоэффективный ножной насос BRAVO-8
• Ремонтный комплект и инструкция по эксплуатации</t>
  </si>
  <si>
    <t>• 3-секционный надувной баллон, ПВХ, 1100 г/м², Light-Grey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Два съемных деревянных сиденья с системой фиксации «I&amp;T»
• Два разборных весла с уключинами и держателями весел
• 3+1 клапанов наполнения воздухом BRAVO-2005
• Леер безопасности (∅10 мм) по всему периметру лодки
• Носовая ручка из ПВХ
• Две бортовые ручки из ПВХ для переноски лодки
• Три D-образных усиленных буксировочных кольца на баллоне
•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Дренажный подъемный клапан в кокпите снабженный обратным клапаном на транце
• Защита киля, 60 мм
• Две транспортировочные сумки
• Высокоэффективный ножной насос BRAVO-8
• Ремонтный комплект и инструкция по эксплуатации</t>
  </si>
  <si>
    <t>• 3-секционный надувной баллон, ПВХ, 1100 г/м², Light-Grey
• Днище средней килеватости, V-образный транец и надувной киль (кильсон)
• Надувной настил высокого давления и две реечные слани для дополнительной жёсткости
• Два съемных деревянных сиденья с системой фиксации «I&amp;T»
• Два разборных весла с уключинами и держателями весел
• 3+1+1 клапанов наполнения воздухом BRAVO-2005
• Леер безопасности (∅10 мм) по всему периметру лодки
• Носовая ручка из ПВХ
• Две бортовые ручки из ПВХ для переноски лодки
• Три D-образных усиленных буксировочных кольца на баллоне
•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Дренажный подъемный клапан в кокпите снабженный обратным клапаном на транце
• Защита киля, 60 мм
• Одна транспортировочная сумка
• Двухкамерный ножной насос высокого давления BRAVO-SC10
• Ремонтный комплект и инструкция по эксплуатации</t>
  </si>
  <si>
    <t xml:space="preserve">• 3-секционный надувной баллон, ПВХ, 1100 г/м², Light-Grey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Два съемных деревянных сиденья с системой фиксации «I&amp;T»
• Два разборных весла с уключинами и держателями весел
• 3+1 клапанов наполнения воздухом BRAVO-2005
• Леер безопасности (∅10 мм) по всему периметру лодки
• Носовая ручка из ПВХ
• Две бортовые ручки из ПВХ для переноски лодки
• Три D-образных усиленных буксировочных кольца на баллоне
•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Дренажный подъемный клапан в кокпите снабженный обратным клапаном на транце
• Защита киля, 60 мм
• Две транспортировочные сумки
• Высокоэффективный ножной насос BRAVO-8
• Ремонтный комплект и инструкция по эксплуатации
</t>
  </si>
  <si>
    <t>• 3-секционный надувной баллон, ПВХ, 950 г/м², Light-Grey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Два съемных деревянных сиденья с системой фиксации «I&amp;T»
• Два разборных весла с уключинами и держателями весел
• 3+1 клапанов наполнения воздухом BRAVO-2005
• Леер безопасности (∅10 мм) по всему периметру лодки
• Носовая ручка из ПВХ
• Две бортовые ручки из ПВХ для переноски лодки
• Три D-образных усиленных буксировочных кольца на баллоне
•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Дренажный подъемный клапан в кокпите снабженный обратным клапаном на транце
• Защита киля, 60 мм
• Одна транспортировочная сумка
• Высокоэффективный ножной насос BRAVO-8
• Ремонтный комплект и инструкция по эксплуатации</t>
  </si>
  <si>
    <t>• 3-секционный надувной баллон, ПВХ, 950 г/м², Light-Grey
• Днище средней килеватости, V-образный транец и надувной киль (кильсон)
• Надувной настил высокого давления и две реечные слани для дополнительной жёсткости
• Два съемных деревянных сиденья с системой фиксации «I&amp;T»
• Два разборных весла с уключинами и держателями весел
• 3+1+1 клапанов наполнения воздухом BRAVO-2005
• Леер безопасности (∅10 мм) по всему периметру лодки
• Носовая ручка из ПВХ
• Две бортовые ручки из ПВХ для переноски лодки
• Три D-образных усиленных буксировочных кольца на баллоне
•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Дренажный подъемный клапан в кокпите снабженный обратным клапаном на транце
• Защита киля, 60 мм
• Одна транспортировочная сумка
• Двухкамерный ножной насос высокого давления BRAVO-SC10
• Ремонтный комплект и инструкция по эксплуатации</t>
  </si>
  <si>
    <t xml:space="preserve">• 3-секционный надувной баллон, ПВХ, 950 г/м², Light-Grey
• Днище средней килеватости, V-образный транец и надувной киль (кильсон)
• Жесткий настил из водостойкой ламинированной фанеры с антискользящим покрытием
• Анодированный силовой набор
• Одно съемное деревянное сиденье с системой фиксации «I&amp;T»
• Два разборных весла с уключинами и держателями весел
• 3+1 клапанов наполнения воздухом BRAVO-2005
• Леер безопасности (∅10 мм) по всему периметру лодки
• Носовая ручка из ПВХ
• Две бортовые ручки из ПВХ для переноски лодки
• Три D-образных усиленных буксировочных кольца на баллоне
•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Дренажный подъемный клапан в кокпите снабженный обратным клапаном на транце
• Защита киля, 60 мм
• Одна транспортировочная сумка
• Высокоэффективный ножной насос BRAVO-8
• Ремонтный комплект и инструкция по эксплуатации
</t>
  </si>
  <si>
    <t xml:space="preserve">• 3-секционный надувной баллон, ПВХ, 950 г/м², Light-Grey
• Днище средней килеватости, V-образный транец и надувной киль (кильсон)
• Надувной настил высокого давления и две реечные слани для дополнительной жёсткости
• Одно съемное деревянное сиденье с системой фиксации «I&amp;T»
• Два разборных весла с уключинами и держателями весел
• 3+1+1 клапанов наполнения воздухом BRAVO-2005
• Леер безопасности (∅10 мм) по всему периметру лодки
• Носовая ручка из ПВХ
• Две бортовые ручки из ПВХ для переноски лодки
• Три D-образных усиленных буксировочных кольца на баллоне
• Привальный брус с водоотбойником
• Несъёмный транец из морской фанеры с внешней накладкой для крепления двигателя
• Внутренняя транцевая накладка для крепления двигателя
• Дренажный подъемный клапан в кокпите снабженный обратным клапаном на транце
• Защита киля, 60 мм
• Одна транспортировочная сумка
• Двухкамерный ножной насос высокого давления BRAVO-SC10
• Ремонтный комплект и инструкция по эксплуатации
</t>
  </si>
  <si>
    <t>• 4-секционный надувной баллон, ПВХ, 950 г/м², Light-Grey
• Надувной настил высокого давления «airdeck»
• Интегрированная транцевая плита с посадочным местом для электрического или подвесного двигателя 
• Три быстросъемных сидения с системой фиксации "ликтрос/ликпаз" (регулировка расстояния между сиденьями)
• Два разборных весла с уключинами и держателями весел
• 4+1 клапанов наполнения воздухом BRAVO-2005
• ⊥-образная стойка и леер безопасности по всему периметру лодки
• Носовая ручка из ПВХ 
• Две задние ручки для переноски
• Буксировочное D-образное кольцо
• Два задних стабилизатора (плавника)
• Дренажный подъемный клапан в кокпите снабженный обратным клапаном на транце
• Двухкамерный ножной насос высокого давления BRAVO-SC10
• Ремонтный комплект и инструкция по эксплуатации
• Сумка для переноски лодки</t>
  </si>
  <si>
    <t>• 4-секционный надувной баллон, ПВХ, 950 г/м², Light-Grey
• Надувной настил высокого давления «airdeck»
• Интегрированная транцевая плита с посадочным местом для электрического или подвесного двигателя 
• Три быстросъемных сидения с системой фиксации "ликтрос/ликпаз" (регулировка расстояния между сиденьями)
• 4+1 клапанов наполнения воздухом BRAVO-2005
• Леер безопасности по всему периметру лодки
• Носовая ручка из ПВХ 
• Две задние ручки для переноски
• Буксировочное D-образное кольцо
• Два задних стабилизатора (плавника)
• Дренажный подъемный клапан в кокпите снабженный обратным клапаном на транце
• Двухкамерный ножной насос высокого давления BRAVO-SC10
• Ремонтный комплект и инструкция по эксплуатации
• Сумка для переноски лодки</t>
  </si>
  <si>
    <t xml:space="preserve">• 4-секционный надувной баллон, ПВХ, 950 г/м², Light-Grey
• Надувной настил высокого давления «airdeck»
• Интегрированная транцевая плита с посадочным местом для электрического или подвесного двигателя 
• Два быстросъемных сидения с системой фиксации "ликтрос/ликпаз" (регулировка расстояния между сиденьями)
• Два разборных весла с уключинами и держателями весел
• 4+1 клапанов наполнения воздухом BRAVO-2005
• ⊥-образная стойка и леер безопасности по всему периметру лодки
• Носовая ручка из ПВХ 
• Две задние ручки для переноски
• Буксировочное D-образное кольцо
• Два задних стабилизатора (плавника)
• Дренажный подъемный клапан в кокпите снабженный обратным клапаном на транце
• Двухкамерный ножной насос высокого давления BRAVO-SC10
• Ремонтный комплект и инструкция по эксплуатации
• Сумка для переноски лодки
</t>
  </si>
  <si>
    <t>• 4-секционный надувной баллон, ПВХ, 950 г/м², Light-Grey
• Надувной настил высокого давления «airdeck»
• Интегрированная транцевая плита с посадочным местом для электрического или подвесного двигателя 
• Два быстросъемных сидения с системой фиксации "ликтрос/ликпаз" (регулировка расстояния между сиденьями)
• 4+1 клапанов наполнения воздухом BRAVO-2005
• Леер безопасности по всему периметру лодки
• Носовая ручка из ПВХ 
• Две задние ручки для переноски
• Буксировочное D-образное кольцо
• Два задних стабилизатора (плавника)
• Дренажный подъемный клапан в кокпите снабженный обратным клапаном на транце
• Двухкамерный ножной насос высокого давления BRAVO-SC10
• Ремонтный комплект и инструкция по эксплуатации
• Сумка для переноски лодки</t>
  </si>
  <si>
    <t xml:space="preserve">• 4-секционный надувной баллон, ПВХ, 950 г/м², Light-Grey
• Надувной настил высокого давления «airdeck»
• Интегрированная транцевая плита с посадочным местом для электрического или подвесного двигателя 
• Два быстросъемных сидения с системой фиксации "ликтрос/ликпаз" (регулировка расстояния между сиденьями)
• Два разборных весла с уключинами и держателями весел
• 4+1 клапанов наполнения воздухом BRAVO-2005
• ⊥-образная стойка и леер безопасности по всему периметру лодки
• Носовая ручка из ПВХ 
• Две задние ручки для переноски
• Буксировочное D-образное кольцо
• Два задних стабилизатора (плавника)
• Дренажный подъемный клапан в кокпите снабженный обратным клапаном на транце
• Двухкамерный ножной насос высокого давления BRAVO-SC10
• Ремонтный комплект и инструкция по эксплуатации
• Сумка для переноски лодки
</t>
  </si>
  <si>
    <t xml:space="preserve">• 4-секционный надувной баллон, ПВХ, 950 г/м², Light-Grey
• Надувной настил высокого давления «airdeck»
• Интегрированная транцевая плита с посадочным местом для электрического или подвесного двигателя 
• Два быстросъемных сидения с системой фиксации "ликтрос/ликпаз" (регулировка расстояния между сиденьями)
• 4+1 клапанов наполнения воздухом BRAVO-2005
• Леер безопасности по всему периметру лодки
• Носовая ручка из ПВХ 
• Две задние ручки для переноски
• Буксировочное D-образное кольцо
• Два задних стабилизатора (плавника)
• Дренажный подъемный клапан в кокпите снабженный обратным клапаном на транце
• Двухкамерный ножной насос высокого давления BRAVO-SC10
• Ремонтный комплект и инструкция по эксплуатации
• Сумка для переноски лодки
</t>
  </si>
  <si>
    <t>EURO</t>
  </si>
  <si>
    <t>Tubes Color and Material upgrades</t>
  </si>
  <si>
    <t>Upgrade to WHITE tube color</t>
  </si>
  <si>
    <t>Upgrade to OFF-WHITE tube color(Hypalon ONLY)</t>
  </si>
  <si>
    <t>Upgrade to BLACK tube color</t>
  </si>
  <si>
    <t>Upgrade to DARK-GREEN tube color (PVC only)</t>
  </si>
  <si>
    <t>ARGUS-PROFESSIONAL</t>
  </si>
  <si>
    <t>Upgrade to GRAY color of upholstery vinyl</t>
  </si>
  <si>
    <t>Upgrade to RED tube color (PVC only)</t>
  </si>
  <si>
    <t>Upgrade to DARK-GREY tube color</t>
  </si>
  <si>
    <t>Upgrade to HYPALON tube for G340 (Military Grey, Black Fabric Impression, Black NB; ORCA 828)</t>
  </si>
  <si>
    <t>Upgrade to HYPALON tube for G380 (Military Grey, Black Fabric Impression, Black NB; ORCA 828)</t>
  </si>
  <si>
    <t>G380</t>
  </si>
  <si>
    <t>Upgrade to HYPALON tube for G420 (Military Grey, Black Fabric Impression, Black NB; ORCA 828)</t>
  </si>
  <si>
    <t>Upgrade to HYPALON tube for G500 (Military Grey, Black Fabric Impression, Black NB; ORCA 828)</t>
  </si>
  <si>
    <t>G500</t>
  </si>
  <si>
    <t>Upgrade to HYPALON tube for G580 (Military Grey, Black Fabric Impression, Black NB; ORCA 828)</t>
  </si>
  <si>
    <t>G580</t>
  </si>
  <si>
    <t>Upgrade to HYPALON tube for G650 (Military Grey, Black Fabric Impression, Black NB; ORCA 828)</t>
  </si>
  <si>
    <t>Upgrade to HYPALON tube for G850 (Black Fabric Impression; ORCA 866)</t>
  </si>
  <si>
    <t>Upgrade to HYPALON tube for G850 (Black Carbon; ORCA 866)</t>
  </si>
  <si>
    <t>Upgrade to HYPALON tube for G750 (Military Grey, Black Fabric Impression, Black NB; ORCA 828)</t>
  </si>
  <si>
    <t>G750</t>
  </si>
  <si>
    <t>Upgrade to HYPALON tube for S370N (Military Grey, Black Fabric Impression, Black NB; ORCA 828)</t>
  </si>
  <si>
    <t>S370N</t>
  </si>
  <si>
    <t>Upgrade to HYPALON tube for S420N (Military Grey, Black Fabric Impression, Black NB; ORCA 828)</t>
  </si>
  <si>
    <t>Upgrade to HYPALON tube for S470N (Military Grey, Black Fabric Impression, Black NB; ORCA 828)</t>
  </si>
  <si>
    <t>Upgrade to HYPALON tube for S520 (Military Grey, Black Fabric Impression, Black NB; ORCA 828)</t>
  </si>
  <si>
    <t>S520</t>
  </si>
  <si>
    <t>Upgrade to 1400 g/sq.m. fabric for S520</t>
  </si>
  <si>
    <t>Upgrade to 1400 g/sq.m. fabric for S470, G480</t>
  </si>
  <si>
    <t>Upgrade to 1400 g/sq.m. fabric for S370, G380</t>
  </si>
  <si>
    <t>Upgrade to 1400 g/sq.m. fabric for G340</t>
  </si>
  <si>
    <t>Upgrade to st steel navigation arch for G480EF</t>
  </si>
  <si>
    <t>G480EF</t>
  </si>
  <si>
    <t>Upgrade to 1400 g/sq.m. fabric for R380</t>
  </si>
  <si>
    <t>Upgrade to 1400 g/sq.m. fabric for R420</t>
  </si>
  <si>
    <t xml:space="preserve">R420 </t>
  </si>
  <si>
    <t>Upgrade to 1400 g/sq.m. fabric for R460</t>
  </si>
  <si>
    <t xml:space="preserve">R460 </t>
  </si>
  <si>
    <t>Upgrade to 1400 g/sq.m. fabric for S420</t>
  </si>
  <si>
    <t>Upgrade from CS-01 to CS-01W with windshield and railing</t>
  </si>
  <si>
    <t>Upgrade to short shaft transom for S420N</t>
  </si>
  <si>
    <t>Upgrade to polished st.steel railings for SD-01,02,03</t>
  </si>
  <si>
    <t>Steering consoles, steering systems &amp; parts</t>
  </si>
  <si>
    <t>Steering console CL-01</t>
  </si>
  <si>
    <t>G340L</t>
  </si>
  <si>
    <t>Steering console CL-02</t>
  </si>
  <si>
    <t>S370L,G380L</t>
  </si>
  <si>
    <t>Steering console CL-03</t>
  </si>
  <si>
    <t>S470L</t>
  </si>
  <si>
    <t>Steering console CL-04, top mount control</t>
  </si>
  <si>
    <t>S650L</t>
  </si>
  <si>
    <t>Steering console CL-04, side mount control</t>
  </si>
  <si>
    <t>Steering console CL-05</t>
  </si>
  <si>
    <t>S550</t>
  </si>
  <si>
    <t>Steering console CL-06</t>
  </si>
  <si>
    <t>G380E</t>
  </si>
  <si>
    <t>Steering console CL-07</t>
  </si>
  <si>
    <t>G340E</t>
  </si>
  <si>
    <t>Steering console CL-09</t>
  </si>
  <si>
    <t>Steering console CL-10</t>
  </si>
  <si>
    <t>S550R</t>
  </si>
  <si>
    <t>Steering console CL-11</t>
  </si>
  <si>
    <t>Steering console CL-12</t>
  </si>
  <si>
    <t>Steering console CL-14 with windshield and railing</t>
  </si>
  <si>
    <t>Steering console CL-15</t>
  </si>
  <si>
    <t>S650</t>
  </si>
  <si>
    <t>Steering console CL-17</t>
  </si>
  <si>
    <t>S300L, S330L</t>
  </si>
  <si>
    <t>Steering console CL-22</t>
  </si>
  <si>
    <t>Steering console CL-21</t>
  </si>
  <si>
    <t>Steering console CL-16</t>
  </si>
  <si>
    <t>Steering console CL-25</t>
  </si>
  <si>
    <t>Steering console N585</t>
  </si>
  <si>
    <t>N585, 2019</t>
  </si>
  <si>
    <t>Steering console CS-01</t>
  </si>
  <si>
    <t>S300, S330</t>
  </si>
  <si>
    <t>Steering console CS-01W with windshield &amp; railing</t>
  </si>
  <si>
    <t>S370S, S470S</t>
  </si>
  <si>
    <t>Steering console CS-02, frame</t>
  </si>
  <si>
    <t>Corvette, Ranger</t>
  </si>
  <si>
    <t>Steering console CS-03</t>
  </si>
  <si>
    <t>Steering console head with windshield for G480L</t>
  </si>
  <si>
    <t>G480L</t>
  </si>
  <si>
    <t>Steering console head ELITE for G480E</t>
  </si>
  <si>
    <t>G480E</t>
  </si>
  <si>
    <t>Upgrade from CL-05 to CL-10 console</t>
  </si>
  <si>
    <t>Stainless steel backrest with seatback for CS-03</t>
  </si>
  <si>
    <t>Upgrade from CS-01W console to CS-03</t>
  </si>
  <si>
    <t>St.steel railing for CL-01, CL-02 with installation kit</t>
  </si>
  <si>
    <t xml:space="preserve">S370L, G340L, G380L </t>
  </si>
  <si>
    <t>St.steel railing for CL-03 with installation kit</t>
  </si>
  <si>
    <t>S470L, G480L</t>
  </si>
  <si>
    <t>St.steel railing for CL-04 with installation kit</t>
  </si>
  <si>
    <t>St.steel railing for CL-11 with installation kit</t>
  </si>
  <si>
    <t>St.steel railing for CL-12 with installation kit</t>
  </si>
  <si>
    <t>St.steel railing for CL-15 with installation kit</t>
  </si>
  <si>
    <t>Upgrade to hi-prof console with windshield and railing for G340EF</t>
  </si>
  <si>
    <t>G340EF</t>
  </si>
  <si>
    <t>Upgrade to hi-prof console with windshield and railing for G380EF</t>
  </si>
  <si>
    <t>G380EF</t>
  </si>
  <si>
    <t>Upgrade to hi-prof console with windshield and railing for G480EF</t>
  </si>
  <si>
    <t>Steering system for engines till 50HP + cabel 9'</t>
  </si>
  <si>
    <t>Steering system for engines till 50HP + cabel 11'</t>
  </si>
  <si>
    <t>Steering system for engines 50HP and over + cabel 11'</t>
  </si>
  <si>
    <t>Steering system for engines 50HP and over + cabel 13'</t>
  </si>
  <si>
    <t>Steering system for engines 50HP and over + cabel 15'</t>
  </si>
  <si>
    <t>Steering system for engines 50HP and over + cabel 18'</t>
  </si>
  <si>
    <t>S550L,S550C</t>
  </si>
  <si>
    <t>Non-feedback steering system for engines 50HP and over + cabel 18'</t>
  </si>
  <si>
    <t>Steering system for engines 50HP and over + cabel 20'</t>
  </si>
  <si>
    <t>Upgrade steering system for engines 50HP and over to T73(non-feedback steering)</t>
  </si>
  <si>
    <t>Hydraulic steering system 20'</t>
  </si>
  <si>
    <t>Hydraulic steering system 22'</t>
  </si>
  <si>
    <t>Hydraulic steering system 26'</t>
  </si>
  <si>
    <t>Hydraulic steering system 24'</t>
  </si>
  <si>
    <t>Upgrade to Hydraulic Steering system for S550, S650</t>
  </si>
  <si>
    <t>S550, S650</t>
  </si>
  <si>
    <t>Steering wheel SPORT (black)</t>
  </si>
  <si>
    <t>Steering wheel De Luxe (white)</t>
  </si>
  <si>
    <t>Steering wheel PERFORMANCE (Black)</t>
  </si>
  <si>
    <t>Upgrade to PERFORMANCE (Black) steering wheel</t>
  </si>
  <si>
    <t>Seatings, cushions, sundecks, bimini-tops</t>
  </si>
  <si>
    <t>Double seat SD-01 with stowage and back, small</t>
  </si>
  <si>
    <t>S370</t>
  </si>
  <si>
    <t>Double seat SD-02 with stowage and back, medium</t>
  </si>
  <si>
    <t>S470</t>
  </si>
  <si>
    <t>Double seat SD-03 with stowage and back, large</t>
  </si>
  <si>
    <t>S650PRO</t>
  </si>
  <si>
    <t>Cruising bar SD-04 with folding seats, table and 3 lockers.</t>
  </si>
  <si>
    <t>Cruising bar SD-05 with railing and 2 lockers</t>
  </si>
  <si>
    <t>Double seat SD-06 with stowage and back, medium</t>
  </si>
  <si>
    <t>Double seat SD-10 with stowage and back</t>
  </si>
  <si>
    <t>Double seat SD-11 with two folding seats, stowage and two capholders</t>
  </si>
  <si>
    <t>Double seat SD-12 with stowage and back</t>
  </si>
  <si>
    <t>Console seat SD-14 with access door</t>
  </si>
  <si>
    <t>Double pop-up seat SD-15 with stowage and back</t>
  </si>
  <si>
    <t>Double seat SD-22 with two folding seats, stowage and two capholders</t>
  </si>
  <si>
    <t>Rear seat cushion for S550R</t>
  </si>
  <si>
    <t>Set of 2 captain swivel chairs + mounting plates</t>
  </si>
  <si>
    <t>Removable side seat package for G340</t>
  </si>
  <si>
    <t>G340L, G340EF</t>
  </si>
  <si>
    <t>Removable side seat package for G380</t>
  </si>
  <si>
    <t>G380L,G380EF</t>
  </si>
  <si>
    <t>Removable sundeck set with cushion for S420NL</t>
  </si>
  <si>
    <t>S420NL</t>
  </si>
  <si>
    <t>Removable sundeck set with cushions for S470NL</t>
  </si>
  <si>
    <t>Removable sundeck set with cushion for S520L (CL-12)</t>
  </si>
  <si>
    <t>S520L with CL-12</t>
  </si>
  <si>
    <t>Removable sundeck set with cushion for S520L (CL-03)</t>
  </si>
  <si>
    <t>S520L with CL-03</t>
  </si>
  <si>
    <t>Removable sundeck set with cushions for S550L (CL-05)</t>
  </si>
  <si>
    <t>S550L with CL-05</t>
  </si>
  <si>
    <t>Removable sundeck set with cushions for S550L (CL-15)</t>
  </si>
  <si>
    <t>S550L with CL-15</t>
  </si>
  <si>
    <t xml:space="preserve">Removable sundeck set with cushion for S550R </t>
  </si>
  <si>
    <t>Removable sundeck set with cushions for S650L (CL-04)</t>
  </si>
  <si>
    <t>S650L with CL-04</t>
  </si>
  <si>
    <t>Removable sundeck set with cushions for S650L (CL-15)</t>
  </si>
  <si>
    <t>S650L with CL-15</t>
  </si>
  <si>
    <t>Removable sundeck set with cushion for G420</t>
  </si>
  <si>
    <t>Removable sundeck set with cushion for G480</t>
  </si>
  <si>
    <t>G480L/GL</t>
  </si>
  <si>
    <t>Bow removable sundeck set with cushions for G650</t>
  </si>
  <si>
    <t>Rear removable sundeck set with cushions for G650</t>
  </si>
  <si>
    <t>Rear sundeck extension with cushions for G650</t>
  </si>
  <si>
    <t>Removable sundeck set with cushion for G500</t>
  </si>
  <si>
    <t xml:space="preserve">Bow removable sundeck set with cushions / table (wooden) for G580 </t>
  </si>
  <si>
    <t xml:space="preserve">Bow removable sundeck set with cushions / table (fiberglass) for G580 </t>
  </si>
  <si>
    <t>Bow removable sundeck set with cushions / table (fiberglass) for G580 without support</t>
  </si>
  <si>
    <t>Bow removable sundeck extention with cushions for G580</t>
  </si>
  <si>
    <t>Rear sundeck with cushion for G850</t>
  </si>
  <si>
    <t>Bow removable sundeck set with cushions for G750</t>
  </si>
  <si>
    <t>Rear removable sundeck set with cushions for G750</t>
  </si>
  <si>
    <t>Bow locker removable cushion for S370</t>
  </si>
  <si>
    <t>Bow locker removable cushion for S470</t>
  </si>
  <si>
    <t>Bow locker removable cushion for S550</t>
  </si>
  <si>
    <t>Bow locker removable cushion for S650</t>
  </si>
  <si>
    <t>Main locker removable cushion for S550R</t>
  </si>
  <si>
    <t>Bow locker removable cushion for S520</t>
  </si>
  <si>
    <t>Bow locker removable cushion for S370N</t>
  </si>
  <si>
    <t>Bow locker removable cushion for S420N</t>
  </si>
  <si>
    <t>Bow locker removable cushion for S470N</t>
  </si>
  <si>
    <t>Seat cushion with underseat bag No1 -front</t>
  </si>
  <si>
    <t>C240, C270, S250, S275</t>
  </si>
  <si>
    <t>Seat cushion with underseat bag No2 -rear</t>
  </si>
  <si>
    <t>C270,E270,S275</t>
  </si>
  <si>
    <t>Seat cushion with underseat bag No8 - front</t>
  </si>
  <si>
    <t>C270-C330,S300,S330</t>
  </si>
  <si>
    <t>Seat cushion with underseat bag No9 - rear</t>
  </si>
  <si>
    <t>C270-C330,S300,S330,E300</t>
  </si>
  <si>
    <t>Seat cushion with underseat bag No5 - front</t>
  </si>
  <si>
    <t>C360, S370,R380-R460</t>
  </si>
  <si>
    <t>Seat cushion with underseat bag No6 - rear</t>
  </si>
  <si>
    <t xml:space="preserve">Seat cushion with underseat bag No7 </t>
  </si>
  <si>
    <t>E210,E240</t>
  </si>
  <si>
    <t>Bow stowage bag No1</t>
  </si>
  <si>
    <t>boats till 3.6 l.m.</t>
  </si>
  <si>
    <t>Bow stowage bag No2</t>
  </si>
  <si>
    <t>boats over 3.6 l.m.</t>
  </si>
  <si>
    <t>Extra rear seat for C240 with fittings</t>
  </si>
  <si>
    <t>Extra rear seat for S250 with fittings</t>
  </si>
  <si>
    <t>S250, S250H</t>
  </si>
  <si>
    <t>2-arch collapsible bimini top No1</t>
  </si>
  <si>
    <t xml:space="preserve">  for boats 2.7-3.5 m long</t>
  </si>
  <si>
    <t>2-arch collapsible bimini top No2</t>
  </si>
  <si>
    <t xml:space="preserve">  for boats 3.5-4 m long</t>
  </si>
  <si>
    <t>3-arch collapsible bimini top No3</t>
  </si>
  <si>
    <t xml:space="preserve"> for boats 4 - 5 m long</t>
  </si>
  <si>
    <t>3-arch stainless steel bimini top No5</t>
  </si>
  <si>
    <t>S550R, S650, G650</t>
  </si>
  <si>
    <t>2-arch stainless steel arch-mount bimini top No6</t>
  </si>
  <si>
    <t xml:space="preserve">  for S550 arch</t>
  </si>
  <si>
    <t>2-arch collapsible bimini top No1S (st.steel frame)</t>
  </si>
  <si>
    <t>2-arch collapsible bimini top No2S (st.steel frame)</t>
  </si>
  <si>
    <t>3-arch collapsible bimini top No3S (st.steel frame)</t>
  </si>
  <si>
    <t>3-arch collapsible bimini top No4S (st.steel frame)</t>
  </si>
  <si>
    <t>3-arch stainless steel bimini top No7</t>
  </si>
  <si>
    <t>3-arch bimini top No6S (st.steel frame)</t>
  </si>
  <si>
    <t>3-arch bimini top No9S (st.steel frame)</t>
  </si>
  <si>
    <t>3-arch bimini top No9S (st.steel frame modified)</t>
  </si>
  <si>
    <t>G750, G850</t>
  </si>
  <si>
    <t>SILVERTEX upgrade for S300S, S330S, S370NS</t>
  </si>
  <si>
    <t>for S300S, S330S, S370NS</t>
  </si>
  <si>
    <t>SILVERTEX upgrade for S300L, S330L</t>
  </si>
  <si>
    <t>for S300L, S330L</t>
  </si>
  <si>
    <t>SILVERTEX upgrade for seat of SD-12</t>
  </si>
  <si>
    <t>SILVERTEX upgrade for seat back of SD-12</t>
  </si>
  <si>
    <t>SILVERTEX upgrade for console seat back of SD-14</t>
  </si>
  <si>
    <t>SILVERTEX upgrade for S420NS, S470NS, S520S</t>
  </si>
  <si>
    <t>for S420NS, S470NS, S520S</t>
  </si>
  <si>
    <t>SILVERTEX upgrade for S370NL, S420NL</t>
  </si>
  <si>
    <t>for S370NL, S420NL</t>
  </si>
  <si>
    <t>SILVERTEX upgrade for S420NL sundeck</t>
  </si>
  <si>
    <t>S420NL sundeck</t>
  </si>
  <si>
    <t xml:space="preserve">SILVERTEX upgrade for S420NL bow locker removable cushion </t>
  </si>
  <si>
    <t xml:space="preserve">SILVERTEX upgrade for S370NL bow locker removable cushion </t>
  </si>
  <si>
    <t>SILVERTEX upgrade for seat of CL-11</t>
  </si>
  <si>
    <t>S420NL, S370NL</t>
  </si>
  <si>
    <t>SILVERTEX upgrade for seat back of CL-11</t>
  </si>
  <si>
    <t>SILVERTEX upgrade for seat of SD-06</t>
  </si>
  <si>
    <t>SILVERTEX upgrade for seat back of SD-06</t>
  </si>
  <si>
    <t>SILVERTEX upgrade for S470NL</t>
  </si>
  <si>
    <t>for S470NL</t>
  </si>
  <si>
    <t>SILVERTEX upgrade for S470NL sundeck</t>
  </si>
  <si>
    <t>for S470NL sundeck</t>
  </si>
  <si>
    <t xml:space="preserve">SILVERTEX upgrade for S470NL bow locker removable cushion </t>
  </si>
  <si>
    <t>SILVERTEX upgrade for seat of CL-14</t>
  </si>
  <si>
    <t>SILVERTEX upgrade for seat back of CL-14</t>
  </si>
  <si>
    <t>SILVERTEX upgrade for seat of SD-10</t>
  </si>
  <si>
    <t>SILVERTEX upgrade for seat back of SD-10</t>
  </si>
  <si>
    <t>SILVERTEX upgrade for S520L</t>
  </si>
  <si>
    <t>for S520L</t>
  </si>
  <si>
    <t>SILVERTEX upgrade for S520L sundeck</t>
  </si>
  <si>
    <t>for S520L sundeck</t>
  </si>
  <si>
    <t xml:space="preserve">SILVERTEX upgrade for S520L bow locker removable cushion </t>
  </si>
  <si>
    <t>SILVERTEX upgrade for seat of CL-12</t>
  </si>
  <si>
    <t>SILVERTEX upgrade for seat back of CL-12</t>
  </si>
  <si>
    <t>SILVERTEX upgrade for seat of SD-15</t>
  </si>
  <si>
    <t>SILVERTEX upgrade for uplifting seat of SD-15</t>
  </si>
  <si>
    <t>SILVERTEX upgrade for seat back of SD-15</t>
  </si>
  <si>
    <t>SILVERTEX upgrade for S550RF</t>
  </si>
  <si>
    <t>for S550RF</t>
  </si>
  <si>
    <t>SILVERTEX upgrade for S550RF sundeck</t>
  </si>
  <si>
    <t>for S550RF sundeck</t>
  </si>
  <si>
    <t>SILVERTEX upgrade for S550R rear removable cushion</t>
  </si>
  <si>
    <t xml:space="preserve">SILVERTEX upgrade for S550R rear seat back </t>
  </si>
  <si>
    <t xml:space="preserve">SILVERTEX upgrade for S550R bow locker removable cushion </t>
  </si>
  <si>
    <t xml:space="preserve">SILVERTEX upgrade for S550R main locker removable cushion </t>
  </si>
  <si>
    <t>SILVERTEX upgrade for seat of CL-05, CL-10, CL-15</t>
  </si>
  <si>
    <t>SILVERTEX upgrade for seat back of CL-10, CL-15</t>
  </si>
  <si>
    <t>SILVERTEX upgrade for S550R bow sundeck left part</t>
  </si>
  <si>
    <t>SILVERTEX upgrade for S550R bow sundeck right part</t>
  </si>
  <si>
    <t>SILVERTEX upgrade for S650</t>
  </si>
  <si>
    <t>for S650</t>
  </si>
  <si>
    <t>SILVERTEX upgrade for S650 sundeck</t>
  </si>
  <si>
    <t xml:space="preserve"> for S650 sundeck</t>
  </si>
  <si>
    <t>SILVERTEX upgrade for G340EF</t>
  </si>
  <si>
    <t>for G340EF</t>
  </si>
  <si>
    <t>SILVERTEX upgrade for side seat G340</t>
  </si>
  <si>
    <t>for G340EF side cushion</t>
  </si>
  <si>
    <t>SILVERTEX upgrade for G340 rear removable cushion</t>
  </si>
  <si>
    <t xml:space="preserve">SILVERTEX upgrade for G340 rear seat back </t>
  </si>
  <si>
    <t>SILVERTEX upgrade for G340 bow locker removable cushion</t>
  </si>
  <si>
    <t>SILVERTEX upgrade for bow step plate seat back №5.,6</t>
  </si>
  <si>
    <t>G380EF, G340EF</t>
  </si>
  <si>
    <t>SILVERTEX upgrade for G380EF</t>
  </si>
  <si>
    <t>for G380EF</t>
  </si>
  <si>
    <t>SILVERTEX upgrade for side seat G380</t>
  </si>
  <si>
    <t>for G380EF side cushion</t>
  </si>
  <si>
    <t>SILVERTEX upgrade for G380 rear removable cushion</t>
  </si>
  <si>
    <t xml:space="preserve">SILVERTEX upgrade for G380-G480 rear seat back </t>
  </si>
  <si>
    <t>SILVERTEX upgrade for G380 bow locker removable cushion</t>
  </si>
  <si>
    <t>SILVERTEX upgrade for seat of CL-02, CL-06</t>
  </si>
  <si>
    <t>SILVERTEX upgrade for G480LF, G480EF</t>
  </si>
  <si>
    <t>for G480LF, G480EF</t>
  </si>
  <si>
    <t>SILVERTEX upgrade for G480LF, G480EF sundeck</t>
  </si>
  <si>
    <t>for G480LF, G480EF sundeck</t>
  </si>
  <si>
    <t>SILVERTEX upgrade for G480 rear removable cushion</t>
  </si>
  <si>
    <t xml:space="preserve">SILVERTEX upgrade for G480 rear seat back </t>
  </si>
  <si>
    <t>SILVERTEX upgrade for G480 bow locker removable cushion</t>
  </si>
  <si>
    <t>SILVERTEX upgrade for G480 bow side cushion</t>
  </si>
  <si>
    <t>SILVERTEX upgrade for seat of CL-03</t>
  </si>
  <si>
    <t>SILVERTEX upgrade for seat back of CL-03</t>
  </si>
  <si>
    <t>SILVERTEX upgrade for G420</t>
  </si>
  <si>
    <t>for G420</t>
  </si>
  <si>
    <t>SILVERTEX upgrade for G420 bow sundeck</t>
  </si>
  <si>
    <t xml:space="preserve"> for G420 bow sundeck</t>
  </si>
  <si>
    <t>SILVERTEX upgrade for G420 rear removable cushion</t>
  </si>
  <si>
    <t xml:space="preserve">SILVERTEX upgrade for G420 rear seat back </t>
  </si>
  <si>
    <t>SILVERTEX upgrade for G420 bow locker removable cushion</t>
  </si>
  <si>
    <t>SILVERTEX upgrade for seat of CL-24</t>
  </si>
  <si>
    <t>SILVERTEX upgrade for seat back of CL-24</t>
  </si>
  <si>
    <t>SILVERTEX upgrade for G500</t>
  </si>
  <si>
    <t>for G500</t>
  </si>
  <si>
    <t>SILVERTEX upgrade for G500 bow sundeck</t>
  </si>
  <si>
    <t xml:space="preserve"> for G500 bow sundeck</t>
  </si>
  <si>
    <t>SILVERTEX upgrade for G500 rear removable cushion</t>
  </si>
  <si>
    <t xml:space="preserve">SILVERTEX upgrade for G500 rear seat back </t>
  </si>
  <si>
    <t>SILVERTEX upgrade for G500 bow locker removable cushion №1</t>
  </si>
  <si>
    <t>SILVERTEX upgrade for G500 bow locker removable cushion №2</t>
  </si>
  <si>
    <t>SILVERTEX upgrade for seat of CL-20</t>
  </si>
  <si>
    <t>SILVERTEX upgrade for seat back of CL-20</t>
  </si>
  <si>
    <t>SILVERTEX upgrade for G580</t>
  </si>
  <si>
    <t>for G580</t>
  </si>
  <si>
    <t>SILVERTEX upgrade for G580 bow sundeck</t>
  </si>
  <si>
    <t xml:space="preserve"> for G580 bow sundeck</t>
  </si>
  <si>
    <t>SILVERTEX upgrade for G580 bow sundeck extension</t>
  </si>
  <si>
    <t xml:space="preserve"> for G580 bow sundeck extension</t>
  </si>
  <si>
    <t>SILVERTEX upgrade for G580 rear removable cushion</t>
  </si>
  <si>
    <t>SILVERTEX upgrade for G580 rear seat back central</t>
  </si>
  <si>
    <t>SILVERTEX upgrade for G580 rear seat back left</t>
  </si>
  <si>
    <t>SILVERTEX upgrade for G580 rear seat back right</t>
  </si>
  <si>
    <t>SILVERTEX upgrade for G580 bow locker removable cushion №1</t>
  </si>
  <si>
    <t>SILVERTEX upgrade for G580 bow locker removable cushion №2</t>
  </si>
  <si>
    <t>SILVERTEX upgrade for seat of SD-22</t>
  </si>
  <si>
    <t>SILVERTEX upgrade for uplifting seat of SD-22</t>
  </si>
  <si>
    <t>SILVERTEX upgrade for seat back of SD-22</t>
  </si>
  <si>
    <t>SILVERTEX upgrade for seat of CL-22</t>
  </si>
  <si>
    <t>SILVERTEX upgrade for seat back of CL-22</t>
  </si>
  <si>
    <t>SILVERTEX upgrade for G580 bow sundeck extension right part</t>
  </si>
  <si>
    <t>SILVERTEX upgrade for G580 bow sundeck extension left part</t>
  </si>
  <si>
    <t>SILVERTEX upgrade for G650</t>
  </si>
  <si>
    <t>for G650</t>
  </si>
  <si>
    <t>SILVERTEX upgrade for G650 bow sundeck</t>
  </si>
  <si>
    <t xml:space="preserve"> for G650 bow sundeck</t>
  </si>
  <si>
    <t>SILVERTEX upgrade for G650 rear sundeck</t>
  </si>
  <si>
    <t xml:space="preserve"> for G650 rear sundeck</t>
  </si>
  <si>
    <t>SILVERTEX upgrade for G650 rear sundeck extension</t>
  </si>
  <si>
    <t>for G650 rear sundeck extension</t>
  </si>
  <si>
    <t>SILVERTEX upgrade for G650 rear removable cushion central part</t>
  </si>
  <si>
    <t>SILVERTEX upgrade for G650 rear seat back central part</t>
  </si>
  <si>
    <t>SILVERTEX upgrade for G650 rear removable cushion left part</t>
  </si>
  <si>
    <t>SILVERTEX upgrade for G650 rear seat back left part</t>
  </si>
  <si>
    <t>SILVERTEX upgrade for G650 rear removable cushion right part</t>
  </si>
  <si>
    <t>SILVERTEX upgrade for G650 rear seat back right part</t>
  </si>
  <si>
    <t>SILVERTEX upgrade for G650 bow removable cushion</t>
  </si>
  <si>
    <t>SILVERTEX upgrade for G650 bow step plate cushion</t>
  </si>
  <si>
    <t>SILVERTEX upgrade for seat SD-11</t>
  </si>
  <si>
    <t>SILVERTEX upgrade for seat back SD-11</t>
  </si>
  <si>
    <t>SILVERTEX upgrade for seat CL-16</t>
  </si>
  <si>
    <t>SILVERTEX upgrade for seat back CL-16</t>
  </si>
  <si>
    <t>SILVERTEX upgrade for G650 bow sundeck right part</t>
  </si>
  <si>
    <t>SILVERTEX upgrade for G650 bow sundeck left part</t>
  </si>
  <si>
    <t>SILVERTEX upgrade for G650 rear sundeck extension right part</t>
  </si>
  <si>
    <t>SILVERTEX upgrade for G650 rear sundeck extension left part</t>
  </si>
  <si>
    <t>SILVERTEX upgrade for G850</t>
  </si>
  <si>
    <t>for G850</t>
  </si>
  <si>
    <t>SILVERTEX upgrade for G850 rear sundeck</t>
  </si>
  <si>
    <t xml:space="preserve"> for G850 rear sundeck</t>
  </si>
  <si>
    <t>SILVERTEX upgrade for G850 rear removable cushion central part</t>
  </si>
  <si>
    <t>SILVERTEX upgrade for G850 rear seat back central part</t>
  </si>
  <si>
    <t>SILVERTEX upgrade for G850 rear seat back left part</t>
  </si>
  <si>
    <t>SILVERTEX upgrade for G850 rear removable cushion right part</t>
  </si>
  <si>
    <t>SILVERTEX upgrade for G850 rear seat back right part</t>
  </si>
  <si>
    <t>SILVERTEX upgrade for seat SD-21</t>
  </si>
  <si>
    <t>SILVERTEX upgrade for seat back SD-21</t>
  </si>
  <si>
    <t>SILVERTEX upgrade for seat CL-21</t>
  </si>
  <si>
    <t>SILVERTEX upgrade for seat back CL-21</t>
  </si>
  <si>
    <t>SILVERTEX upgrade for G850 bow removable cushion</t>
  </si>
  <si>
    <t>SILVERTEX upgrade for G850 bow hatch cushion</t>
  </si>
  <si>
    <t>SILVERTEX upgrade for G750</t>
  </si>
  <si>
    <t>for G750</t>
  </si>
  <si>
    <t>SILVERTEX upgrade for G750 bow sundeck</t>
  </si>
  <si>
    <t xml:space="preserve"> for G750 bow sundeck</t>
  </si>
  <si>
    <t>SILVERTEX upgrade for G750 rear sundeck</t>
  </si>
  <si>
    <t xml:space="preserve"> for G750 rear sundeck</t>
  </si>
  <si>
    <t>Fiberglass accessories and upgrades</t>
  </si>
  <si>
    <t>Bow step plate with clam-bollard No1</t>
  </si>
  <si>
    <t>S300, S330, G340L</t>
  </si>
  <si>
    <t>Bow step plate with clam-bollard No2</t>
  </si>
  <si>
    <t>S370,G380L</t>
  </si>
  <si>
    <t>Bow step plate with clam-bollard No3</t>
  </si>
  <si>
    <t xml:space="preserve">Bow step plate No4 (roller, fairleads &amp; pull-up cleat) </t>
  </si>
  <si>
    <t>Bow step plate No5 (nav light, pull-up cleat &amp; seat back)</t>
  </si>
  <si>
    <t>Bow step plate No6 (nav light, pull-up cleat &amp; seat back)</t>
  </si>
  <si>
    <t>Bow step plate No7 (nav light, pull-up cleat &amp; seat back)</t>
  </si>
  <si>
    <t>Bow step plate No 9 with anchor roller and cleat for S370N, S420N</t>
  </si>
  <si>
    <t>S370N, S420N</t>
  </si>
  <si>
    <t>Bow step plate No 10 with anchor roller and cleat for S470N</t>
  </si>
  <si>
    <t>Bow step plate No11 (LED nav lights, pull-up cleat &amp; anchor roller)</t>
  </si>
  <si>
    <t>Bow step plate G650 (LED nav lights, pull-up cleat &amp; anchor roller)</t>
  </si>
  <si>
    <t>Bow step plate G850 (two st/st cleats)</t>
  </si>
  <si>
    <t>Bow step plate G420 (two st/st cleats)</t>
  </si>
  <si>
    <t>Removable table with pedestal for G480</t>
  </si>
  <si>
    <t>G480</t>
  </si>
  <si>
    <t>Removable table with 4 cupholders and pedestal for G650, G750, G850</t>
  </si>
  <si>
    <t>G650, G750, G850</t>
  </si>
  <si>
    <t>Two swimming platforms with ladder &amp; handrail for S550, S650</t>
  </si>
  <si>
    <t>Two swimming platforms with ladder for G500 &amp; handrail</t>
  </si>
  <si>
    <t>Two swimming platforms with ladder for G580 &amp; handrail</t>
  </si>
  <si>
    <t>Two swimming platforms with ladder for G650 &amp; handrail</t>
  </si>
  <si>
    <t>Two swimming platforms with ladder for G750 &amp; handrail</t>
  </si>
  <si>
    <t>Two swimming platforms with ladder for G850 &amp; handrail</t>
  </si>
  <si>
    <t>Two rear rope hatches for G850</t>
  </si>
  <si>
    <t>Fiberglass step ends for S275</t>
  </si>
  <si>
    <t>Fiberglass step ends for S300. S330, G340</t>
  </si>
  <si>
    <t>S300, S330, G340</t>
  </si>
  <si>
    <t>Fiberglass step ends for G380, S370, S370N, S420N</t>
  </si>
  <si>
    <t xml:space="preserve">G380E, S370, S370N, S420N </t>
  </si>
  <si>
    <t>Fiberglass step ends for G480, S470, S520</t>
  </si>
  <si>
    <t>G480L, G480E, S470N, S520</t>
  </si>
  <si>
    <t>Fiberglass step ends for S550, S650</t>
  </si>
  <si>
    <t>Polyester navigation arch for S550R, S650</t>
  </si>
  <si>
    <t>Upgrade to custom gelcoat color for S250, S275</t>
  </si>
  <si>
    <t>S250, S275</t>
  </si>
  <si>
    <t>Upgrade to custom gelcoat color for S300, S330</t>
  </si>
  <si>
    <t>Upgrade to custom gelcoat color for S300S, S330S, S300L, S330L</t>
  </si>
  <si>
    <t>S300S, S330S, S300L, S330L</t>
  </si>
  <si>
    <t>Upgrade to custom gelcoat color for S370, S420, S470, S520</t>
  </si>
  <si>
    <t>S370, S420, S470, S520</t>
  </si>
  <si>
    <t>Upgrade to custom gelcoat color for S370S, S420S, S470S, S520S</t>
  </si>
  <si>
    <t>S370S, S420S, S470S, S520S</t>
  </si>
  <si>
    <t>Upgrade to custom gelcoat color for S370L, S420L, S470L, S520L</t>
  </si>
  <si>
    <t>S370L, S420L, S470L, S520L</t>
  </si>
  <si>
    <t>Upgrade to custom gelcoat color for S550, G580</t>
  </si>
  <si>
    <t>S550, G580</t>
  </si>
  <si>
    <t>Upgrade to custom gelcoat color for S650L, G650</t>
  </si>
  <si>
    <t>S650, G650</t>
  </si>
  <si>
    <t>Upgrade to custom gelcoat color for G340L, G340EF</t>
  </si>
  <si>
    <t>Upgrade to custom gelcoat color for G380L, G380EF</t>
  </si>
  <si>
    <t>Upgrade to custom gelcoat color for G420, G480L, G480EF</t>
  </si>
  <si>
    <t>G420, G480</t>
  </si>
  <si>
    <t>Upgrade to custom gelcoat color for G500</t>
  </si>
  <si>
    <t>Upgrade to custom gelcoat color for G500 (bottom hull &amp; step ends)</t>
  </si>
  <si>
    <t>Upgrade to custom gelcoat color for G580 (bottom hull &amp; step ends)</t>
  </si>
  <si>
    <t>Upgrade to custom gelcoat color for G850</t>
  </si>
  <si>
    <t>Upgrade to custom gelcoat color for G750</t>
  </si>
  <si>
    <t>Stainless steel accessories</t>
  </si>
  <si>
    <t>Stainless steel deck fitting with hardware</t>
  </si>
  <si>
    <t>St. steel arch for S370N, folding, st,steel polished</t>
  </si>
  <si>
    <t>St. steel arch for S420N, folding, st,steel polished</t>
  </si>
  <si>
    <t>St. steel arch for S470N, folding, st,steel polished</t>
  </si>
  <si>
    <t>St. steel arch for S520, polished</t>
  </si>
  <si>
    <t>S520S, S520L</t>
  </si>
  <si>
    <t>St. steel arch for G480, polished</t>
  </si>
  <si>
    <t>Waterski towing mast set for G420</t>
  </si>
  <si>
    <t>Waterski towing mast set for G480</t>
  </si>
  <si>
    <t>Waterski towing mast set for S650, S550R</t>
  </si>
  <si>
    <t>Waterski towing/navigation arch for G500, polished</t>
  </si>
  <si>
    <t>Waterski towing/navigation arch for G580, polished</t>
  </si>
  <si>
    <t>Waterski towing arch with GRP top for G580</t>
  </si>
  <si>
    <t>Waterski towing arch with GRP top for G650</t>
  </si>
  <si>
    <t>Waterski towing arch with GRP top for G750</t>
  </si>
  <si>
    <t>Waterski towing arch with GRP top for G850</t>
  </si>
  <si>
    <t>2 rear seat extended handrails for S650, S550R</t>
  </si>
  <si>
    <t>2 rear handrails on bases for G380, G480</t>
  </si>
  <si>
    <t>G380EF, G480EF</t>
  </si>
  <si>
    <t>2 rear handrails on bases for G340</t>
  </si>
  <si>
    <t>2 rear seat extended handrails for G500</t>
  </si>
  <si>
    <t>2 rear seat extended handrails for G580 (for boat with GRP top arch )</t>
  </si>
  <si>
    <t>G580 with GRP top arch</t>
  </si>
  <si>
    <t>2 rear seat extended handrails for G650</t>
  </si>
  <si>
    <t>2 rear seat extended handrails for G750</t>
  </si>
  <si>
    <t>2 rear seat extended handrails for G850</t>
  </si>
  <si>
    <t>Stainless steel bow railing for S550</t>
  </si>
  <si>
    <t>Stainless steel bow railing for S650</t>
  </si>
  <si>
    <t>Stainless steel bow railing for G420</t>
  </si>
  <si>
    <t>Stainless steel bow railing for G500</t>
  </si>
  <si>
    <t>Stainless steel bow railing for G580</t>
  </si>
  <si>
    <t>Stainless steel bow railing for G650</t>
  </si>
  <si>
    <t>Stainless steel bow railing for G750</t>
  </si>
  <si>
    <t>Stainless steel bow railing for G850</t>
  </si>
  <si>
    <t>Swimming Ladder st/st (telescopic)</t>
  </si>
  <si>
    <t>G500, G580, G650, G750, G850</t>
  </si>
  <si>
    <t>Wooden keel upgrade for R380</t>
  </si>
  <si>
    <t>R380, R380P</t>
  </si>
  <si>
    <t>Wooden keel for R380</t>
  </si>
  <si>
    <t>Wooden keel upgrade for R420</t>
  </si>
  <si>
    <t>R420, R420P</t>
  </si>
  <si>
    <t>Wooden keel for R420</t>
  </si>
  <si>
    <t>Wooden keel upgrade for R460</t>
  </si>
  <si>
    <t>R460, R460P</t>
  </si>
  <si>
    <t>Wooden keel for R460</t>
  </si>
  <si>
    <t>Upgrage to black powder metal G340, G380</t>
  </si>
  <si>
    <t>G340, G380</t>
  </si>
  <si>
    <t>Upgrage to black powder metal G420</t>
  </si>
  <si>
    <t>Upgrage to black powder metal G500</t>
  </si>
  <si>
    <t>Upgrage to black powder metal G580</t>
  </si>
  <si>
    <t>Upgrage to black powder metal G650</t>
  </si>
  <si>
    <t>Upgrage to black powder metal G850</t>
  </si>
  <si>
    <t>Upgrage to black powder metal G750</t>
  </si>
  <si>
    <t>Fuel systems</t>
  </si>
  <si>
    <t>Fuel level meter for 55 lit tank with VDO 10-180 Ohm sender</t>
  </si>
  <si>
    <t>meter</t>
  </si>
  <si>
    <t>Inbuilt fuel system with tank 55 lit + VDO sender 10-180 Ohm</t>
  </si>
  <si>
    <t xml:space="preserve">G420, G480 </t>
  </si>
  <si>
    <t>Inbuilt fuel system with tank 91 lit + STD sender 240-33 Ohm</t>
  </si>
  <si>
    <t>G500, S520, S550, G580</t>
  </si>
  <si>
    <t>Inbuilt fuel system with tank 141 lit + STD sender 240-33 Ohm</t>
  </si>
  <si>
    <t>D600, S650</t>
  </si>
  <si>
    <t>Inbuilt fuel system with stainless steel tank 150 lit</t>
  </si>
  <si>
    <t>Inbuilt fuel system with tank 40 lit + STD sender 240-33 Ohm</t>
  </si>
  <si>
    <t>Electric system parts and instruments</t>
  </si>
  <si>
    <t>Electric package No E1 (for boats without arch)</t>
  </si>
  <si>
    <t>S300S,S330S,S370S/L,S470S/L, NO ARCH</t>
  </si>
  <si>
    <t>Electric package No E2 (for boats with arch)</t>
  </si>
  <si>
    <t>S370S/L, S470S/L, G480L/GL, WITH ARCH</t>
  </si>
  <si>
    <t>Electric package No E3</t>
  </si>
  <si>
    <t>S550L, S550C, S550R, S650L</t>
  </si>
  <si>
    <t>Electric package No E4</t>
  </si>
  <si>
    <t>G340EF, G380EF, G480EF</t>
  </si>
  <si>
    <t>Electric package No E5 (for G500 - G750 and D600 without arch)</t>
  </si>
  <si>
    <t>G500, G580, G650LF without arch</t>
  </si>
  <si>
    <t>Electric package No E6 (for G500 - G750 and D600 with arch)</t>
  </si>
  <si>
    <t>G500, G580, G650LF with arch</t>
  </si>
  <si>
    <t>Electric package No E4 (for G420)</t>
  </si>
  <si>
    <t>Refrigerator WAECO 30lit. st/st</t>
  </si>
  <si>
    <t>Refrigerator ISOTERM DR65 st/st</t>
  </si>
  <si>
    <t>Water shower set incl. pump, 50-lit tank</t>
  </si>
  <si>
    <t>Electric anchor with lifting mechanism for G850</t>
  </si>
  <si>
    <t>10kg, G850</t>
  </si>
  <si>
    <t>Water shower set incl. pump, 100-lit tank; sink with fauset in driving seat</t>
  </si>
  <si>
    <t>Electric WC set incl.pump, black water tank 60l with charcoal filter and level indicator</t>
  </si>
  <si>
    <t>Mobile WC set</t>
  </si>
  <si>
    <t>Water shower set incl. pump, 75-lit tank</t>
  </si>
  <si>
    <t>Water shower set incl. pump, 75-lit tank; sink with fauset in driving seat</t>
  </si>
  <si>
    <t>Electric anchor with lifting mechanism for G750</t>
  </si>
  <si>
    <t>7.5kg, G750</t>
  </si>
  <si>
    <t>Boat covers, console covers</t>
  </si>
  <si>
    <t>Overall cover for S250</t>
  </si>
  <si>
    <t>Overall cover for S275</t>
  </si>
  <si>
    <t>Overall cover for S275F with step ends</t>
  </si>
  <si>
    <t>ends</t>
  </si>
  <si>
    <t>Overall cover for S300</t>
  </si>
  <si>
    <t>Overall cover for S300F with step ends</t>
  </si>
  <si>
    <t>Overall cover for S300S</t>
  </si>
  <si>
    <t>Overall cover for S300SF with step ends</t>
  </si>
  <si>
    <t>Overall cover for S300L</t>
  </si>
  <si>
    <t>Overall cover for S300LF with step ends</t>
  </si>
  <si>
    <t>Cover for steering console CL-17, side seat and SD-12</t>
  </si>
  <si>
    <t>Overall cover for S330</t>
  </si>
  <si>
    <t>Overall cover for S330F with step ends</t>
  </si>
  <si>
    <t>Overall cover for S330S</t>
  </si>
  <si>
    <t>Overall cover for S330SF with step ends</t>
  </si>
  <si>
    <t>Overall cover for S330L</t>
  </si>
  <si>
    <t>Overall cover for S330LF with step ends</t>
  </si>
  <si>
    <t>Overall cover for S370N</t>
  </si>
  <si>
    <t>Overall cover for S370NF with step ends</t>
  </si>
  <si>
    <t>Overall cover for S370NS</t>
  </si>
  <si>
    <t>fits to the boats with or without arch</t>
  </si>
  <si>
    <t>Overall cover for S370NSF with step ends</t>
  </si>
  <si>
    <t>Overall cover for S370NL</t>
  </si>
  <si>
    <t>Overall cover for S370NLF with step ends</t>
  </si>
  <si>
    <t>Overall cover for S420N</t>
  </si>
  <si>
    <t>Overall cover for S420NF with step ends</t>
  </si>
  <si>
    <t>Overall cover for S420NS</t>
  </si>
  <si>
    <t>Overall cover for S420NSF with step ends</t>
  </si>
  <si>
    <t>Overall cover for S420NL</t>
  </si>
  <si>
    <t>Overall cover for S420NLF with step ends</t>
  </si>
  <si>
    <t>Overall cover for S470N</t>
  </si>
  <si>
    <t>Overall cover for S470NF with step ends</t>
  </si>
  <si>
    <t>Overall cover for S470NS</t>
  </si>
  <si>
    <t>Overall cover for S470NSF with step ends</t>
  </si>
  <si>
    <t>Overall cover for S470NL</t>
  </si>
  <si>
    <t>Overall cover for S470NLF with step ends</t>
  </si>
  <si>
    <t>Overall cover for S520</t>
  </si>
  <si>
    <t>Overall cover for S520F with step ends</t>
  </si>
  <si>
    <t>Overall cover for S520S</t>
  </si>
  <si>
    <t>Overall cover for S520SF with step ends</t>
  </si>
  <si>
    <t>Overall cover for S520L</t>
  </si>
  <si>
    <t>Overall cover for S520LF with step ends</t>
  </si>
  <si>
    <t>Overall cover for S550L, S550C</t>
  </si>
  <si>
    <t>S550C</t>
  </si>
  <si>
    <t>Overall cover for S550LF, S550CF with step ends</t>
  </si>
  <si>
    <t>Overall cover for S550R</t>
  </si>
  <si>
    <t>Overall cover for S550RF with step ends</t>
  </si>
  <si>
    <t>Overall cover for S650L</t>
  </si>
  <si>
    <t>Overall cover for S650LF with step ends</t>
  </si>
  <si>
    <t xml:space="preserve">Overall cover for G340EF </t>
  </si>
  <si>
    <t>Overall cover for G340EF (high-profile console)</t>
  </si>
  <si>
    <t>console)</t>
  </si>
  <si>
    <t>Overall cover for G380EF</t>
  </si>
  <si>
    <t>Overall cover for G380EF (high-profile conolse)</t>
  </si>
  <si>
    <t>conolse)</t>
  </si>
  <si>
    <t>Overall cover for G480EF (no arch)</t>
  </si>
  <si>
    <t>arch)</t>
  </si>
  <si>
    <t>Overall cover for G480LF (high-profile console, with arch)</t>
  </si>
  <si>
    <t>Overall cover for G420LF</t>
  </si>
  <si>
    <t>G420LF</t>
  </si>
  <si>
    <t>Overall cover for G500LF</t>
  </si>
  <si>
    <t>G500LF</t>
  </si>
  <si>
    <t>Overall cover for G580LF</t>
  </si>
  <si>
    <t>G580LF</t>
  </si>
  <si>
    <t>Overall cover for G650LF</t>
  </si>
  <si>
    <t>G650LF</t>
  </si>
  <si>
    <t>Overall cover for G750LF</t>
  </si>
  <si>
    <t>G750LF</t>
  </si>
  <si>
    <t>Overall cover for G850L</t>
  </si>
  <si>
    <t>G850L</t>
  </si>
  <si>
    <t>Overall cover for ALU270</t>
  </si>
  <si>
    <t>ALU270</t>
  </si>
  <si>
    <t>Overall cover for ALU300</t>
  </si>
  <si>
    <t>ALU300</t>
  </si>
  <si>
    <t>Overall cover for ALU330</t>
  </si>
  <si>
    <t>ALU330</t>
  </si>
  <si>
    <t>Overall cover for R380</t>
  </si>
  <si>
    <t>Overall cover for R420</t>
  </si>
  <si>
    <t>Overall cover for R460</t>
  </si>
  <si>
    <t>Overall cover for C240</t>
  </si>
  <si>
    <t>Overall cover for C270</t>
  </si>
  <si>
    <t>Overall cover for C300</t>
  </si>
  <si>
    <t>Overall cover for C330</t>
  </si>
  <si>
    <t>Overall cover for C360</t>
  </si>
  <si>
    <t>Overall cover for E210</t>
  </si>
  <si>
    <t>E210</t>
  </si>
  <si>
    <t>Overall cover for E240</t>
  </si>
  <si>
    <t>E240</t>
  </si>
  <si>
    <t>Overall cover for E270</t>
  </si>
  <si>
    <t>E270</t>
  </si>
  <si>
    <t>Overall cover for E300</t>
  </si>
  <si>
    <t>E300</t>
  </si>
  <si>
    <t>Overall cover for E330</t>
  </si>
  <si>
    <t>E330</t>
  </si>
  <si>
    <t>Cover for steering console CL-01</t>
  </si>
  <si>
    <t>Cover for steering console CL-02</t>
  </si>
  <si>
    <t>G380L</t>
  </si>
  <si>
    <t>Cover for steering console CL-03</t>
  </si>
  <si>
    <t>Cover for steering console CL-04</t>
  </si>
  <si>
    <t>S650 (till 01/10/2013)</t>
  </si>
  <si>
    <t>Cover for steering console CL-05</t>
  </si>
  <si>
    <t>S550L/C (till 01/10/2013)</t>
  </si>
  <si>
    <t>Cover for steering console CL-06</t>
  </si>
  <si>
    <t>Cover for steering console CL-07</t>
  </si>
  <si>
    <t>Cover for steering console CL-10</t>
  </si>
  <si>
    <t>Cover for steering console CL-11</t>
  </si>
  <si>
    <t>S370NL, S420NL</t>
  </si>
  <si>
    <t>Cover for steering console CL-12</t>
  </si>
  <si>
    <t>Cover for steering console CL-14</t>
  </si>
  <si>
    <t>Cover for steering console CL-15</t>
  </si>
  <si>
    <t>S550L/C, S650 (from 01/10/2013)</t>
  </si>
  <si>
    <t>Cover for steering console CL-16</t>
  </si>
  <si>
    <t>Cover for steering console CL-16, SD-11 &amp; rear seat G650</t>
  </si>
  <si>
    <t>Cover for steering console CL-25</t>
  </si>
  <si>
    <t>Cover for steering console CL-25, SD-25 &amp; rear seat G750</t>
  </si>
  <si>
    <t>Cover for steering console CL-20 &amp; rear seat G500</t>
  </si>
  <si>
    <t>Cover for steering console CL-21</t>
  </si>
  <si>
    <t>Cover for steering console CL-21, SD-21 &amp; rear seat G850</t>
  </si>
  <si>
    <t>Cover for steering console CL-22</t>
  </si>
  <si>
    <t>Cover for steering console CL-22, SD-22 &amp; rear seat G580</t>
  </si>
  <si>
    <t>Cover for steering console CL-24 &amp; rear seat G420</t>
  </si>
  <si>
    <t>Cover for steering console CS-01</t>
  </si>
  <si>
    <t>S300S,S330S</t>
  </si>
  <si>
    <t>Cover for steering console CS-01W</t>
  </si>
  <si>
    <t>Cover for steering console CS-03</t>
  </si>
  <si>
    <t>S420NS, S470NS, S520S</t>
  </si>
  <si>
    <t>Cover for double seat SD-01</t>
  </si>
  <si>
    <t>S370L</t>
  </si>
  <si>
    <t>Cover for double seat SD-02</t>
  </si>
  <si>
    <t>Cover for double seat SD-03</t>
  </si>
  <si>
    <t>Cover for Cruising bar SD-04</t>
  </si>
  <si>
    <t>Cover for Cruising bar SD-05</t>
  </si>
  <si>
    <t>Cover for Cruising bar SD-06</t>
  </si>
  <si>
    <t>Cover for Double seat SD-10</t>
  </si>
  <si>
    <t>Cover for Double seat SD-11</t>
  </si>
  <si>
    <t>Cover for Double seat SD-25</t>
  </si>
  <si>
    <t>Cover for Double seat SD-15</t>
  </si>
  <si>
    <t>Cover for Cruising bar SD-21</t>
  </si>
  <si>
    <t>Cover for Double seat SD-22</t>
  </si>
  <si>
    <t>Cover for S550L/C rear seat</t>
  </si>
  <si>
    <t>seat</t>
  </si>
  <si>
    <t>Cover for S550R, S650 rear seat</t>
  </si>
  <si>
    <t>Cover for G580 rear seat</t>
  </si>
  <si>
    <t>Cover for G650 rear seat</t>
  </si>
  <si>
    <t>Cover for G750 rear seat</t>
  </si>
  <si>
    <t>Cover for G850 rear seat</t>
  </si>
  <si>
    <t>Cover for captain chair</t>
  </si>
  <si>
    <t>chair</t>
  </si>
  <si>
    <t>Cover for G480L high-profile console</t>
  </si>
  <si>
    <t>console</t>
  </si>
  <si>
    <t>Cover for G480EF console</t>
  </si>
  <si>
    <t>Keel protection  packages</t>
  </si>
  <si>
    <t>S250 keel protector, Package A</t>
  </si>
  <si>
    <t>A</t>
  </si>
  <si>
    <t>S250 tube protector, Package B</t>
  </si>
  <si>
    <t>S275 keel protector, Package A</t>
  </si>
  <si>
    <t>S275 tube protector, Package B</t>
  </si>
  <si>
    <t>S300 keel protector, Package A</t>
  </si>
  <si>
    <t>S300 tube protector, Package B</t>
  </si>
  <si>
    <t>S330 keel protector, Package A</t>
  </si>
  <si>
    <t>S330  tube protector, Package B</t>
  </si>
  <si>
    <t>S370 keel protector, Package A</t>
  </si>
  <si>
    <t>S370 tube protector, Package B</t>
  </si>
  <si>
    <t>S420 keel protector, Package A</t>
  </si>
  <si>
    <t>S420 tube protector, Package B</t>
  </si>
  <si>
    <t>S470 keel protector, Package A</t>
  </si>
  <si>
    <t>S470 tube protector, Package B</t>
  </si>
  <si>
    <t>S520 keel protector, Package A</t>
  </si>
  <si>
    <t>S520 tube protector, Package B</t>
  </si>
  <si>
    <t>S550 keel protector, Package A</t>
  </si>
  <si>
    <t>S550 tube protector, Package B</t>
  </si>
  <si>
    <t>S650 keel protector, Package A</t>
  </si>
  <si>
    <t>S650 tube protector, Package B</t>
  </si>
  <si>
    <t>G340 keel protector, Package A</t>
  </si>
  <si>
    <t>G340 tube protector, Package B</t>
  </si>
  <si>
    <t>G380 keel protector, Package A</t>
  </si>
  <si>
    <t>G380 tube protector, Package B</t>
  </si>
  <si>
    <t>G420 keel protector, Package A</t>
  </si>
  <si>
    <t>G420 tube protector, Package B</t>
  </si>
  <si>
    <t>G480 keel protector, Package A</t>
  </si>
  <si>
    <t>G480 tube protector, Package B</t>
  </si>
  <si>
    <t>G500 keel protector, Package A</t>
  </si>
  <si>
    <t>G500 tube protector, Package B</t>
  </si>
  <si>
    <t>G580 keel protector, Package A</t>
  </si>
  <si>
    <t>G580 tube protector, Package B</t>
  </si>
  <si>
    <t>G650 keel protector, Package A</t>
  </si>
  <si>
    <t>G650 tube protector, Package B</t>
  </si>
  <si>
    <t>G850 keel protector, Package A</t>
  </si>
  <si>
    <t>G750 keel protector, Package A</t>
  </si>
  <si>
    <t>А</t>
  </si>
  <si>
    <t>G750 tube protector, Package B</t>
  </si>
  <si>
    <t>В</t>
  </si>
  <si>
    <t>ALU270 tube protector, Package B</t>
  </si>
  <si>
    <t>ALU300 tube protector, Package B</t>
  </si>
  <si>
    <t>ALU330 tube protector, Package B</t>
  </si>
  <si>
    <t>R380 keel protector, Package A</t>
  </si>
  <si>
    <t>R380 tube protector, Package B</t>
  </si>
  <si>
    <t>R420 keel protector, Package A</t>
  </si>
  <si>
    <t>R420 tube protector, Package B</t>
  </si>
  <si>
    <t>R460 keel protector, Package A</t>
  </si>
  <si>
    <t>R460 tube protector, Package B</t>
  </si>
  <si>
    <t>С240 keel protector, Package A</t>
  </si>
  <si>
    <t>C240 tube protector, Package B</t>
  </si>
  <si>
    <t>С270 keel protector, Package A</t>
  </si>
  <si>
    <t>C270 tube protector, Package B</t>
  </si>
  <si>
    <t>С300 keel protector, Package A</t>
  </si>
  <si>
    <t>C300 tube protector, Package B</t>
  </si>
  <si>
    <t>С330 keel protector, Package A</t>
  </si>
  <si>
    <t>C330 tube protector, Package B</t>
  </si>
  <si>
    <t>С360 keel protector, Package A</t>
  </si>
  <si>
    <t>C360 tube protector, Package B</t>
  </si>
  <si>
    <t>SeaDek antiskid</t>
  </si>
  <si>
    <t>SeaDek antiskid set for G340</t>
  </si>
  <si>
    <t>SeaDek antiskid set for G380</t>
  </si>
  <si>
    <t>SeaDek antiskid set for G420</t>
  </si>
  <si>
    <t>SeaDek antiskid set for G480</t>
  </si>
  <si>
    <t>SeaDek antiskid set for G500</t>
  </si>
  <si>
    <t>SeaDek antiskid set for G580</t>
  </si>
  <si>
    <t>SeaDek antiskid set for G650</t>
  </si>
  <si>
    <t>SeaDek antiskid set for G750</t>
  </si>
  <si>
    <t>SeaDek antiskid set for G850</t>
  </si>
  <si>
    <t>SeaDek antiskid set for S300L</t>
  </si>
  <si>
    <t>SeaDek antiskid set for S330L</t>
  </si>
  <si>
    <t>SeaDek antiskid set for S370NL</t>
  </si>
  <si>
    <t>SeaDek antiskid set for S420NL</t>
  </si>
  <si>
    <t>SeaDek antiskid set for S470NL</t>
  </si>
  <si>
    <t>SeaDek antiskid set for S520L</t>
  </si>
  <si>
    <t>SeaDek antiskid set for S550RF</t>
  </si>
  <si>
    <t>S550RF</t>
  </si>
  <si>
    <t>Advertising and promotional materials</t>
  </si>
  <si>
    <t>Printed materials</t>
  </si>
  <si>
    <t>Poster (A1, 841x594 mm)</t>
  </si>
  <si>
    <t>mm)</t>
  </si>
  <si>
    <t>Boat display eqipment</t>
  </si>
  <si>
    <t>Flag GRAND big (2100 x 1200 mm)</t>
  </si>
  <si>
    <t>Flag GRAND small (1050 x 600 mm)</t>
  </si>
  <si>
    <t>Set of display pedestals foar boat</t>
  </si>
  <si>
    <t>boat</t>
  </si>
  <si>
    <t>Item No</t>
  </si>
  <si>
    <t>Description</t>
  </si>
  <si>
    <t>Remarks</t>
  </si>
  <si>
    <t>MSRP</t>
  </si>
  <si>
    <t>Distr. Price</t>
  </si>
  <si>
    <t>Oars, pumps, valves</t>
  </si>
  <si>
    <t>Oar 140 cm with rivert</t>
  </si>
  <si>
    <t>E210, E240, C240</t>
  </si>
  <si>
    <t>Oar 160 cm with rivert</t>
  </si>
  <si>
    <t>C270-C330, E270, E300, S250-S330</t>
  </si>
  <si>
    <t>Oar 180 cm with rivert</t>
  </si>
  <si>
    <t>C360, S370, R380-R460</t>
  </si>
  <si>
    <t>Paddle 140 cm</t>
  </si>
  <si>
    <t>G340, G380, G480, S370L/S, S470</t>
  </si>
  <si>
    <t>Paddle 160 cm</t>
  </si>
  <si>
    <t>Foot pump BORIKA; 7,5 lit</t>
  </si>
  <si>
    <t>all except Corvette Airdeck</t>
  </si>
  <si>
    <t>for Corvette Airdeck</t>
  </si>
  <si>
    <t xml:space="preserve">Adapter for BRAVO valves and pumps </t>
  </si>
  <si>
    <t>Inflation-deflation BRAVO-2005</t>
  </si>
  <si>
    <t>Elf, Corvette, Silver line (except S650), Ranger</t>
  </si>
  <si>
    <t>Inflation- deflation valve LEAFIELD</t>
  </si>
  <si>
    <t xml:space="preserve"> S650, Golden Line, Ranger PRO</t>
  </si>
  <si>
    <t>Installation key for BRAVO valve</t>
  </si>
  <si>
    <t>Installation key for LEAFIELD valve</t>
  </si>
  <si>
    <t>Overpressure valve BRAVO</t>
  </si>
  <si>
    <t>Overpressure valve Leafield with filter cap</t>
  </si>
  <si>
    <t>G340 - G480</t>
  </si>
  <si>
    <t>Overpressure valve Leafield with filter cap (2 pcs)</t>
  </si>
  <si>
    <t>S550, G500-G850</t>
  </si>
  <si>
    <t>Inflatable tubes, fittings, parts, materials</t>
  </si>
  <si>
    <t>Inflatable tube for S250, PVC</t>
  </si>
  <si>
    <t>Inflatable tube for S250, HYPALON</t>
  </si>
  <si>
    <t>Inflatable tube for S275, PVC</t>
  </si>
  <si>
    <t>Inflatable tube for S275, HYPALON</t>
  </si>
  <si>
    <t>Inflatable tube for S300, PVC</t>
  </si>
  <si>
    <t>Inflatable tube for S300, HYPALON</t>
  </si>
  <si>
    <t>Inflatable tube for S330, PVC</t>
  </si>
  <si>
    <t>Inflatable tube for S330, HYPALON</t>
  </si>
  <si>
    <t>Inflatable tube for S370N, PVC</t>
  </si>
  <si>
    <t>Inflatable tube for S370N, HYPALON</t>
  </si>
  <si>
    <t>Inflatable tube for S420N, PVC</t>
  </si>
  <si>
    <t>Inflatable tube for S420N, HYPALON</t>
  </si>
  <si>
    <t>Inflatable tube for S470, PVC</t>
  </si>
  <si>
    <t>Inflatable tube for S470N, PVC</t>
  </si>
  <si>
    <t>Inflatable tube for S470, HYPALON</t>
  </si>
  <si>
    <t>Inflatable tube for S470N, HYPALON</t>
  </si>
  <si>
    <t>Inflatable tube for S520, PVC</t>
  </si>
  <si>
    <t>Inflatable tube for S520, HYPALON</t>
  </si>
  <si>
    <t>Inflatable tube for S550, PVC</t>
  </si>
  <si>
    <t>Inflatable tube for S550F (C, L), PVC</t>
  </si>
  <si>
    <t>Inflatable tube for S550, HYPALON</t>
  </si>
  <si>
    <t>Inflatable tube for S550F (C, L), HYPALON</t>
  </si>
  <si>
    <t>Inflatable tube for S550F (R), PVC</t>
  </si>
  <si>
    <t>Inflatable tube for S550F (R), HYPALON</t>
  </si>
  <si>
    <t>Inflatable tube for S650F, PVC</t>
  </si>
  <si>
    <t>Inflatable tube for S650F, HYPALON</t>
  </si>
  <si>
    <t>Inflatable tube for G340EF, PVC</t>
  </si>
  <si>
    <t>Inflatable tube for G340HEF, HYPALON</t>
  </si>
  <si>
    <t>Inflatable tube for G380EF, PVC</t>
  </si>
  <si>
    <t>Inflatable tube for G380HEF, HYPALON</t>
  </si>
  <si>
    <t>Inflatable tube for G480EF, PVC</t>
  </si>
  <si>
    <t>Inflatable tube for G480HEF, HYPALON</t>
  </si>
  <si>
    <t>Inflatable tube for G650F, PVC</t>
  </si>
  <si>
    <t>Inflatable tube for G650HF, HYPALON</t>
  </si>
  <si>
    <t>Inflatable tube for G500F, PVC</t>
  </si>
  <si>
    <t>Inflatable tube for G500HF, HYPALON</t>
  </si>
  <si>
    <t>Inflatable tube for G750, PVC</t>
  </si>
  <si>
    <t>Inflatable tube for G850, Black Fabric Impression HYPALON</t>
  </si>
  <si>
    <t>PVC handle grey / grey insertion</t>
  </si>
  <si>
    <t>PVC handle grey / blue insertion</t>
  </si>
  <si>
    <t>PVC handle black / grey insertion</t>
  </si>
  <si>
    <t>PVC handle grey / dark grey insertion</t>
  </si>
  <si>
    <t>HYPALON handle grey / grey insertion</t>
  </si>
  <si>
    <t>HYPALON handle grey / blue insertion</t>
  </si>
  <si>
    <t>Wooden seat holder №1-PVC</t>
  </si>
  <si>
    <t>C240-C330, S250-S330, E210-E300</t>
  </si>
  <si>
    <t>Wooden seat holder №2-PVC</t>
  </si>
  <si>
    <t>Wooden seat holder №1-Hypalon</t>
  </si>
  <si>
    <t>Wooden seat holder №2-Hypalon</t>
  </si>
  <si>
    <t>Oar holder</t>
  </si>
  <si>
    <t>Lifeline holder (end)</t>
  </si>
  <si>
    <t>Lifeline holder (middle)</t>
  </si>
  <si>
    <t>Towing eye, PVC</t>
  </si>
  <si>
    <t>Towing eye, HYPALON</t>
  </si>
  <si>
    <t>PVC eye small</t>
  </si>
  <si>
    <t>Oarlock</t>
  </si>
  <si>
    <t>Rubbing strake, 80mm</t>
  </si>
  <si>
    <t>E210-E270, C240, C270, S250, S275</t>
  </si>
  <si>
    <t>Rubbingh strake, 100 mm</t>
  </si>
  <si>
    <t>E300, C300-C360, S300-S650, R380-R460</t>
  </si>
  <si>
    <t>Keel guard, 120 mm</t>
  </si>
  <si>
    <t>Lifeline, D10mm</t>
  </si>
  <si>
    <t>per l.m.</t>
  </si>
  <si>
    <t>Railing base, fiberglass</t>
  </si>
  <si>
    <t>PVC coated fabric 650г/м2. 1100 dtex ,150 cm wide</t>
  </si>
  <si>
    <t>PVC coated fabric 950г/м2. 1100 dtex ,150 cm wide</t>
  </si>
  <si>
    <t>PVC coated fabric 1100г/м2. 1100 dtex ,150 cm wide</t>
  </si>
  <si>
    <t>per l.m. black and grey</t>
  </si>
  <si>
    <t>PVC coated fabric 1400г/м2. 1100 dtex ,200 cm wide</t>
  </si>
  <si>
    <t>HYPALON / NEOPREN coated fabric 1350г/м2 150 cм</t>
  </si>
  <si>
    <t>HYPALON / NEOPREN coated fabric 1100г/м2 150 cм</t>
  </si>
  <si>
    <t>HYPALON / NEOPREN coated fabric 850г/м2 150 cм</t>
  </si>
  <si>
    <t>NEOPREN coated fabric 600г/м2 150 cм</t>
  </si>
  <si>
    <t>Glue for PVC fabrics (incl hardner)</t>
  </si>
  <si>
    <t>Glue for HYPALON fabrics (incl hardner)</t>
  </si>
  <si>
    <t>Repair kit for PVC boats</t>
  </si>
  <si>
    <t>Repair kit for HYPALON boats</t>
  </si>
  <si>
    <t>Tube with PVC glue</t>
  </si>
  <si>
    <t>2 oarlocks with 2 oars and oar posts for ARGUS</t>
  </si>
  <si>
    <t>STAYPUT with cord and hook for Overall Covers</t>
  </si>
  <si>
    <t>Bimini base, PVC</t>
  </si>
  <si>
    <t>Bimini base, st/st</t>
  </si>
  <si>
    <t>for bimini bases on fiberglass</t>
  </si>
  <si>
    <t>PVC holder for cover</t>
  </si>
  <si>
    <t>Hook for inflatable boats covers</t>
  </si>
  <si>
    <t>Buffers for drawers</t>
  </si>
  <si>
    <t xml:space="preserve">Lock-button for glove hatch </t>
  </si>
  <si>
    <t>P-trap fuel tank ventilation, st/st</t>
  </si>
  <si>
    <t>Plastic bollard</t>
  </si>
  <si>
    <t>Metal table pedestal with two bases</t>
  </si>
  <si>
    <t>table G650-G850</t>
  </si>
  <si>
    <t>Fiberglass hulls, materials</t>
  </si>
  <si>
    <t>Fiberglass hull for S250 (assembly)</t>
  </si>
  <si>
    <t>Fiberglass hull for S275 (assembly)</t>
  </si>
  <si>
    <t>Fiberglass hull for S300 (assembly)</t>
  </si>
  <si>
    <t>Fiberglass hull for S300S (assembly)</t>
  </si>
  <si>
    <t>Fiberglass hull for S330 (assembly)</t>
  </si>
  <si>
    <t>Fiberglass hull for S330S (assembly)</t>
  </si>
  <si>
    <t>Fiberglass hull for S370N (assembly)</t>
  </si>
  <si>
    <t>Fiberglass hull for S370NS (assembly)</t>
  </si>
  <si>
    <t>Fiberglass hull for S370NL (assembly)</t>
  </si>
  <si>
    <t>Fiberglass hull for S420N (assembly)</t>
  </si>
  <si>
    <t>Fiberglass hull for S420NS (assembly)</t>
  </si>
  <si>
    <t>Fiberglass hull for S420NL (assembly)</t>
  </si>
  <si>
    <t>Fiberglass hull for S470N (assembly)</t>
  </si>
  <si>
    <t>Fiberglass hull for S470NL (assembly)</t>
  </si>
  <si>
    <t>Fiberglass hull for S470NS (assembly)</t>
  </si>
  <si>
    <t>Fiberglass hull for S520 (assembly)</t>
  </si>
  <si>
    <t>Fiberglass hull for S520S (assembly)</t>
  </si>
  <si>
    <t>Fiberglass hull for S520L (assembly)</t>
  </si>
  <si>
    <t>Fiberglass hull for S550L (assembly)</t>
  </si>
  <si>
    <t>Fiberglass hull for S550C (assembly)</t>
  </si>
  <si>
    <t>Fiberglass hull for S550R (assembly)</t>
  </si>
  <si>
    <t>S550 hull-PRO reinforcement 50%</t>
  </si>
  <si>
    <t>Fiberglass hull for S650 (assembly)</t>
  </si>
  <si>
    <t>S650 hull-PRO reinforcement 50%</t>
  </si>
  <si>
    <t>Fiberglass hull for G340L (assembly)</t>
  </si>
  <si>
    <t>Fiberglass hull for G380L (assembly)</t>
  </si>
  <si>
    <t>Fiberglass hull for G480L (assembly)</t>
  </si>
  <si>
    <t>Built in deck fitting for bolt M10</t>
  </si>
  <si>
    <t>Gelcoat white</t>
  </si>
  <si>
    <t>Gelcoat grey</t>
  </si>
  <si>
    <t>Polyephyr low emission resin (incl hardener)</t>
  </si>
  <si>
    <t>Glass matt 100 g/sq.m.</t>
  </si>
  <si>
    <t>Glass matt 300 g/sq.m.</t>
  </si>
  <si>
    <t>Glass matt 600 g/sq.m.</t>
  </si>
  <si>
    <t>Dashboard panel No 1 for CS-03, fiberglass, gray metallic</t>
  </si>
  <si>
    <t>Dashboard panel No 2 for CL-10, CL-15, fiberglass, gray metallic</t>
  </si>
  <si>
    <t>Steering panel No 3 for CL-10,CL-15, fiberglass, gray metallic</t>
  </si>
  <si>
    <t>Glove box hatch of CL-22 steering console</t>
  </si>
  <si>
    <t xml:space="preserve"> Fittings and parts for fiberglass hulls and consoles</t>
  </si>
  <si>
    <t>U-bolt М10х120</t>
  </si>
  <si>
    <t xml:space="preserve">S470, S650, G480 </t>
  </si>
  <si>
    <t>U-bolt М10х60</t>
  </si>
  <si>
    <t>U-bolt М8х100</t>
  </si>
  <si>
    <t>S250-S470, G340-G380</t>
  </si>
  <si>
    <t>Set of 4 hinges for SD-04 table supports</t>
  </si>
  <si>
    <t>SD-04</t>
  </si>
  <si>
    <t>Motor plate internal 230х86</t>
  </si>
  <si>
    <t>E210-E300, C240-C270, S250, S275</t>
  </si>
  <si>
    <t>Motor plate internal 270х98</t>
  </si>
  <si>
    <t>C300-C360, S300-S470, G340-G480, R380-R460</t>
  </si>
  <si>
    <t>Motor plate external #1</t>
  </si>
  <si>
    <t>S250-S330</t>
  </si>
  <si>
    <t>Motor plate external #2</t>
  </si>
  <si>
    <t>Motor plate external #3</t>
  </si>
  <si>
    <t>E210-E300, C240-C360</t>
  </si>
  <si>
    <t>Motor plate external #4</t>
  </si>
  <si>
    <t>Motor plate external #5</t>
  </si>
  <si>
    <t>Motor plate external #6</t>
  </si>
  <si>
    <t>Motor plate external #7</t>
  </si>
  <si>
    <t>Motor plate external #14</t>
  </si>
  <si>
    <t>G500-G580-G650</t>
  </si>
  <si>
    <t>Motor plate external #8</t>
  </si>
  <si>
    <t>Ranger</t>
  </si>
  <si>
    <t>Motor plate external #9</t>
  </si>
  <si>
    <t>Motor plate external #10</t>
  </si>
  <si>
    <t>М10 nut cap</t>
  </si>
  <si>
    <t>М8 nut cap</t>
  </si>
  <si>
    <t>Expanded drain plug 25 mm</t>
  </si>
  <si>
    <t>C240-C360, G340, G380, S250-S330</t>
  </si>
  <si>
    <t>Expanded drain plug 42 mm</t>
  </si>
  <si>
    <t>S370-S650, G480, R380-R460</t>
  </si>
  <si>
    <t>Drain through-hull with plug</t>
  </si>
  <si>
    <t>S250-S470, G340-G480</t>
  </si>
  <si>
    <t>Drain through-hull with plug black</t>
  </si>
  <si>
    <t>Drain through-hull tube, 23mm</t>
  </si>
  <si>
    <t>G500-G850, S550-S650</t>
  </si>
  <si>
    <t>G340-G480, N440-N585</t>
  </si>
  <si>
    <t>Drain through-hull tube , 42mm</t>
  </si>
  <si>
    <t>Drain valve 45х30</t>
  </si>
  <si>
    <t>Drain valve, 35 mm</t>
  </si>
  <si>
    <t>E210-E300</t>
  </si>
  <si>
    <t>Drain valve, 50 mm</t>
  </si>
  <si>
    <t>S370-S650, G480</t>
  </si>
  <si>
    <t xml:space="preserve">Pull up drain valve </t>
  </si>
  <si>
    <t>Square air vent, 92 x 92 mm</t>
  </si>
  <si>
    <t>G340-G480</t>
  </si>
  <si>
    <t>Square air vent, 118 x 118 mm</t>
  </si>
  <si>
    <t>Cleat (bronse, nikel plated, plastic base)</t>
  </si>
  <si>
    <t>G340, G380, G480, S370L/S, S470L/S</t>
  </si>
  <si>
    <t>Pull-up cleat 5' 1/2", stainless steel</t>
  </si>
  <si>
    <t>S650 (bow step)</t>
  </si>
  <si>
    <t>Pull-up cleat 6' 1/2", stainless steel</t>
  </si>
  <si>
    <t>Pull-up cleat 8', top mount, stainless steel</t>
  </si>
  <si>
    <t>Fairlead ring, stainless steel</t>
  </si>
  <si>
    <t>Wire steering grommet and ring</t>
  </si>
  <si>
    <t>Adjustable wire steering grommet</t>
  </si>
  <si>
    <t>U-washer, white plastic, D25mm</t>
  </si>
  <si>
    <t>Drain plug d20 (chrome-plated bronze)</t>
  </si>
  <si>
    <t>S520, S550, S650, G650</t>
  </si>
  <si>
    <t>Windshield of N585 steering console with installation kit</t>
  </si>
  <si>
    <t>for N585</t>
  </si>
  <si>
    <t>Windshield CL-01, CL-02 with installation kit</t>
  </si>
  <si>
    <t>Windshield CL-03 with installation kit</t>
  </si>
  <si>
    <t>Windshield CL-04 with installation kit</t>
  </si>
  <si>
    <t>Windshield CL-05 with installation kit</t>
  </si>
  <si>
    <t>Windshield CS-01</t>
  </si>
  <si>
    <t>Windshield CL-10 with installation kit</t>
  </si>
  <si>
    <t>Windshield CL-11 with installation kit</t>
  </si>
  <si>
    <t>Windshield CL-12 with installation kit</t>
  </si>
  <si>
    <t>Windshield for CL-16 (G650) console with installation kit</t>
  </si>
  <si>
    <t>Windshield CL-14 with installation kit</t>
  </si>
  <si>
    <t>Windshield for CL-22 console with installation kit</t>
  </si>
  <si>
    <t>Windshield for CL-20 console with installation kit(low-prof)</t>
  </si>
  <si>
    <t>Windshield for CL-20 console with installation kit(high-prof)</t>
  </si>
  <si>
    <t>Windshield for CL-21 (G850) console with installation kit</t>
  </si>
  <si>
    <t>Cover latch No1, stainless steel</t>
  </si>
  <si>
    <t xml:space="preserve">St. steel railing for CS-01W with installation kit </t>
  </si>
  <si>
    <t>Lifting ring with latch, chrom plated</t>
  </si>
  <si>
    <t>S370, S470, SD-04</t>
  </si>
  <si>
    <t>Seats, floorboards, beams, airdecks and inflatable keels</t>
  </si>
  <si>
    <t>Wooden seat №1 white</t>
  </si>
  <si>
    <t>S300, S330 (front)</t>
  </si>
  <si>
    <t>Wooden seat №1 grey</t>
  </si>
  <si>
    <t>C300, C330 (front)</t>
  </si>
  <si>
    <t>Wooden seat №2 white</t>
  </si>
  <si>
    <t>S300, S330 (rear)</t>
  </si>
  <si>
    <t>Wooden seat №2 grey</t>
  </si>
  <si>
    <t>C300, C330 (rear)</t>
  </si>
  <si>
    <t>Wooden seat №3 grey</t>
  </si>
  <si>
    <t>C270 (front)</t>
  </si>
  <si>
    <t>Wooden seat №4 grey</t>
  </si>
  <si>
    <t>C270 (rear)</t>
  </si>
  <si>
    <t>Wooden seat №5 grey</t>
  </si>
  <si>
    <t>Wooden seat №6 grey</t>
  </si>
  <si>
    <t>E210, E240</t>
  </si>
  <si>
    <t>Wooden seat №7 grey</t>
  </si>
  <si>
    <t>Wooden seat №8 white</t>
  </si>
  <si>
    <t>S370 (front)</t>
  </si>
  <si>
    <t>Wooden seat №8 grey</t>
  </si>
  <si>
    <t>C360 (front)</t>
  </si>
  <si>
    <t>Wooden seat №9 white</t>
  </si>
  <si>
    <t>S370 (rear)</t>
  </si>
  <si>
    <t>Wooden seat №9 grey</t>
  </si>
  <si>
    <t>C360 (rear)</t>
  </si>
  <si>
    <t>Wooden seat №10 grey</t>
  </si>
  <si>
    <t>C240.1 (front)</t>
  </si>
  <si>
    <t>Wooden seat №11 white</t>
  </si>
  <si>
    <t>S250 (rear)</t>
  </si>
  <si>
    <t>Wooden seat №11 grey</t>
  </si>
  <si>
    <t>C240.1 (rear)</t>
  </si>
  <si>
    <t>Wooden seat №12 grey</t>
  </si>
  <si>
    <t>R380, R420, R460 (front)</t>
  </si>
  <si>
    <t>Wooden seat №13 grey</t>
  </si>
  <si>
    <t>R380 (rear)</t>
  </si>
  <si>
    <t>Wooden seat №15 grey</t>
  </si>
  <si>
    <t>R420-R460 (rear)</t>
  </si>
  <si>
    <t>Wooden seat №16 white</t>
  </si>
  <si>
    <t>Wooden seat №17 white</t>
  </si>
  <si>
    <t>S275 (front)</t>
  </si>
  <si>
    <t>Wooden seat №18 white</t>
  </si>
  <si>
    <t>S275 (rear)</t>
  </si>
  <si>
    <t>Wooden seat №25 white</t>
  </si>
  <si>
    <t>S370N (front)</t>
  </si>
  <si>
    <t>Wooden seat №26 white</t>
  </si>
  <si>
    <t>S370N (rear)</t>
  </si>
  <si>
    <t>Wooden seat №22 grey</t>
  </si>
  <si>
    <t>Seat stop assembly</t>
  </si>
  <si>
    <t>Slatted deck set for E210</t>
  </si>
  <si>
    <t>Slatted deck set for E240</t>
  </si>
  <si>
    <t>Slatted deck set for E270</t>
  </si>
  <si>
    <t>Slatted deck set for E300</t>
  </si>
  <si>
    <t>Rear locker floorboards set for G340</t>
  </si>
  <si>
    <t>Rear locker floorboards set for G380</t>
  </si>
  <si>
    <t>Rear locker floorboards set for G480</t>
  </si>
  <si>
    <t>Rear locker floorboards set for S550</t>
  </si>
  <si>
    <t>Rear locker floorboards set for S650</t>
  </si>
  <si>
    <t>Floorboards set for С240</t>
  </si>
  <si>
    <t>Floorboards set for С270</t>
  </si>
  <si>
    <t>Floorboards set for С300</t>
  </si>
  <si>
    <t>Floorboards set for С330</t>
  </si>
  <si>
    <t>Floorboards set for С360</t>
  </si>
  <si>
    <t>Floorboards set for R380</t>
  </si>
  <si>
    <t>Floorboards set for R420</t>
  </si>
  <si>
    <t>Floorboards set for R460</t>
  </si>
  <si>
    <t>Aluminum beams set for С240</t>
  </si>
  <si>
    <t>Aluminum beams set for С270</t>
  </si>
  <si>
    <t>Aluminum beams set for С300</t>
  </si>
  <si>
    <t>Aluminum beams set for С330</t>
  </si>
  <si>
    <t>Aluminum beams set for С360</t>
  </si>
  <si>
    <t>Aluminum beams set for R380</t>
  </si>
  <si>
    <t>Aluminum beams set for R420</t>
  </si>
  <si>
    <t>Aluminum beams set for R460</t>
  </si>
  <si>
    <t>Airdeck for С240</t>
  </si>
  <si>
    <t>Airdeck for С270</t>
  </si>
  <si>
    <t>Airdeck for С300</t>
  </si>
  <si>
    <t>Airdeck for С330</t>
  </si>
  <si>
    <t>Airdeck for С360</t>
  </si>
  <si>
    <t>Airdeck for A380</t>
  </si>
  <si>
    <t>Airdeck for A450</t>
  </si>
  <si>
    <t>Airdeck for A550</t>
  </si>
  <si>
    <t>Inflatable keel for С240</t>
  </si>
  <si>
    <t>Inflatable keel for С270</t>
  </si>
  <si>
    <t>Inflatable keel for С300</t>
  </si>
  <si>
    <t>Inflatable keel for С330</t>
  </si>
  <si>
    <t>Inflatable keel for С360</t>
  </si>
  <si>
    <t>Inflatable keel for R380</t>
  </si>
  <si>
    <t>Inflatable keel for R420</t>
  </si>
  <si>
    <t>Inflatable keel for R460</t>
  </si>
  <si>
    <t>Soft seats, cushions and bags</t>
  </si>
  <si>
    <t>Sundeck cushion for S420NL</t>
  </si>
  <si>
    <t>Sundeck cusion for S470NL</t>
  </si>
  <si>
    <t>Sundeck cusion for S520L</t>
  </si>
  <si>
    <t>Bow sundeck cushion for S550R left</t>
  </si>
  <si>
    <t>Bow sundeck cushion for S550R right</t>
  </si>
  <si>
    <t>Bow sundeck cushion for G650 right part</t>
  </si>
  <si>
    <t>Bow sundeck cushion for G650 left part</t>
  </si>
  <si>
    <t>Rear sundeck cushion for G650</t>
  </si>
  <si>
    <t>Sundeck cushion for G480</t>
  </si>
  <si>
    <t>Bow sundeck extention cushion for G650 right part</t>
  </si>
  <si>
    <t>Bow sundeck extention cushion for G650 left part</t>
  </si>
  <si>
    <t>Sundeck cushion for G500</t>
  </si>
  <si>
    <t>Bow sundeck cushion for G580</t>
  </si>
  <si>
    <t>Bow sundeck extention cushion for G580 right</t>
  </si>
  <si>
    <t>Bow sundeck extention cushion for G580 left</t>
  </si>
  <si>
    <t>Sundeck cushion for G420</t>
  </si>
  <si>
    <t>Rear sundeck cushion for G850</t>
  </si>
  <si>
    <t>Bow locker removable cushion for G850</t>
  </si>
  <si>
    <t>Bow hatch cushion for G850</t>
  </si>
  <si>
    <t>Bow locker removable cushion G340</t>
  </si>
  <si>
    <t>Bow locker removable cushion G380</t>
  </si>
  <si>
    <t>Bow locker removable cushion G480</t>
  </si>
  <si>
    <t>Bow side cushion for G480</t>
  </si>
  <si>
    <t>Console front cushion for G480</t>
  </si>
  <si>
    <t>Seat cushion for SD-21</t>
  </si>
  <si>
    <t>Seat back for SD-21</t>
  </si>
  <si>
    <t>Rear seat removable cushion G340</t>
  </si>
  <si>
    <t>Rear seat removable cushion G380</t>
  </si>
  <si>
    <t>Rear seat removable cushion G480</t>
  </si>
  <si>
    <t>Rear seat removable cushion S550L, C</t>
  </si>
  <si>
    <t>Rear seat removable cushion S550R, S650</t>
  </si>
  <si>
    <t>Rear seat removable cushion G500</t>
  </si>
  <si>
    <t>Rear seat back for G500</t>
  </si>
  <si>
    <t>Rear seat removable cushion G580</t>
  </si>
  <si>
    <t>Seat cushion for CL-21</t>
  </si>
  <si>
    <t>Seat back for CL-21</t>
  </si>
  <si>
    <t>Rear seat back G340</t>
  </si>
  <si>
    <t>Rear seat back G380, G480</t>
  </si>
  <si>
    <t>Rear seat back S550L, C</t>
  </si>
  <si>
    <t>Rear seat back S550R, S650</t>
  </si>
  <si>
    <t>Seat for CS-01</t>
  </si>
  <si>
    <t>Seat for CS-03</t>
  </si>
  <si>
    <t>Removable seat cushion CL-20</t>
  </si>
  <si>
    <t>Seat back CL-20</t>
  </si>
  <si>
    <t>Removable seat cushion CL-11</t>
  </si>
  <si>
    <t>Removable seat cushion CL-02, CL-06</t>
  </si>
  <si>
    <t>Removable seat cushion CL-03</t>
  </si>
  <si>
    <t>Removable seat cushion CL-04</t>
  </si>
  <si>
    <t>Removable seat cushion CL-15, CL-10</t>
  </si>
  <si>
    <t>Removable seat cushion CL-12</t>
  </si>
  <si>
    <t>Removable seat cushion CL-16</t>
  </si>
  <si>
    <t>Seat back SD-01, SD-02</t>
  </si>
  <si>
    <t>Removable seat SD-01, SD-02</t>
  </si>
  <si>
    <t>Seat for SD-04</t>
  </si>
  <si>
    <t>Seat back for SD-04</t>
  </si>
  <si>
    <t>Seat back for SD-05</t>
  </si>
  <si>
    <t>Sundeck cushion for S470</t>
  </si>
  <si>
    <t>Sundeck cushions for S550L, C</t>
  </si>
  <si>
    <t>Sundeck cushions for S550R</t>
  </si>
  <si>
    <t>Sundeck cushions for S650</t>
  </si>
  <si>
    <t>Seatback for bow step plate No 5,6</t>
  </si>
  <si>
    <t>Rear sear removable cushion for G650 central</t>
  </si>
  <si>
    <t>Rear seat back for G650 central</t>
  </si>
  <si>
    <t xml:space="preserve">Rear seat removable cushion for G650 left </t>
  </si>
  <si>
    <t>Rear seat back for G650 left</t>
  </si>
  <si>
    <t>Rear seat removable cushion for G650 right</t>
  </si>
  <si>
    <t>Rear seat back for G650 right</t>
  </si>
  <si>
    <t>Bow locker seat base for G340 with hinges and cover latch set</t>
  </si>
  <si>
    <t>Bow locker seat base for G380 with hinges and cover latch set</t>
  </si>
  <si>
    <t>Bow locker seat base for G480 with hinges and cover latch set</t>
  </si>
  <si>
    <t>Rear seat base for G340 with hinges and cover latch set</t>
  </si>
  <si>
    <t>Rear seat base for G380 with hinges and cover latch set</t>
  </si>
  <si>
    <t>Rear seat base for G480 with hinges</t>
  </si>
  <si>
    <t>Bow console seat base for G480 with hinges and cover latch set</t>
  </si>
  <si>
    <t>Seat base for CL-04 console with hardware</t>
  </si>
  <si>
    <t>CL-04, S650L: year 2008 and later</t>
  </si>
  <si>
    <t>Rear seat base for S650 with folding door and hardware</t>
  </si>
  <si>
    <t>S650L: year 2008 and later</t>
  </si>
  <si>
    <t>Seat back CL-03</t>
  </si>
  <si>
    <t>Seat back CL-04</t>
  </si>
  <si>
    <t>Seat back CL-05</t>
  </si>
  <si>
    <t>Seat back CL-10, CL-15</t>
  </si>
  <si>
    <t>Seat back CL-11</t>
  </si>
  <si>
    <t>Seat back CL-12</t>
  </si>
  <si>
    <t>Seat back CL-16</t>
  </si>
  <si>
    <t>Conversion kit of seats / cushions for G340L, CCF</t>
  </si>
  <si>
    <t>Conversion kit of seats / cushions for G380L, CCF</t>
  </si>
  <si>
    <t>Set of cushions for G380</t>
  </si>
  <si>
    <t>Set of cushions for G340</t>
  </si>
  <si>
    <t>Set of seats / cushions for S650L with bases and hardware</t>
  </si>
  <si>
    <t>Set of cushions for G480</t>
  </si>
  <si>
    <t xml:space="preserve">Set of back rests and removable cushions for S650L </t>
  </si>
  <si>
    <t>includes items 2333, 4661, 4616, 4624, 4632, 4636 x 2, 4637</t>
  </si>
  <si>
    <t>Welcro plastic disk for cushions mounting</t>
  </si>
  <si>
    <t>Carry bag No E1</t>
  </si>
  <si>
    <t>Carry bag No C1</t>
  </si>
  <si>
    <t>C240A, C270A, E270, E300</t>
  </si>
  <si>
    <t>Carry bag No C2</t>
  </si>
  <si>
    <t>C240, C270, C300A, C330A, C300, C330</t>
  </si>
  <si>
    <t>Carry bag No C3</t>
  </si>
  <si>
    <t>C360, C360A, R380</t>
  </si>
  <si>
    <t>Carry bag No R2</t>
  </si>
  <si>
    <t>Carry bag No R3</t>
  </si>
  <si>
    <t>Carry bag No H1</t>
  </si>
  <si>
    <t>Floorboards C300, C330</t>
  </si>
  <si>
    <t>Carry bag No H2</t>
  </si>
  <si>
    <t>Floorboards C360, R380</t>
  </si>
  <si>
    <t>Carry bag No H3</t>
  </si>
  <si>
    <t>Floorboards R420, R460</t>
  </si>
  <si>
    <t>Seat cushion for SD-22</t>
  </si>
  <si>
    <t>Seat cushion for SD-22 uplifting part</t>
  </si>
  <si>
    <t>Seat back cushion for SD-22</t>
  </si>
  <si>
    <t>Seat back cushion SD-06</t>
  </si>
  <si>
    <t>Bow locker removable cushion for G650</t>
  </si>
  <si>
    <t>Removable seat cushion SD-06</t>
  </si>
  <si>
    <t>Removable seat cushion CL-14</t>
  </si>
  <si>
    <t>Seat back cushion for CL-14</t>
  </si>
  <si>
    <t>Seat cushion for CL-22</t>
  </si>
  <si>
    <t>Seat back cushion for CL-22</t>
  </si>
  <si>
    <t>Bow locker removable cushion for G500 №1</t>
  </si>
  <si>
    <t>Bow locker removable cushion for G500 №2</t>
  </si>
  <si>
    <t>Rear seat removable cushion for G420</t>
  </si>
  <si>
    <t>Rear seat back cushion for G420</t>
  </si>
  <si>
    <t>Seat cushion for CL-24</t>
  </si>
  <si>
    <t>Seat back cushion for CL-24</t>
  </si>
  <si>
    <t>Bow locker removable cushion for G420</t>
  </si>
  <si>
    <t>Seat cushion for SD-15</t>
  </si>
  <si>
    <t>Seat back for SD-15 uplifting cushion part</t>
  </si>
  <si>
    <t>Seat back cushion for SD-15</t>
  </si>
  <si>
    <t>Seat cushion for SD-10</t>
  </si>
  <si>
    <t>Seat back cushion for SD-10</t>
  </si>
  <si>
    <t>Rear seat removable cushion for G850 central</t>
  </si>
  <si>
    <t>Rear seat back cushion for G850 central</t>
  </si>
  <si>
    <t>Rear seat removable cushion for G850 left</t>
  </si>
  <si>
    <t>Rear seat back cushion for G850 left</t>
  </si>
  <si>
    <t>Rear seat removable cushion for G850 right</t>
  </si>
  <si>
    <t>Rear seat back cushion for G850 right</t>
  </si>
  <si>
    <t>Set of cushions for G850</t>
  </si>
  <si>
    <t>Set of cushions for S550R</t>
  </si>
  <si>
    <t>Set of cushions for G650</t>
  </si>
  <si>
    <t>Set of cushions for S520L</t>
  </si>
  <si>
    <t>Set of cushions for S470NL</t>
  </si>
  <si>
    <t>Set of cushions for S420NL</t>
  </si>
  <si>
    <t>Set of cushions for S370NL</t>
  </si>
  <si>
    <t>Set of cushions for G580</t>
  </si>
  <si>
    <t>Set of cushions for S330L, S300L</t>
  </si>
  <si>
    <t>Bow step plate cushion for G650</t>
  </si>
  <si>
    <t>Rear seat back cushion for G580 central</t>
  </si>
  <si>
    <t>Rear seat back cushion for G580 left</t>
  </si>
  <si>
    <t>Set of cushions for G500</t>
  </si>
  <si>
    <t>Rear seat back cushion for G580 right</t>
  </si>
  <si>
    <t>Seat back cushion for CL-16</t>
  </si>
  <si>
    <t>Set of cushions for G420</t>
  </si>
  <si>
    <t>Removable side seat cushion for G380</t>
  </si>
  <si>
    <t>Removable side seat cushion for G340</t>
  </si>
  <si>
    <t>Console soft seat of SD-14</t>
  </si>
  <si>
    <t>Seat cushion for SD-11</t>
  </si>
  <si>
    <t>Seat back cushion for SD-11</t>
  </si>
  <si>
    <t>Bow locker removable cushion for G580 №1</t>
  </si>
  <si>
    <t>Bow locker removable cushion for G580 №2</t>
  </si>
  <si>
    <t>Seat cushion for SD-12</t>
  </si>
  <si>
    <t>Seat cushion back for SD-12</t>
  </si>
  <si>
    <t>Stickers</t>
  </si>
  <si>
    <t>Sticker "Golden Line"</t>
  </si>
  <si>
    <t>Sticker "GRAND" (3D, gold)</t>
  </si>
  <si>
    <t>Sticker "GRAND" (oval, gold)</t>
  </si>
  <si>
    <t>Sticker "GRAND" (oval, silver)</t>
  </si>
  <si>
    <t>Sticker "WARNING"</t>
  </si>
  <si>
    <t>Sticker "SAFETY"</t>
  </si>
  <si>
    <t>Set of stickers for electric switches, 3 pcs</t>
  </si>
  <si>
    <t>Set of stickers for electric switches, 6 pcs</t>
  </si>
  <si>
    <t>Set of stickers for the floorboards</t>
  </si>
  <si>
    <t>PVC Lettering ( per each letter up to 30x30cm )</t>
  </si>
  <si>
    <t>Electric equipment</t>
  </si>
  <si>
    <t>Electric switch ON-OFF</t>
  </si>
  <si>
    <t>Electric switch (ON)-OFF</t>
  </si>
  <si>
    <t>Electric switch ON-OFF-ON</t>
  </si>
  <si>
    <t>10A fuse with fuse holder</t>
  </si>
  <si>
    <t>Battery disconnectior</t>
  </si>
  <si>
    <t>Round nav. light with mast assembly</t>
  </si>
  <si>
    <t>please specify the color: White or Black</t>
  </si>
  <si>
    <t>Round nav. LED light</t>
  </si>
  <si>
    <t>Green/red nav. LED lights(set) horizontal</t>
  </si>
  <si>
    <t>OSCULATI</t>
  </si>
  <si>
    <t>Green/red nav. LED lights(set) vertical</t>
  </si>
  <si>
    <t>ATTWOOD</t>
  </si>
  <si>
    <t>Battery tray</t>
  </si>
  <si>
    <t>Battery box</t>
  </si>
  <si>
    <t>Battery disconnector with battery wire</t>
  </si>
  <si>
    <t>1 marine switch with fuse</t>
  </si>
  <si>
    <t>5 marine switches set with fuses</t>
  </si>
  <si>
    <t>Electric horn external</t>
  </si>
  <si>
    <t>Electric horn inbuilt</t>
  </si>
  <si>
    <t>Bilge pump with drain piping &amp; wiring</t>
  </si>
  <si>
    <t>Electric accessory socket (phone charge plug)</t>
  </si>
  <si>
    <t>Fuel and water equipment</t>
  </si>
  <si>
    <t>Plastic fuel tank with send , 91 lit</t>
  </si>
  <si>
    <t>Fuel level send</t>
  </si>
  <si>
    <t>Brass chromed deck filler "FUEL"</t>
  </si>
  <si>
    <t>Water tank, 50 lit</t>
  </si>
  <si>
    <t>Brass chromed deck filler "WATER"</t>
  </si>
  <si>
    <t>Shower set</t>
  </si>
  <si>
    <t>Water pump</t>
  </si>
  <si>
    <t>Plastic fuel tank with send , 141 lit</t>
  </si>
  <si>
    <t xml:space="preserve">• Усиленный стеклопластиковый корпус типа «Глубокое V»; Arctic White
• Надувной баллон, PVC (Germany), Light-Grey, 1100 г/м² (5 клапанов наполнения воздухом, усиленный привальный брус с водоотбойником, 1 носовая и 12 бортовых ручек безопасности)
• Вместительный встроенный носовой отсек
• Рулевая стойка CL-12 с передним мягким сиденьем, рундуком; ветровым стеклом, поручнем и двумя подстаканиками
• Механическая система рулевого управления (T71), рулевой трос (M66)
• Рулевое колесо Ultraflex
• Заднее двухместное сиденье SD-15 со спинкой, откидным сиденьем с мягкой подушкой и контейнером 
• Инспекционный палубный люк
• Гофрированный шланг в межпалубном пространстве для скрытого монтажа коммуникаций
• Антискользящая поверхность палубы
• Система водоотлива (самоотливной кокпит с углубленными шпигатами, распорными пробками в штуцере слива снабженными обратными клапанами на транце и клапаном водоотлива из межпалубного пространства)
• Система вентиляции корпуса
• Встроенные нержавеющие узлы для крепления рулевой и пассажирской стоек
• Усиленный транец с внешней накладкой для крепления двигателя 
• Две кормовые утки из нержавеющей стали
• Один носовой и два задних нержавеющих U-образных болтов
• Подъемные U-образные нержавеющие узлы
• Два разборных весла 
• Высокоэффективный ножной насос BRAVO-8
• Ремонтный комплект и инструкция по эксплуатации
</t>
  </si>
  <si>
    <t>• Усиленный стеклопластиковый корпус типа «Глубокое V»; Arctic White
• Надувной баллон, PVC (Germany), Light-Grey, 1100 г/м² (5 клапанов наполнения воздухом, усиленный привальный брус с водоотбойником, 1 носовая и 12 бортовых ручек безопасности)
• Вместительный встроенный носовой отсек
• Рулевая стойка CS-03 с ветровым стеклом и поручнем
• Механическая система рулевого управления (T71), рулевой трос (M66)
• Рулевое колесо Ultraflex
• Инспекционный палубный люк
• Гофрированный шланг в межпалубном пространстве для скрытого монтажа коммуникаций
• Антискользящая поверхность палубы
• Система водоотлива (самоотливной кокпит с углубленными шпигатами, распорными пробками в штуцере слива снабженными обратными клапанами на транце и клапаном водоотлива из межпалубного пространства)
• Система вентиляции корпуса
• Встроенные нержавеющие узлы для крепления рулевой стойки
• Усиленный транец с внешней накладкой для крепления двигателя 
• Две кормовые утки из нержавеющей стали
• Один носовой и два задних нержавеющих U-образных болтов
• Подъемные U-образные нержавеющие узлы
• Два разборных весла 
• Высокоэффективный ножной насос BRAVO-8
• Ремонтный комплект и инструкция по эксплуатации</t>
  </si>
  <si>
    <t>25" (extra long)</t>
  </si>
  <si>
    <t>22° / 22°</t>
  </si>
  <si>
    <t>С</t>
  </si>
  <si>
    <t>624×224×124</t>
  </si>
  <si>
    <t>105×95×125</t>
  </si>
  <si>
    <t>120×60×96</t>
  </si>
  <si>
    <t>GRAND DRIVE D600 ACTIVE</t>
  </si>
  <si>
    <t>GRAND DRIVE D600 LUX</t>
  </si>
  <si>
    <t>GRAND DRIVE D600 DRIVE</t>
  </si>
  <si>
    <t>Надувная лодка с жестким дном D600 LUX</t>
  </si>
  <si>
    <t>Надувная лодка с жестким дном D600 ACTIVE</t>
  </si>
  <si>
    <t>Надувная лодка с жестким дном D600 DRIVE</t>
  </si>
  <si>
    <t>Навигационная арка / арка буксировки лыжника и кормовые поручни безопастности</t>
  </si>
  <si>
    <t>Набор душевой с 75 л баком, эл. помпой, душевой головкой и раковиной с краном в сиденье водителя</t>
  </si>
  <si>
    <t>Защитный чехол на рулевую стойку CL-26</t>
  </si>
  <si>
    <t>Защитный чехол на стойки CL-26, SD-26 и кормовой диван</t>
  </si>
  <si>
    <t>Защитный чехол на двухместное сиденье SD-26</t>
  </si>
  <si>
    <t>Тент солнцезащитный нержавеющий Т-топ</t>
  </si>
  <si>
    <t>Холодильник Dometic</t>
  </si>
  <si>
    <t>Подушки носовые съёмные</t>
  </si>
  <si>
    <t>2654+2655</t>
  </si>
  <si>
    <t>Замена основного материала носовых подушек на SILVERTEX VINYL</t>
  </si>
  <si>
    <t>309902+309903</t>
  </si>
  <si>
    <t>Съемный кормовой сандек с подушками + две кормовые подушки</t>
  </si>
  <si>
    <t>Замена материала подушек кормового основного сандека на SILVERTEX VINYL</t>
  </si>
  <si>
    <t>Рычажные защелки премиум-класса обтекаймой формы из нерж. стали и логотип на рулевой консоли</t>
  </si>
  <si>
    <t>Подпалубный люк с газовыми пружинами</t>
  </si>
  <si>
    <t>Указатель уровня топлива VDO 240-33 Ω</t>
  </si>
  <si>
    <t>Защитный чехол на два регулируемых спортивных сиденья</t>
  </si>
  <si>
    <t>Защитный чехол на стойки CL-26, два регулируемых спортивных сиденья и кормовой диван</t>
  </si>
  <si>
    <t>Две кормовые подушки</t>
  </si>
  <si>
    <t>Замена основного материала двух кормовых подушек на SILVERTEX VINYL</t>
  </si>
  <si>
    <t>GRAND Drive Line "Professional RIB"</t>
  </si>
  <si>
    <t>Надувная лодка с жестким дном, Cruisers, пакет DRIVE</t>
  </si>
  <si>
    <t>Надувная лодка с жестким дном, Cruisers, пакет ACTIVE</t>
  </si>
  <si>
    <t>CL-26</t>
  </si>
  <si>
    <t>SD-26</t>
  </si>
  <si>
    <t>• (141)</t>
  </si>
  <si>
    <t>• / 4</t>
  </si>
  <si>
    <t>SS-01×2</t>
  </si>
  <si>
    <t>SS-01 / 4</t>
  </si>
  <si>
    <t>SS-02×5</t>
  </si>
  <si>
    <r>
      <t>G750</t>
    </r>
    <r>
      <rPr>
        <b/>
        <sz val="11"/>
        <color rgb="FFFF0000"/>
        <rFont val="Tahoma"/>
        <family val="2"/>
        <charset val="204"/>
      </rPr>
      <t/>
    </r>
  </si>
  <si>
    <t>Акционная</t>
  </si>
  <si>
    <t>цена *</t>
  </si>
  <si>
    <t>* Акционная цена - действует на лодки выпущенные до 2019 года, которые есть на складе</t>
  </si>
  <si>
    <r>
      <t xml:space="preserve">D600L </t>
    </r>
    <r>
      <rPr>
        <b/>
        <sz val="11"/>
        <color rgb="FFFF0000"/>
        <rFont val="Tahoma"/>
        <family val="2"/>
        <charset val="204"/>
      </rPr>
      <t>NEW</t>
    </r>
  </si>
  <si>
    <r>
      <t xml:space="preserve">D600A </t>
    </r>
    <r>
      <rPr>
        <b/>
        <sz val="11"/>
        <color rgb="FFFF0000"/>
        <rFont val="Tahoma"/>
        <family val="2"/>
        <charset val="204"/>
      </rPr>
      <t>NEW</t>
    </r>
  </si>
  <si>
    <r>
      <t xml:space="preserve">D600D </t>
    </r>
    <r>
      <rPr>
        <b/>
        <sz val="11"/>
        <color rgb="FFFF0000"/>
        <rFont val="Tahoma"/>
        <family val="2"/>
        <charset val="204"/>
      </rPr>
      <t>NEW</t>
    </r>
  </si>
  <si>
    <t>Надувная лодка с жестким дном, Cruisers, пакет LUX</t>
  </si>
  <si>
    <t>Дополнительное оборудование и Аксессуары</t>
  </si>
  <si>
    <t>Optional Equipment and Accessories</t>
  </si>
  <si>
    <t>Код</t>
  </si>
  <si>
    <t>Описание RUS</t>
  </si>
  <si>
    <t>Описание ENG</t>
  </si>
  <si>
    <t>Примечание</t>
  </si>
  <si>
    <t>USD</t>
  </si>
  <si>
    <t>Изменение цвета и материала баллона</t>
  </si>
  <si>
    <t>Замена цвета баллона на БЕЛЫЙ (только для ПВХ)</t>
  </si>
  <si>
    <t>Замена цвета баллона на ЧЁРНЫЙ (только для ПВХ)</t>
  </si>
  <si>
    <t>Upgrade to BLACK tube color (PVC only)</t>
  </si>
  <si>
    <t>PVC only</t>
  </si>
  <si>
    <t>Замена цвета баллона на ТЕМНО-ЗЕЛЕНЫЙ (только для ПВХ)</t>
  </si>
  <si>
    <t>Замена цвета винилис-кожи на СЕРЫЙ</t>
  </si>
  <si>
    <t>Замена материала баллона на 1400 г/м2. для S520</t>
  </si>
  <si>
    <t>Замена материала баллона на 1400 г/м2. для S470, G480</t>
  </si>
  <si>
    <t>Замена материала баллона на 1400 г/м2. для S370, G380</t>
  </si>
  <si>
    <t>Замена материала баллона на 1400 г/м2. для G340</t>
  </si>
  <si>
    <t>Дооборудование G480EF нержавеющей аркой</t>
  </si>
  <si>
    <t>Замена материала баллона на 1400 г/м2. для R380</t>
  </si>
  <si>
    <t>Замена материала баллона на 1400 г/м2. для R420</t>
  </si>
  <si>
    <t>Замена материала баллона на 1400 г/м2. для R460</t>
  </si>
  <si>
    <t>Замена материала баллона на 1400 г/м2. для S420</t>
  </si>
  <si>
    <t>Замена стойки CS-01 на CS-01W со стеклом и поручнем</t>
  </si>
  <si>
    <t>Замена поручней на полированные на SD-01,02,03</t>
  </si>
  <si>
    <t>Рулевые стойки, рулевые системы  и части к ним</t>
  </si>
  <si>
    <t>Стойка рулевая CL-01</t>
  </si>
  <si>
    <t>Стойка рулевая CL-02</t>
  </si>
  <si>
    <t>Стойка рулевая CL-03</t>
  </si>
  <si>
    <t>Стойка рулевая CL-04, верхнее крепление ПДУ</t>
  </si>
  <si>
    <t>Стойка рулевая CL-04, боковое крепление ПДУ</t>
  </si>
  <si>
    <t>Стойка рулевая CL-05</t>
  </si>
  <si>
    <t>Стойка рулевая CL-06</t>
  </si>
  <si>
    <t>Стойка рулевая CL-07</t>
  </si>
  <si>
    <t>Стойка рулевая CL-09</t>
  </si>
  <si>
    <t>Стойка рулевая CL-10</t>
  </si>
  <si>
    <t>Стойка рулевая CL-11</t>
  </si>
  <si>
    <t>Стойка рулевая CL-12</t>
  </si>
  <si>
    <t>Стойка рулевая CL-14</t>
  </si>
  <si>
    <t>Стойка рулевая CL-15</t>
  </si>
  <si>
    <t>Стойка рулевая CL-17</t>
  </si>
  <si>
    <t>Стойка рулевая CS-01</t>
  </si>
  <si>
    <t>Стойка рулевая CS-01W со стеклом и поручнем</t>
  </si>
  <si>
    <t>Стойка рулевая CS-03</t>
  </si>
  <si>
    <t>Голова стойки рулевой CL-03</t>
  </si>
  <si>
    <t>Голова стойки рулевой CL-08 для лодки G480E</t>
  </si>
  <si>
    <t>Замена рулевой стойки CL-05 на CL-10</t>
  </si>
  <si>
    <t>Замена рулевой стойки c CS-01W на CS-03</t>
  </si>
  <si>
    <t>Поручень нерж на CL-01, CL-02 с комплектом установки</t>
  </si>
  <si>
    <t>Поручень нерж на CL-03 с комплектом установки</t>
  </si>
  <si>
    <t>Поручень нерж на CL-11 с комплектом установки</t>
  </si>
  <si>
    <t>Поручень нерж на CL-12 с комплектом установки</t>
  </si>
  <si>
    <t>Замена стойки на высокопрофильную со стеклом и поручнем на G340</t>
  </si>
  <si>
    <t>Замена стойки на высокопрофильную со стеклом и поручнем на G380</t>
  </si>
  <si>
    <t>Замена стойки на высокопрофильную со стеклом и поручнем на G480</t>
  </si>
  <si>
    <t>Система рулевого управления  до 50HP + кабель 9' футов</t>
  </si>
  <si>
    <t>Система рулевого управления  до 50HP + кабель 11' футов</t>
  </si>
  <si>
    <t>Система рулевого управления  50HP и выше + кабель 11' футов</t>
  </si>
  <si>
    <t>Система рулевого управления  50HP и выше + кабель 15' футов</t>
  </si>
  <si>
    <t>Система рулевого управления  50HP и выше + кабель 18' футов</t>
  </si>
  <si>
    <t>Система рулевого управления  50HP и выше + кабель 20' футов</t>
  </si>
  <si>
    <t>Система рулевого управления гидравлическая 20' ft</t>
  </si>
  <si>
    <t>Система рулевого управления гидравлическая 22' ft</t>
  </si>
  <si>
    <t>Система рулевого управления гидравлическая 26' ft</t>
  </si>
  <si>
    <t>Замена механической системы управления S550, S650 на гидравлическую</t>
  </si>
  <si>
    <t>Замена рулевого колеса Ultraflex (стандарт) на PERFORMANCE (Black)</t>
  </si>
  <si>
    <t>Steering wheel SPORT + Hub with button X63</t>
  </si>
  <si>
    <t>Steering wheel De Luxe + Hub with button X63</t>
  </si>
  <si>
    <t>Сиденья, Подушки, Сандеки, Тенты солнцезащитные</t>
  </si>
  <si>
    <t>Стойка пассажирская SD-01 с поручнем и спинкой</t>
  </si>
  <si>
    <t>Стойка пассажирская SD-02 с поручнем и спинкой</t>
  </si>
  <si>
    <t>Стойка пассажирская SD-03 с поручнем и спинкой</t>
  </si>
  <si>
    <t>Стойка пассажирская SD-04 с 2 складными сиденьями и столиком</t>
  </si>
  <si>
    <t>Стойка пассажирская SD-05</t>
  </si>
  <si>
    <t>Стойка пассажирская SD-06</t>
  </si>
  <si>
    <t>Стойка пассажирская SD-10</t>
  </si>
  <si>
    <t>Стойка пассажирская SD-11</t>
  </si>
  <si>
    <t>Стойка пассажирская SD-12</t>
  </si>
  <si>
    <t>Дополнительная стойка пассажирская SD-14</t>
  </si>
  <si>
    <t>Стойка пассажирская SD-15 с откидным сиденьем</t>
  </si>
  <si>
    <t>Сиденье подъемное S550R</t>
  </si>
  <si>
    <t>Кресло водителя с установочной платформой (2шт)</t>
  </si>
  <si>
    <t>Сиденье боковое съёмное с подушкой для G340</t>
  </si>
  <si>
    <t>Сиденье боковое съёмное с подушкой для G380</t>
  </si>
  <si>
    <t>Сандек носовой с мягкой подушкой для S420NL</t>
  </si>
  <si>
    <t>Сандек носовой с мягкой подушкой для S470NL</t>
  </si>
  <si>
    <t>Сандек носовой с мягкой подушкой для S520L</t>
  </si>
  <si>
    <t>Сандек носовой с мягкой подушкой для S520L (CL-03)</t>
  </si>
  <si>
    <t>Сандек носовой с подушками для S550L (CL-05)</t>
  </si>
  <si>
    <t>Сандек носовой с подушками для S550L (CL-15)</t>
  </si>
  <si>
    <t xml:space="preserve">Сандек носовой с подушками для S550R </t>
  </si>
  <si>
    <t>Сандек носовой с подушками для  S650L (CL-04)</t>
  </si>
  <si>
    <t>Сандек носовой с подушками для  S650L (CL-15)</t>
  </si>
  <si>
    <t>Сандек носовой с мягкой подушкой для G480</t>
  </si>
  <si>
    <t>Съемный носовой сандек с подушками для G650</t>
  </si>
  <si>
    <t>Съемный кормовой сандек малый с подушками для  G650</t>
  </si>
  <si>
    <t>Съемный кормовой сандек большой с подушками для G650</t>
  </si>
  <si>
    <t>Съемный носовой сандек с мягкой подушкой для G500</t>
  </si>
  <si>
    <t>Съемный носовой сан-дек с подушками / стол</t>
  </si>
  <si>
    <t xml:space="preserve">Bow removable sundeck set with cushions / table for G580 </t>
  </si>
  <si>
    <t>Съемный носовой сандек с подушками для G850</t>
  </si>
  <si>
    <t>Подушка носовая сьёмная для S370</t>
  </si>
  <si>
    <t>Подушка носовая сьёмная для S470</t>
  </si>
  <si>
    <t>Подушка носовая сьёмная для S550</t>
  </si>
  <si>
    <t>Подушка носовая сьёмная для S650</t>
  </si>
  <si>
    <t>Подушка грузового отсека сьёмнаядля  S550R</t>
  </si>
  <si>
    <t>Подушка носовая сьёмная для S520</t>
  </si>
  <si>
    <t>Подушка носовая сьёмная для S370N</t>
  </si>
  <si>
    <t>Подушка носовая сьёмная для S420N</t>
  </si>
  <si>
    <t>Подушка носовая сьёмная для S470N</t>
  </si>
  <si>
    <t>Сиденье мягкое сьёмное с сумкой №1, переднее</t>
  </si>
  <si>
    <t>Сиденье мягкое сьёмное с сумкой №2, заднее</t>
  </si>
  <si>
    <t>Сиденье мягкое сьёмное с сумкой №3, переднее</t>
  </si>
  <si>
    <t>Сиденье мягкое сьёмное с сумкой №4, заднее</t>
  </si>
  <si>
    <t>Сиденье мягкое сьёмное с сумкой №5, переднее</t>
  </si>
  <si>
    <t>Сиденье мягкое сьёмное с сумкой №6, заднее</t>
  </si>
  <si>
    <t>Сиденье мягкое сьёмное с сумкой №7</t>
  </si>
  <si>
    <t>Сумка-рундук носовая №1</t>
  </si>
  <si>
    <t>Дополнительное заднее сиденье на С240</t>
  </si>
  <si>
    <t>Дополнительное заднее сиденье на S250</t>
  </si>
  <si>
    <t>Тент солнцезащитный алюминиевый 2-арочный №1</t>
  </si>
  <si>
    <t>Тент солнцезащитный алюминиевый 2-арочный №2</t>
  </si>
  <si>
    <t>Тент солнцезащитный алюминиевый 3-арочный №3</t>
  </si>
  <si>
    <t>Тент солнцезащитный нержавеющий 3-арочный №5</t>
  </si>
  <si>
    <t xml:space="preserve">  for boats 5 - 6 m long</t>
  </si>
  <si>
    <t>Тент солнцезащитный нержавеющий 2-арочный №1S</t>
  </si>
  <si>
    <t>Тент солнцезащитный нержавеющий 2-арочный №2S</t>
  </si>
  <si>
    <t>Тент солнцезащитный нержавеющий 3-арочный №3S</t>
  </si>
  <si>
    <t>Тент солнцезащитный нержавеющий 3-арочный №6S</t>
  </si>
  <si>
    <t>Замена основного материала подушек (винилис-кожи) на ткань SILVERTEX для S300S, S330S, S370NS</t>
  </si>
  <si>
    <t>SUNBRELLA upgrade for S300S, S330S, S370NS</t>
  </si>
  <si>
    <t>Замена основного материала подушек (винилис-кожи) на ткань SILVERTEX для  S300L, S330L</t>
  </si>
  <si>
    <t>SUNBRELLA upgrade for S300L, S330L</t>
  </si>
  <si>
    <t>Замена основного материала подушек (винилис-кожи) на ткань SILVERTEX для  S420NS, S470NS, S520S</t>
  </si>
  <si>
    <t>SUNBRELLA upgrade for S420NS, S470NS, S520S</t>
  </si>
  <si>
    <t>Замена основного материала подушек (винилис-кожи) на ткань SILVERTEX для  S370NL, S420NL</t>
  </si>
  <si>
    <t>SUNBRELLA upgrade for S370NL, S420NL</t>
  </si>
  <si>
    <t>Замена основного материала подушек носового сандека на SILVERTEX для S370NL, S420NL</t>
  </si>
  <si>
    <t>SUNBRELLA upgrade for S370NL, S420NL sundeck</t>
  </si>
  <si>
    <t>for S370NL, S420NL sundeck</t>
  </si>
  <si>
    <t>Замена основного материала подушек (винилис-кожи) на ткань SILVERTEX для  S470NL</t>
  </si>
  <si>
    <t>SUNBRELLA upgrade for S470NL</t>
  </si>
  <si>
    <t>Замена основного материала подушек носового сандека на SILVERTEX для S470NL</t>
  </si>
  <si>
    <t>SUNBRELLA upgrade for S470NL sundeck</t>
  </si>
  <si>
    <t>Замена основного материала подушек (винилис-кожи) на ткань SILVERTEX для  S520L</t>
  </si>
  <si>
    <t>SUNBRELLA upgrade for S520L</t>
  </si>
  <si>
    <t>Замена основного материала подушек носового сандека на SILVERTEX для S520L</t>
  </si>
  <si>
    <t>SUNBRELLA upgrade for S520L sundeck</t>
  </si>
  <si>
    <t>Замена основного материала подушек (винилис-кожи) на ткань SILVERTEX для  S550RF</t>
  </si>
  <si>
    <t>SUNBRELLA upgrade for S550RF</t>
  </si>
  <si>
    <t>Замена основного материала подушек носового сандека на SILVERTEX для S550RF</t>
  </si>
  <si>
    <t>SUNBRELLA upgrade for S550RF sundeck</t>
  </si>
  <si>
    <t>Замена основного материала подушек (винилис-кожи) на ткань SILVERTEX для  S650</t>
  </si>
  <si>
    <t>SUNBRELLA upgrade for S650</t>
  </si>
  <si>
    <t>Замена основного материала подушек носового сандека на SILVERTEX для S650</t>
  </si>
  <si>
    <t>SUNBRELLA upgrade for S650 sundeck</t>
  </si>
  <si>
    <t>Замена основного материала подушек (винилис-кожи) на ткань SILVERTEX для  G340EF</t>
  </si>
  <si>
    <t>SUNBRELLA upgrade for G340EF</t>
  </si>
  <si>
    <t>Замена основного материала подушек (винилис-кожи) на ткань SILVERTEX для  G380EF</t>
  </si>
  <si>
    <t>SUNBRELLA upgrade for G380EF</t>
  </si>
  <si>
    <t>Замена основного материала подушек (винилис-кожи) на ткань SILVERTEX для  G480LF, G480EF</t>
  </si>
  <si>
    <t>SUNBRELLA upgrade for G480LF, G480EF</t>
  </si>
  <si>
    <t>Замена основного материала подушек носового сандека на SILVERTEX для G480LF, G480EF</t>
  </si>
  <si>
    <t>SUNBRELLA upgrade for G480LF, G480EF sundeck</t>
  </si>
  <si>
    <t>Замена основного материала подушек (винилис-кожи) на ткань SILVERTEX для  G500</t>
  </si>
  <si>
    <t>Замена основного материала подушек носового сандека на SILVERTEX для G500</t>
  </si>
  <si>
    <t>Замена основного материала подушек (винилис-кожи) на ткань SILVERTEX для  G580</t>
  </si>
  <si>
    <t>Замена основного материала подушек носового сандека на SILVERTEX для G580</t>
  </si>
  <si>
    <t>Замена основного материала подушек расширения носового сандека на SILVERTEX для G580</t>
  </si>
  <si>
    <t>Замена основного материала подушек (винилис-кожи) на ткань SILVERTEX для  G650</t>
  </si>
  <si>
    <t>Замена основного материала подушек носового сандека на SILVERTEX для G650</t>
  </si>
  <si>
    <t>Замена основного материала подушек кормового малого сандека на SILVERTEX для G650</t>
  </si>
  <si>
    <t>Замена основного материала подушеки расшерения кормового сандека на SILVERTEX для G650</t>
  </si>
  <si>
    <t>Замена основного материала задней съемной подушки (центр.) сандека на SILVERTEX для G650</t>
  </si>
  <si>
    <t>SILVERTEX upgrade for G650 rear removable cushion (central)</t>
  </si>
  <si>
    <t>Замена основного материала задней съемной подушки (левая) сандека на SILVERTEX для G650</t>
  </si>
  <si>
    <t>SILVERTEX upgrade for G650 rear removable cushion (left)</t>
  </si>
  <si>
    <t>Замена основного материала задней съемной подушки (правая) сандека на SILVERTEX для G650</t>
  </si>
  <si>
    <t>SILVERTEX upgrade for G650 rear removable cushion (right)</t>
  </si>
  <si>
    <t>Замена основного материала задней съемной подушки (задн.) сандека на SILVERTEX для G650</t>
  </si>
  <si>
    <t>for G650 bow removable cushion</t>
  </si>
  <si>
    <t>Замена основного материала подушек (винилис-кожи) на ткань SILVERTEX для  G850</t>
  </si>
  <si>
    <t>Замена основного материала подушек кормового сандека на SILVERTEX для G850</t>
  </si>
  <si>
    <t>Стеклопластиковые Аксессуары</t>
  </si>
  <si>
    <t>Носовая якорная накладка №1 с кнехтом</t>
  </si>
  <si>
    <t>Носовая якорная накладка №2 с кнехтом</t>
  </si>
  <si>
    <t>Носовая якорная накладка №3 с кнехтом</t>
  </si>
  <si>
    <t>S470, S520</t>
  </si>
  <si>
    <t>Носовая якорная накладка No4 с роликом, направляющими и уткой</t>
  </si>
  <si>
    <t>Носовая якорная накладка No5 с нав огнём, уткой и спинкой</t>
  </si>
  <si>
    <t>Носовая якорная накладка No6 с нав огнём, уткой и спинкой</t>
  </si>
  <si>
    <t>Носовая якорная накладка No7 с нав огнём, уткой и спинкой</t>
  </si>
  <si>
    <t>Носовая якорная накладка No 9 с якорным роликом и уткой для S370N, S420N</t>
  </si>
  <si>
    <t>Носовая якорная накладка No10 с якорным роликом и уткой для S470N</t>
  </si>
  <si>
    <t>Носовая якорная накладка No11 с якорным роликом, уткой и навигационными огнями (LED) для S520</t>
  </si>
  <si>
    <t>Столик сьёмный  для G480L с опорой</t>
  </si>
  <si>
    <t>Съемный столик с 4-мя нерж подстаканниками для G650, G850</t>
  </si>
  <si>
    <t>Removable table with 4 cupholders and pedestal for G650</t>
  </si>
  <si>
    <t>G650-G850</t>
  </si>
  <si>
    <t>2 кормовых платформы с нерж лестницей и поручнем для S550, S650</t>
  </si>
  <si>
    <t>2 кормовых платформы с нерж лестницей и поручнем для G650</t>
  </si>
  <si>
    <t>Two swimming platforms with ladder for G650</t>
  </si>
  <si>
    <t>2 кормовых платформы с нерж лестницей и поручнем для G500</t>
  </si>
  <si>
    <t>Two swimming platforms with ladder for G500</t>
  </si>
  <si>
    <t>2 кормовых платформы с нерж лестницей и поручнем для G850</t>
  </si>
  <si>
    <t>Two swimming platforms with ladder for G850</t>
  </si>
  <si>
    <t>2 кормовых платформы с нерж лестницей и поручнем для G580</t>
  </si>
  <si>
    <t>Two swimming platforms with ladder for G580</t>
  </si>
  <si>
    <t>Кринолины с нишей для концов для G850</t>
  </si>
  <si>
    <t>2 законцовки баллона для S275</t>
  </si>
  <si>
    <t>2 законцовки баллона для S300, S330, G340, стеклопластиковые</t>
  </si>
  <si>
    <t>Fiberglass step ends for S300, S330, G340</t>
  </si>
  <si>
    <t>2 законцовки баллона для G380, S370, S370N, S420N стеклопластиковые</t>
  </si>
  <si>
    <t>2 законцовки баллона для G480, S470, S520 стеклопластиковые</t>
  </si>
  <si>
    <t>2 законцовки баллона для S550,S650, стеклопластиковые</t>
  </si>
  <si>
    <t>Арка навигационная для S550R, S650, стеклопластиковая</t>
  </si>
  <si>
    <t>Замена цвета стеклопластика для S250, S275</t>
  </si>
  <si>
    <t>Замена цвета стеклопластика для S300, S330</t>
  </si>
  <si>
    <t>Замена цвета стеклопластика для S300S, S330S</t>
  </si>
  <si>
    <t>Upgrade to custom gelcoat color for S300S, S330S</t>
  </si>
  <si>
    <t>S300S, S330S</t>
  </si>
  <si>
    <t>Замена цвета стеклопластика для S370, S470, S520</t>
  </si>
  <si>
    <t>Upgrade to custom gelcoat color for S370, S470, S520</t>
  </si>
  <si>
    <t>S370, S470, S520</t>
  </si>
  <si>
    <t>Замена цвета стеклопластика для S370S, S470S, S520S</t>
  </si>
  <si>
    <t>Upgrade to custom gelcoat color for S370S, S470S, S520S</t>
  </si>
  <si>
    <t>S370S, S470S, S520S</t>
  </si>
  <si>
    <t>Замена цвета стеклопластика для S370L, S470L, S520L</t>
  </si>
  <si>
    <t>Upgrade to custom gelcoat color for S370L, S470L, S520L</t>
  </si>
  <si>
    <t>S370L, S470L, S520L</t>
  </si>
  <si>
    <t>Замена цвета стеклопластика для S550L, S550C, S550R</t>
  </si>
  <si>
    <t>Upgrade to custom gelcoat color for S550L, S550C, S550R</t>
  </si>
  <si>
    <t>Замена цвета стеклопластика для S650L</t>
  </si>
  <si>
    <t>Upgrade to custom gelcoat color for S650L</t>
  </si>
  <si>
    <t>Замена цвета стеклопластика для G340L, G340EF</t>
  </si>
  <si>
    <t>Замена цвета стеклопластика для G380L, G380EF</t>
  </si>
  <si>
    <t>Замена цвета стеклопластика для G480L, G480EF</t>
  </si>
  <si>
    <t>Upgrade to custom gelcoat color for G480L, G480EF</t>
  </si>
  <si>
    <t>Замена цвета стеклопластика для G500</t>
  </si>
  <si>
    <t>Замена цвета стеклопластика (нижняя корка и законцовки баллона) для G500</t>
  </si>
  <si>
    <t>Замена цвета стеклопластика (нижняя корка и законцовки баллона) для G580</t>
  </si>
  <si>
    <t>Замена цвета стеклопластика для G850</t>
  </si>
  <si>
    <t>Аксессуары из нержавеющей стали</t>
  </si>
  <si>
    <t>Узел палубный накладной нержавеющий</t>
  </si>
  <si>
    <t>Арка навигационная для S370N нерж, полированная, съемная</t>
  </si>
  <si>
    <t>Арка навигационная для S420N нерж, полированная, съемная</t>
  </si>
  <si>
    <t>Мачта буксировки лыжника для G480</t>
  </si>
  <si>
    <t>Мачта буксировки лыжника для S650, S550R</t>
  </si>
  <si>
    <t>Арка навигационная для S470N нерж, полированная</t>
  </si>
  <si>
    <t>Арка буксировки лыжника для G650</t>
  </si>
  <si>
    <t>Waterski towing arch with top for G650</t>
  </si>
  <si>
    <t>1 поручня кормовых на ст/пл опорах, нержавеющие для S650</t>
  </si>
  <si>
    <t>2 поручня кормовых на ст/пл опорах, нержавеющие для G380EF, G480EF</t>
  </si>
  <si>
    <t>2 поручня кормовых на ст/пл опорах, нержавеющие для G340EF</t>
  </si>
  <si>
    <t>2 нерж. поручня за спинкой кормового дивана для лодки G580 с аркой №2</t>
  </si>
  <si>
    <t>2 нерж. поручня за спинкой кормового дивана для G650</t>
  </si>
  <si>
    <t>3 нерж. поручня за спинкой кормового дивана для G850</t>
  </si>
  <si>
    <t>Рейлинг носовой для S550 нержавеющий с опорами</t>
  </si>
  <si>
    <t>Рейлинг носовой для S650 нержавеющий с опорами</t>
  </si>
  <si>
    <t>Рейлинг носовой для G650 нержавеющий с опорами</t>
  </si>
  <si>
    <t>Рейлинг носовой для G500 нержавеющий с опорами</t>
  </si>
  <si>
    <t>Навигационная арка/арка буксировки лыжника для G500, полированая</t>
  </si>
  <si>
    <t>Рейлинг носовой для G850 нержавеющий с опорами</t>
  </si>
  <si>
    <t>Арка буксировки лыжника для G850</t>
  </si>
  <si>
    <t>Waterski towing arch with top for G850</t>
  </si>
  <si>
    <t>Носовой нержавеющий рейлинг безопасности с опорами</t>
  </si>
  <si>
    <t>Навигационная арка/арка буксировки лыжника</t>
  </si>
  <si>
    <t>Буксирная арка для G580</t>
  </si>
  <si>
    <t>Замена кильсона на деревянный киль для R380</t>
  </si>
  <si>
    <t>Замена кильсона на деревянный киль для R420</t>
  </si>
  <si>
    <t>Замена кильсона на деревянный киль для R460</t>
  </si>
  <si>
    <t>Порошковое покрытие всех нержавеющих деталей в черный цвет для G340, G380</t>
  </si>
  <si>
    <t>Порошковое покрытие всех нержавеющих деталей в черный цвет для G420</t>
  </si>
  <si>
    <t>Порошковое покрытие всех нержавеющих деталей в черный цвет для G500</t>
  </si>
  <si>
    <t>Порошковое покрытие всех нержавеющих деталей в черный цвет для G580</t>
  </si>
  <si>
    <t>Порошковое покрытие всех нержавеющих деталей в черный цвет для G650</t>
  </si>
  <si>
    <t>Порошковое покрытие всех нержавеющих деталей в черный цвет для G850</t>
  </si>
  <si>
    <t>Арка навигационная для G480 нерж, полированная</t>
  </si>
  <si>
    <t>Арка навигационная для S520 нерж, полированная</t>
  </si>
  <si>
    <t>Топливные системы</t>
  </si>
  <si>
    <t>Указатель уровня топлива</t>
  </si>
  <si>
    <t>Fuel level meter</t>
  </si>
  <si>
    <t>Топливная система с пластиковым баком на 55 л и датчиком</t>
  </si>
  <si>
    <t>Inbuilt fuel system with tank 55 lit + send</t>
  </si>
  <si>
    <t>Топливная система с пластиковым баком на 91 л и датчиком</t>
  </si>
  <si>
    <t>Inbuilt fuel system with tank 91 lit + send</t>
  </si>
  <si>
    <t>S520, S550</t>
  </si>
  <si>
    <t>Топливная система с пластиковым баком на 141 л и датчиком</t>
  </si>
  <si>
    <t>Inbuilt fuel system with tank 141 lit + send</t>
  </si>
  <si>
    <t>Топливная система с баком из нержавеющей стали на 150 л и датчиком</t>
  </si>
  <si>
    <t>Топливная система с пластиковым баком на 40 л и датчиком</t>
  </si>
  <si>
    <t>Inbuilt fuel system with tank 40 lit + send</t>
  </si>
  <si>
    <t>Электрооборудование и приборы</t>
  </si>
  <si>
    <t>Комплект электрооборудования № E1 (для лодок без арок)</t>
  </si>
  <si>
    <t>Комплект электрооборудования № E2 (для лодок с арками)</t>
  </si>
  <si>
    <t>Комплект электрооборудования № E3</t>
  </si>
  <si>
    <t>Комплект электрооборудования № E5 (для лодок без арок)</t>
  </si>
  <si>
    <t>Electric package No E5 (for G500, G650 without arch)</t>
  </si>
  <si>
    <t>G500, G650LF without arch</t>
  </si>
  <si>
    <t>Комплект электрооборудования № E6 (для лодок с арками)</t>
  </si>
  <si>
    <t>Electric package No E6 (for G500, G650 with arch)</t>
  </si>
  <si>
    <t>G500, G650LF with arch</t>
  </si>
  <si>
    <t>Электрический туалет комплект (помпа, черный бак для воды 60л с угольным фильтром и индикатором уровня</t>
  </si>
  <si>
    <t>Набор душевой с эл. помпой,  50 л баком и душевой головкой</t>
  </si>
  <si>
    <t>Electric anchor with lifting mechanism</t>
  </si>
  <si>
    <t>Холодильник ISOTERM DR65 st/st</t>
  </si>
  <si>
    <t>Refrigeretor ISOTERM DR65 st/st</t>
  </si>
  <si>
    <t>Лодочные чехлы и чехлы на стойки</t>
  </si>
  <si>
    <t>Чехол на лодку S250</t>
  </si>
  <si>
    <t>Чехол на лодку S275</t>
  </si>
  <si>
    <t>Чехол на лодку S275F со ст/пл законцовками баллона</t>
  </si>
  <si>
    <t>Чехол на лодку S300</t>
  </si>
  <si>
    <t>Чехол на лодку S300F со ст/пл законцовками баллонаs</t>
  </si>
  <si>
    <t>Чехол на лодку S300S</t>
  </si>
  <si>
    <t>Чехол на лодку S300SF со ст/пл законцовками баллона</t>
  </si>
  <si>
    <t>Чехол на лодку S300L</t>
  </si>
  <si>
    <t>Чехол на лодку S300LF со ст/пл законцовками баллона</t>
  </si>
  <si>
    <t>Чехол для рулевой консоли CL-17, бокового сиденья и SD-12</t>
  </si>
  <si>
    <t>Чехол на лодку S330</t>
  </si>
  <si>
    <t>Чехол на лодку S330F со ст/пл законцовками баллона</t>
  </si>
  <si>
    <t>Чехол на лодку S330S</t>
  </si>
  <si>
    <t>Чехол на лодку S330SF со ст/пл законцовками баллона</t>
  </si>
  <si>
    <t>Чехол на лодку S330L</t>
  </si>
  <si>
    <t>Чехол на лодку S330LF со ст/пл законцовками баллона</t>
  </si>
  <si>
    <t>Чехол на лодку S370N</t>
  </si>
  <si>
    <t>Чехол на лодку S370NF со ст/пл законцовками баллона</t>
  </si>
  <si>
    <t>Чехол на лодку S370NS</t>
  </si>
  <si>
    <t>Чехол на лодку S370NSF со ст/пл законцовками баллона</t>
  </si>
  <si>
    <t>Чехол на лодку S370NL</t>
  </si>
  <si>
    <t>Чехол на лодку S370NLF со ст/пл законцовками баллона</t>
  </si>
  <si>
    <t>Чехол на лодку S420N</t>
  </si>
  <si>
    <t>Чехол на лодку S420NF со ст/пл законцовками баллона</t>
  </si>
  <si>
    <t>Чехол на лодку S420NS</t>
  </si>
  <si>
    <t>Чехол на лодку S420NSF со ст/пл законцовками баллона</t>
  </si>
  <si>
    <t>Чехол на лодку S420NL</t>
  </si>
  <si>
    <t>Чехол на лодку S420NLF со ст/пл законцовками баллона</t>
  </si>
  <si>
    <t>Чехол на лодку S470N</t>
  </si>
  <si>
    <t>Чехол на лодку S470NF со ст/пл законцовками баллона</t>
  </si>
  <si>
    <t>Чехол на лодку S470NS</t>
  </si>
  <si>
    <t>Чехол на лодку S470NSF со ст/пл законцовками баллона</t>
  </si>
  <si>
    <t>Чехол на лодку S470NL</t>
  </si>
  <si>
    <t>Чехол на лодку S470NLF со ст/пл законцовками баллона</t>
  </si>
  <si>
    <t>Чехол на лодку S520</t>
  </si>
  <si>
    <t>Чехол на лодку S520F со ст/пл законцовками баллона</t>
  </si>
  <si>
    <t>Чехол на лодку S520S</t>
  </si>
  <si>
    <t>Чехол на лодку S520SF со ст/пл законцовками баллона</t>
  </si>
  <si>
    <t>Чехол на лодку S520L с аркой</t>
  </si>
  <si>
    <t>Чехол на лодку S520LF со ст/пл законцовками баллона</t>
  </si>
  <si>
    <t>Чехол на лодку S550L, S550C</t>
  </si>
  <si>
    <t>Чехол на лодку S550LF, S550CF со ст/пл законцовками баллона</t>
  </si>
  <si>
    <t>Чехол на лодку S550R</t>
  </si>
  <si>
    <t>Чехол на лодку S550RF со ст/пл законцовками баллона</t>
  </si>
  <si>
    <t>Чехол на лодку S650L</t>
  </si>
  <si>
    <t>Чехол на лодку S650LF со ст/пл законцовками баллона</t>
  </si>
  <si>
    <t>Чехол на лодку G340EF</t>
  </si>
  <si>
    <t>Чехол на лодку G340EF с высокопрофильной рулевой стойкой</t>
  </si>
  <si>
    <t>Чехол на лодку G380EF</t>
  </si>
  <si>
    <t>Чехол на лодку G380EF с высокопрофильной рулевой стойкой</t>
  </si>
  <si>
    <t>Чехол на лодку G480EF (без арки)</t>
  </si>
  <si>
    <t>Чехол на лодку G480LF (с высокопрофильной рулевой стойкой и аркой)</t>
  </si>
  <si>
    <t>Чехол на лодку G650LF</t>
  </si>
  <si>
    <t>Чехол на лодку G500LF</t>
  </si>
  <si>
    <t>Чехол на лодку G850</t>
  </si>
  <si>
    <t>Overall cover for G850</t>
  </si>
  <si>
    <t>Чехол на лодку for G580LF</t>
  </si>
  <si>
    <t>Чехол на лодку R380</t>
  </si>
  <si>
    <t>Чехол на лодку R420</t>
  </si>
  <si>
    <t>Чехол на лодку R460</t>
  </si>
  <si>
    <t>Чехол на лодку C240</t>
  </si>
  <si>
    <t>Чехол на лодку C270</t>
  </si>
  <si>
    <t>Чехол на лодку C300</t>
  </si>
  <si>
    <t>Чехол на лодку C330</t>
  </si>
  <si>
    <t>Чехол на лодку C360</t>
  </si>
  <si>
    <t>Чехол на лодку E210</t>
  </si>
  <si>
    <t>Чехол на лодку E240</t>
  </si>
  <si>
    <t>Чехол на лодку E270</t>
  </si>
  <si>
    <t>Чехол на лодку E300</t>
  </si>
  <si>
    <t>Чехол на лодку E330</t>
  </si>
  <si>
    <t>Чехол на стойку CL-01</t>
  </si>
  <si>
    <t>Чехол на стойку CL-02</t>
  </si>
  <si>
    <t>Чехол на стойку CL-03</t>
  </si>
  <si>
    <t>Чехол на стойку CL-04</t>
  </si>
  <si>
    <t>Чехол на стойку CL-05</t>
  </si>
  <si>
    <t>Чехол на стойку CL-06</t>
  </si>
  <si>
    <t>Чехол на стойку CL-07</t>
  </si>
  <si>
    <t>Чехол на стойку CL-10</t>
  </si>
  <si>
    <t>Чехол на стойку CL-11</t>
  </si>
  <si>
    <t>Чехол на стойку CL-12</t>
  </si>
  <si>
    <t>Чехол на стойку CL-14</t>
  </si>
  <si>
    <t>Чехол на стойку CL-15</t>
  </si>
  <si>
    <t>Чехол на стойку CL-16</t>
  </si>
  <si>
    <t>Чехол на стойку CL-16, SD-11 и  кормовой диван для G650</t>
  </si>
  <si>
    <t>Чехол на стойку CL-20 и кормовой диван для G500</t>
  </si>
  <si>
    <t>Чехол на рулевую стойку CL-21</t>
  </si>
  <si>
    <t>Чехол на стойку CL-21, SD-21 и  кормовой диван для G850</t>
  </si>
  <si>
    <t>Чехол на рулевую стойку CL-22</t>
  </si>
  <si>
    <t>Чехол на стойку CL-22, SD-22 и  кормовой диван для G580</t>
  </si>
  <si>
    <t>Чехол на стойку CS-01</t>
  </si>
  <si>
    <t>Чехол на стойку CS-01W</t>
  </si>
  <si>
    <t>Чехол на стойку CS-03</t>
  </si>
  <si>
    <t>Чехол на стойку SD-01</t>
  </si>
  <si>
    <t>Чехол на стойку SD-02</t>
  </si>
  <si>
    <t>S470L, S520L</t>
  </si>
  <si>
    <t>Чехол на стойку SD-03</t>
  </si>
  <si>
    <t>Чехол на стойку SD-04</t>
  </si>
  <si>
    <t>Чехол на стойку SD-05</t>
  </si>
  <si>
    <t>Чехол на стойку SD-06</t>
  </si>
  <si>
    <t>Чехол на стойку SD-10</t>
  </si>
  <si>
    <t>Чехол на стойку SD-11</t>
  </si>
  <si>
    <t>Чехол на стойку SD-15</t>
  </si>
  <si>
    <t>Чехол на стойку SD-21</t>
  </si>
  <si>
    <t>Чехол на стойку SD-22</t>
  </si>
  <si>
    <t>Чехол на кормовое сиденье S550L/C</t>
  </si>
  <si>
    <t>S550L, S550C</t>
  </si>
  <si>
    <t>Чехол на кормовое сиденье S550R, S650</t>
  </si>
  <si>
    <t>S550R, S650</t>
  </si>
  <si>
    <t>Чехол на кормовое сиденье G650</t>
  </si>
  <si>
    <t>Чехол на кресло пилота</t>
  </si>
  <si>
    <t>S550L</t>
  </si>
  <si>
    <t xml:space="preserve">Чехол на высокопрофильную стойку G480L </t>
  </si>
  <si>
    <t>Чехол на стойку G480E</t>
  </si>
  <si>
    <t>Защита киля и баллонов</t>
  </si>
  <si>
    <t>Защита киля, Пакет А для S250</t>
  </si>
  <si>
    <t>Защита баллона, Пакет Б для S250</t>
  </si>
  <si>
    <t>Защита киля, Пакет А для S275</t>
  </si>
  <si>
    <t>Защита баллона, Пакет Б для S275</t>
  </si>
  <si>
    <t>Защита киля, Пакет А для S300</t>
  </si>
  <si>
    <t>Защита баллона, Пакет Б для S300</t>
  </si>
  <si>
    <t>Защита киля, Пакет А для S330</t>
  </si>
  <si>
    <t>Защита баллона, Пакет Б для S330</t>
  </si>
  <si>
    <t>Защита киля, Пакет А для S370</t>
  </si>
  <si>
    <t>Защита баллона, Пакет Б для S370</t>
  </si>
  <si>
    <t>Защита киля, Пакет А для S420</t>
  </si>
  <si>
    <t>S420</t>
  </si>
  <si>
    <t>Защита баллона, Пакет Б для S420</t>
  </si>
  <si>
    <t>Защита киля, Пакет А для S470</t>
  </si>
  <si>
    <t>Защита баллона, Пакет Б для S470</t>
  </si>
  <si>
    <t>Защита киля, Пакет А для S520</t>
  </si>
  <si>
    <t>Защита баллона, Пакет Б для S520</t>
  </si>
  <si>
    <t>Защита киля, Пакет А для S550</t>
  </si>
  <si>
    <t>Защита баллона, Пакет Б для S550</t>
  </si>
  <si>
    <t>Защита киля, Пакет А для S650</t>
  </si>
  <si>
    <t>Защита баллона, Пакет Б для S650</t>
  </si>
  <si>
    <t>Защита киля, Пакет А для G340</t>
  </si>
  <si>
    <t>Защита баллона, Пакет Б для G340</t>
  </si>
  <si>
    <t>Защита киля, Пакет А для G380</t>
  </si>
  <si>
    <t>Защита баллона, Пакет Б для G380</t>
  </si>
  <si>
    <t>Защита киля, Пакет А для G480</t>
  </si>
  <si>
    <t>Защита баллона, Пакет Б для G480</t>
  </si>
  <si>
    <t>Защита киля, Пакет А для G500</t>
  </si>
  <si>
    <t>Защита баллона, Пакет Б для G500</t>
  </si>
  <si>
    <t>Защита киля, Пакет А для G580</t>
  </si>
  <si>
    <t>Защита баллона, Пакет Б для G580</t>
  </si>
  <si>
    <t>Защита киля, Пакет А для G650</t>
  </si>
  <si>
    <t>Защита баллона, Пакет Б для G650</t>
  </si>
  <si>
    <t>Защита киля, Пакет А для G850</t>
  </si>
  <si>
    <t>Защита киля, Пакет А для R380</t>
  </si>
  <si>
    <t>Защита баллона, Пакет Б для R380</t>
  </si>
  <si>
    <t>Защита киля, Пакет А для R420</t>
  </si>
  <si>
    <t>Защита баллона, Пакет Б для R420</t>
  </si>
  <si>
    <t>Защита киля, Пакет А для R460</t>
  </si>
  <si>
    <t>Защита баллона, Пакет Б для R460</t>
  </si>
  <si>
    <t>Защита киля, Пакет А для C240</t>
  </si>
  <si>
    <t>Защита баллона, Пакет Б для C240</t>
  </si>
  <si>
    <t>Защита киля, Пакет А для C270</t>
  </si>
  <si>
    <t>Защита баллона, Пакет Б для C270</t>
  </si>
  <si>
    <t>Защита киля, Пакет А для C300</t>
  </si>
  <si>
    <t>Защита баллона, Пакет Б для C300</t>
  </si>
  <si>
    <t>Защита киля, Пакет А для C330</t>
  </si>
  <si>
    <t>Защита баллона, Пакет Б для C330</t>
  </si>
  <si>
    <t>Защита киля, Пакет А для C360</t>
  </si>
  <si>
    <t>Защита баллона, Пакет Б для C360</t>
  </si>
  <si>
    <t>Sea Deck antiskid</t>
  </si>
  <si>
    <t>Sea Deck antiskid set for G340</t>
  </si>
  <si>
    <t>Sea Deck antiskid set for G380</t>
  </si>
  <si>
    <t>Sea Deck antiskid set for G480</t>
  </si>
  <si>
    <t>Sea Deck antiskid set for G500</t>
  </si>
  <si>
    <t>Sea Deck antiskid set for G580</t>
  </si>
  <si>
    <t>Sea Deck antiskid set for G650</t>
  </si>
  <si>
    <t>Sea Deck antiskid set for G850</t>
  </si>
  <si>
    <t>Рекламные материалы</t>
  </si>
  <si>
    <t>Печатная продукция</t>
  </si>
  <si>
    <t>Каталог GRAND 2017</t>
  </si>
  <si>
    <t>Catalogue 2017</t>
  </si>
  <si>
    <t>Буклет 2017</t>
  </si>
  <si>
    <t>Booklet 2017</t>
  </si>
  <si>
    <t>Постер (A1, 841x594 mm)</t>
  </si>
  <si>
    <t>Оборудование стендов и экспозиций</t>
  </si>
  <si>
    <t>Флаг GRAND большой (2100 x 1200 mm)</t>
  </si>
  <si>
    <t>Флаг GRAND малый (1050 x 600 mm)</t>
  </si>
  <si>
    <t>Набор подставок для демонстрации лодки</t>
  </si>
  <si>
    <t>Set of display pedestals for boat</t>
  </si>
  <si>
    <t>Запасные части и материалы</t>
  </si>
  <si>
    <t>Parts and Materials</t>
  </si>
  <si>
    <t>Вёсла, насосы и клапана</t>
  </si>
  <si>
    <t>Весло алюминиевое разборное 140 см с люверсом</t>
  </si>
  <si>
    <t>Весло алюминиевое разборное 160 см с люверсом</t>
  </si>
  <si>
    <t>Весло алюминиевое разборное 180 см с люверсом</t>
  </si>
  <si>
    <t>Гребок алюминевый 140 см</t>
  </si>
  <si>
    <t>Гребок алюминевый 160 см</t>
  </si>
  <si>
    <t>Насос ножной BRAVO-7, 6.5 литров</t>
  </si>
  <si>
    <t>Foot pump BRAVO-7; 6,5 lit</t>
  </si>
  <si>
    <t>Насос ножной двухсекционный BRAVO-8, 6.5 литров</t>
  </si>
  <si>
    <t>Foot pump BRAVO-8; 6,5 lit</t>
  </si>
  <si>
    <t>Насос ножной BRAVO-9, 6.5 литров, двухкамерный</t>
  </si>
  <si>
    <t>Foot pump BRAVO-9; 5 lit, high/low pressure</t>
  </si>
  <si>
    <t>Corvette Airdeck</t>
  </si>
  <si>
    <t>Переходник для клапанов BRAVO</t>
  </si>
  <si>
    <t>Клапан наполнения BRAVO-2005</t>
  </si>
  <si>
    <t>Клапан наполения LEAFIELD</t>
  </si>
  <si>
    <t>Ключ для установки клапана BRAVO</t>
  </si>
  <si>
    <t>Ключ для установки клапана LEAFIELD</t>
  </si>
  <si>
    <t>Избыточный клапан Leafield</t>
  </si>
  <si>
    <t>Избыточный клапан Leafield 2 шт.</t>
  </si>
  <si>
    <t>G500-G850</t>
  </si>
  <si>
    <t>Избыточный клапан BRAVO 0.24Bar</t>
  </si>
  <si>
    <t>Overpressure valve</t>
  </si>
  <si>
    <t>Надувные баллоны, материалы и части к ним</t>
  </si>
  <si>
    <t>Баллон надувной для лодки S250, PVC</t>
  </si>
  <si>
    <t>Баллон надувной для лодки S250, HYPALON</t>
  </si>
  <si>
    <t xml:space="preserve">Баллон надувной для лодки S275, PVC </t>
  </si>
  <si>
    <t xml:space="preserve">Баллон надувной для лодки S275, HYPALON </t>
  </si>
  <si>
    <t xml:space="preserve">Баллон надувной для лодки S300, PVC </t>
  </si>
  <si>
    <t xml:space="preserve">Баллон надувной для лодки S300, HYPALON </t>
  </si>
  <si>
    <t xml:space="preserve">Баллон надувной для лодки S330, PVC </t>
  </si>
  <si>
    <t xml:space="preserve">Баллон надувной для лодки S330, HYPALON </t>
  </si>
  <si>
    <t xml:space="preserve">Баллон надувной для лодки S370N, PVC </t>
  </si>
  <si>
    <t xml:space="preserve">Баллон надувной для лодки S370N, HYPALON </t>
  </si>
  <si>
    <t xml:space="preserve">Баллон надувной для лодки S420N, PVC </t>
  </si>
  <si>
    <t xml:space="preserve">Баллон надувной для лодки S420N, HYPALON </t>
  </si>
  <si>
    <t xml:space="preserve">Баллон надувной для лодки S470, PVC </t>
  </si>
  <si>
    <t xml:space="preserve">Баллон надувной для лодки S470, HYPALON </t>
  </si>
  <si>
    <t xml:space="preserve">Баллон надувной для лодки S520, PVC </t>
  </si>
  <si>
    <t xml:space="preserve">Баллон надувной для лодки S520, HYPALON </t>
  </si>
  <si>
    <t xml:space="preserve">Баллон надувной для лодки S550, PVC </t>
  </si>
  <si>
    <t xml:space="preserve">Баллон надувной для лодки S550F (C, L), PVC </t>
  </si>
  <si>
    <t xml:space="preserve">Баллон надувной для лодки S550, HYPALON </t>
  </si>
  <si>
    <t>Баллон надувной для лодки S550F (C, L), HYPALON</t>
  </si>
  <si>
    <t xml:space="preserve">Баллон надувной для лодки S550F (R), PVC </t>
  </si>
  <si>
    <t xml:space="preserve">Баллон надувной для лодки S550F (R), HYPALON </t>
  </si>
  <si>
    <t xml:space="preserve">Баллон надувной для лодки S650F, PVC </t>
  </si>
  <si>
    <t xml:space="preserve">Баллон надувной для лодки S650F, HYPALON </t>
  </si>
  <si>
    <t xml:space="preserve">Баллон надувной для лодки G340EF, PVC </t>
  </si>
  <si>
    <t xml:space="preserve">Баллон надувной для лодки G340HEF, HYPALON </t>
  </si>
  <si>
    <t>Баллон надувной для лодки G380EF, PVC</t>
  </si>
  <si>
    <t>Баллон надувной для лодки G380HEF, HYPALON</t>
  </si>
  <si>
    <t xml:space="preserve">Баллон надувной для лодки G480EF, PVC </t>
  </si>
  <si>
    <t xml:space="preserve">Баллон надувной для лодки G480HEF, HYPALON </t>
  </si>
  <si>
    <t>Баллон надувной для лодки G650F, PVC</t>
  </si>
  <si>
    <t>Баллон надувной для лодки G650HF, HYPALON</t>
  </si>
  <si>
    <t>Баллон надувной для лодки G500F, PVC</t>
  </si>
  <si>
    <t>Баллон надувной для лодки G500HF, HYPALON</t>
  </si>
  <si>
    <t>Ручка PVC клеенная серая с серой вставкой</t>
  </si>
  <si>
    <t>Ручка PVC клеенная серая с синей вставкой</t>
  </si>
  <si>
    <t>Ручка PVC клеенная черная с серой вставкой</t>
  </si>
  <si>
    <t>Ручка PVC клеенная серая с темно-серой вставкой</t>
  </si>
  <si>
    <t>Ручка HYPALON клеенная серая с серой вставкой</t>
  </si>
  <si>
    <t>Ручка HYPALON клеенная серая с синей вставкой</t>
  </si>
  <si>
    <t>Держатель сиденья №1 - ПВХ</t>
  </si>
  <si>
    <t>Держатель сиденья №2 - ПВХ</t>
  </si>
  <si>
    <t>Держатель сиденья №1 - Хайпалон</t>
  </si>
  <si>
    <t>Держатель сиденья №2 - Хайпалон</t>
  </si>
  <si>
    <t>Держатель весла</t>
  </si>
  <si>
    <t>Держатель леера концевой</t>
  </si>
  <si>
    <t>Держатель леера проходной</t>
  </si>
  <si>
    <t>Узел буксировочный PVC</t>
  </si>
  <si>
    <t>Узел буксировочный HYPALON</t>
  </si>
  <si>
    <t>Узел буксировочный PVC малый</t>
  </si>
  <si>
    <t>Уключина PVC</t>
  </si>
  <si>
    <t xml:space="preserve">Брус привальный 80 мм белый с серой полосой </t>
  </si>
  <si>
    <t xml:space="preserve">Брус привальный 100 мм белый с серой полосой </t>
  </si>
  <si>
    <t>Профиль PVC защиты киля, 120мм</t>
  </si>
  <si>
    <t>Леер полипропиленовый 10мм</t>
  </si>
  <si>
    <t>Узел опоры рейлинга стеклопластик</t>
  </si>
  <si>
    <t>Клей дла PVC в комплекте с отвердителем</t>
  </si>
  <si>
    <t>Клей дла HYPALON в комплекте с отвердителем</t>
  </si>
  <si>
    <t>Ремонтный комплект для лодок из PVC</t>
  </si>
  <si>
    <t>Ремонтный комплект для лодок из HYPALON</t>
  </si>
  <si>
    <t>Туба с клеем ПВХ</t>
  </si>
  <si>
    <t>Узел опоры ПВХ с винтами для крепления солнцезащитного тента</t>
  </si>
  <si>
    <t>Стеклопластиковые корпуса и материалы</t>
  </si>
  <si>
    <t>Корпус для лодки S250 стеклопластиковый</t>
  </si>
  <si>
    <t>Корпус для лодки S275 стеклопластиковый</t>
  </si>
  <si>
    <t>Корпус для лодки S300 стеклопластиковый</t>
  </si>
  <si>
    <t>Корпус для лодки S300S стеклопластиковый</t>
  </si>
  <si>
    <t>Корпус для лодки S330 стеклопластиковый</t>
  </si>
  <si>
    <t>Корпус для лодки S330S стеклопластиковый</t>
  </si>
  <si>
    <t>Корпус для лодки S370N стеклопластиковый</t>
  </si>
  <si>
    <t>Корпус для лодки S370NS стеклопластиковый</t>
  </si>
  <si>
    <t>Корпус для лодки S370NL стеклопластиковый</t>
  </si>
  <si>
    <t>Корпус для лодки S420N стеклопластиковый</t>
  </si>
  <si>
    <t>Корпус для лодки S420NS стеклопластиковый</t>
  </si>
  <si>
    <t>Корпус для лодки S420NL стеклопластиковый</t>
  </si>
  <si>
    <t>Корпус для лодки S470N стеклопластиковый</t>
  </si>
  <si>
    <t>Корпус для лодки S470NL стеклопластиковый</t>
  </si>
  <si>
    <t>Корпус для лодки S470NS стеклопластиковый</t>
  </si>
  <si>
    <t>Корпус для лодки S520 стеклопластиковый</t>
  </si>
  <si>
    <t>Корпус для лодки S520S стеклопластиковый</t>
  </si>
  <si>
    <t>Корпус для лодки S520L стеклопластиковый</t>
  </si>
  <si>
    <t>Корпус для лодки S550L стеклопластиковый</t>
  </si>
  <si>
    <t>Корпус для лодки S550C стеклопластиковый</t>
  </si>
  <si>
    <t>Корпус для лодки S550R стеклопластиковый</t>
  </si>
  <si>
    <t>Усиление PRO для корпуса лодки S550</t>
  </si>
  <si>
    <t>Корпус для лодки S650 стеклопластиковый</t>
  </si>
  <si>
    <t>Усиление PRO для корпуса лодки S650</t>
  </si>
  <si>
    <t>Корпус для лодки G340 стеклопластиковый</t>
  </si>
  <si>
    <t>Корпус для лодки G380 стеклопластиковый</t>
  </si>
  <si>
    <t>Корпус для лодки G480 стеклопластиковый</t>
  </si>
  <si>
    <t>Встроенный палубный узел М10</t>
  </si>
  <si>
    <t>Гелькоут белый</t>
  </si>
  <si>
    <t>Гелькоут серый</t>
  </si>
  <si>
    <t>Смола полиэфирная</t>
  </si>
  <si>
    <t>Рулевая панель №1 для CS-03, стеклопластик, серый металлик</t>
  </si>
  <si>
    <t>Приборная панель №2 для CL-10, CL-15, стеклопластик, серый металлик</t>
  </si>
  <si>
    <t>Рулевая панель №3 для CL-10, Cl-15, стеклопластик, серый металлик</t>
  </si>
  <si>
    <t>Узлы и детали к стеклопластиковым изделиям</t>
  </si>
  <si>
    <t>Болт U-образный М10х120</t>
  </si>
  <si>
    <t>Болт U-образный М10х60</t>
  </si>
  <si>
    <t>Болт U-образный М8х100</t>
  </si>
  <si>
    <t>Комплект 4 опор крепления подкосов столика SD-04</t>
  </si>
  <si>
    <t>Транцевая накладка внутренняя 230х86</t>
  </si>
  <si>
    <t>Транцевая накладка внутренняя 270х98</t>
  </si>
  <si>
    <t>Транцевая накладка наружняя №1</t>
  </si>
  <si>
    <t>Транцевая накладка наружняя №2</t>
  </si>
  <si>
    <t>Транцевая накладка наружняя №3</t>
  </si>
  <si>
    <t>Транцевая накладка наружняя №4</t>
  </si>
  <si>
    <t>Транцевая накладка наружняя №5</t>
  </si>
  <si>
    <t>Транцевая накладка наружняя №6</t>
  </si>
  <si>
    <t>Транцевая накладка наружняя №7</t>
  </si>
  <si>
    <t>Транцевая накладка наружняя №8</t>
  </si>
  <si>
    <t>Транцевая накладка наружняя №9</t>
  </si>
  <si>
    <t>Транцевая накладка наружняя №10</t>
  </si>
  <si>
    <t>Колпачок гайки М10</t>
  </si>
  <si>
    <t>Колпачок гайки М8</t>
  </si>
  <si>
    <t>Пробка распорная дренажная 25 мм</t>
  </si>
  <si>
    <t>Пробка распорная дренажная 42 мм</t>
  </si>
  <si>
    <t>Трубка дренажная с пробкой в сборе</t>
  </si>
  <si>
    <t>Drain socket 20mm</t>
  </si>
  <si>
    <t>Трубка дренажная  23мм</t>
  </si>
  <si>
    <t>Drain through-hull tube , 23mm</t>
  </si>
  <si>
    <t>Трубка дренажная 42 мм</t>
  </si>
  <si>
    <t>Клапан дренажный 45х30</t>
  </si>
  <si>
    <t>Клапан дренажный 35 мм</t>
  </si>
  <si>
    <t>Клапан дренажный 50 мм</t>
  </si>
  <si>
    <t>Клапан подъемный</t>
  </si>
  <si>
    <t>Решётка вентиляционная 92х92 мм</t>
  </si>
  <si>
    <t>Решётка вентиляционная 118х118 мм</t>
  </si>
  <si>
    <t>Утка некелированная бронзаовая с пластиковым основанием</t>
  </si>
  <si>
    <t>Утка выдвижная 5' 1/2", нержавеющая</t>
  </si>
  <si>
    <t>Утка выдвижная 6' 1/2", нержавеющая</t>
  </si>
  <si>
    <t>Утка выдвижная 8', нержавеющая наружного монтажа</t>
  </si>
  <si>
    <t>Кольцо проходное нержавеющее</t>
  </si>
  <si>
    <t>Кольцо проходное рулевой системы с рукавом</t>
  </si>
  <si>
    <t>Кольцо проходное рулевой системы с  регулируемым рукавом</t>
  </si>
  <si>
    <t>Шайба фасонная под трубу д.25, белый пластик</t>
  </si>
  <si>
    <t>Стекло ветровое для стойки CL-01, CL-02 с комплектом крепежа</t>
  </si>
  <si>
    <t>Стекло ветровое для стойки CL-03 с комплектом крепежа</t>
  </si>
  <si>
    <t>Стекло ветровое для стойки CL-04 с комплектом крепежа</t>
  </si>
  <si>
    <t>Стекло ветровое для стойки CL-05 с комплектом крепежа</t>
  </si>
  <si>
    <t>Стекло ветровое для стойки CS-01</t>
  </si>
  <si>
    <t>Стекло ветровое для стойки CL-10 с комплектом крепежа</t>
  </si>
  <si>
    <t>Стекло ветровое для стойки CL-11 с комплектом крепежа</t>
  </si>
  <si>
    <t>Стекло ветровое для стойки CL-12 с комплектом крепежа</t>
  </si>
  <si>
    <t>Замок накидной No1, нержавеющий</t>
  </si>
  <si>
    <t>Поручень нерж. на CS-01W с комплектом установки</t>
  </si>
  <si>
    <t>Кольцо подьёмное с защёлкой, хромированное</t>
  </si>
  <si>
    <t>Сиденья, настилы, балки, надувные настилы и надувные кили</t>
  </si>
  <si>
    <t>Сиденье деревянное №1 белое</t>
  </si>
  <si>
    <t>Сиденье деревянное №1 серое</t>
  </si>
  <si>
    <t>Сиденье деревянное №2 белое</t>
  </si>
  <si>
    <t>Сиденье деревянное №2 серое</t>
  </si>
  <si>
    <t>Сиденье деревянное №3 серое</t>
  </si>
  <si>
    <t>Сиденье деревянное №4 серое</t>
  </si>
  <si>
    <t>Сиденье деревянное №5 серое</t>
  </si>
  <si>
    <t>Сиденье деревянное №6 серое</t>
  </si>
  <si>
    <t>Сиденье деревянное №7 серое</t>
  </si>
  <si>
    <t>Сиденье деревянное №8 белое</t>
  </si>
  <si>
    <t>Сиденье деревянное №8 серое</t>
  </si>
  <si>
    <t>Сиденье деревянное №9 белое</t>
  </si>
  <si>
    <t>Сиденье деревянное №9 серое</t>
  </si>
  <si>
    <t>Сиденье деревянное №10 серое</t>
  </si>
  <si>
    <t>Сиденье деревянное №11 белое</t>
  </si>
  <si>
    <t>Сиденье деревянное №11 серое</t>
  </si>
  <si>
    <t>Сиденье деревянное №12 серое</t>
  </si>
  <si>
    <t>R380 (front)</t>
  </si>
  <si>
    <t>Сиденье деревянное №13 серое</t>
  </si>
  <si>
    <t>Сиденье деревянное №14 серое</t>
  </si>
  <si>
    <t>Wooden seat №14 grey</t>
  </si>
  <si>
    <t>R420-R460 (front)</t>
  </si>
  <si>
    <t>Сиденье деревянное №15 серое</t>
  </si>
  <si>
    <t>Сиденье деревянное №16 белое</t>
  </si>
  <si>
    <t>Сиденье деревянное №17 белое</t>
  </si>
  <si>
    <t>Сиденье деревянное №18 белое</t>
  </si>
  <si>
    <t>Сиденье деревянное №25 белое</t>
  </si>
  <si>
    <t>Сиденье деревянное №26 белое</t>
  </si>
  <si>
    <t>Сиденье деревянное №22 белое</t>
  </si>
  <si>
    <t>Фиксатор сиденья в сборе</t>
  </si>
  <si>
    <t>Комплект реечной слани для Е210</t>
  </si>
  <si>
    <t>Комплект реечной слани для Е240</t>
  </si>
  <si>
    <t>Комплект реечной слани для Е270</t>
  </si>
  <si>
    <t>Комплект реечной слани для Е300</t>
  </si>
  <si>
    <t>Комплект настила заднего отсека для G340</t>
  </si>
  <si>
    <t>Комплект настила заднего отсека для G380</t>
  </si>
  <si>
    <t>Комплект настила заднего отсека для G480</t>
  </si>
  <si>
    <t>Комплект настила заднего отсека для S550</t>
  </si>
  <si>
    <t>Комплект настила заднего отсека для S650</t>
  </si>
  <si>
    <t>Комплект секций настила для C240</t>
  </si>
  <si>
    <t>Комплект секций настила для C270</t>
  </si>
  <si>
    <t>Комплект секций настила для C300</t>
  </si>
  <si>
    <t>Комплект секций настила для C330</t>
  </si>
  <si>
    <t>Комплект секций настила для C360</t>
  </si>
  <si>
    <t>Комплект секций настила для R380</t>
  </si>
  <si>
    <t>Комплект секций настила для R420</t>
  </si>
  <si>
    <t>Комплект секций настила для R460</t>
  </si>
  <si>
    <t>Комплект продольных и поперечных алюминиевых профилей для С240</t>
  </si>
  <si>
    <t>Комплект продольных и поперечных алюминиевых профилей для С270</t>
  </si>
  <si>
    <t>Комплект продольных и поперечных алюминиевых профилей для С300</t>
  </si>
  <si>
    <t>Комплект продольных и поперечных алюминиевых профилей для С330</t>
  </si>
  <si>
    <t>Комплект продольных и поперечных алюминиевых профилей для С360</t>
  </si>
  <si>
    <t>Комплект продольных и поперечных алюминиевых профилей для R380</t>
  </si>
  <si>
    <t>Комплект продольных и поперечных алюминиевых профилей для R420</t>
  </si>
  <si>
    <t>Комплект продольных и поперечных алюминиевых профилей для R460</t>
  </si>
  <si>
    <t>Настил надувной для С240</t>
  </si>
  <si>
    <t>Настил надувной для С270</t>
  </si>
  <si>
    <t>Настил надувной для С300</t>
  </si>
  <si>
    <t>Настил надувной для С330</t>
  </si>
  <si>
    <t>Настил надувной для С360</t>
  </si>
  <si>
    <t>Настил надувной для А380</t>
  </si>
  <si>
    <t>Настил надувной для А450</t>
  </si>
  <si>
    <t>Настил надувной для А550</t>
  </si>
  <si>
    <t>Кильсон надувной для С240</t>
  </si>
  <si>
    <t>Кильсон надувной для С270</t>
  </si>
  <si>
    <t>Кильсон надувной для С300</t>
  </si>
  <si>
    <t>Кильсон надувной для С330</t>
  </si>
  <si>
    <t>Кильсон надувной для С360</t>
  </si>
  <si>
    <t>Кильсон надувной для R380</t>
  </si>
  <si>
    <t>Кильсон надувной для R420</t>
  </si>
  <si>
    <t>Кильсон надувной для R460</t>
  </si>
  <si>
    <t>Подушки, спинки, сумки</t>
  </si>
  <si>
    <t>Подушка носовая сьёмная для G340</t>
  </si>
  <si>
    <t>Подушка носовая сьёмная для G380</t>
  </si>
  <si>
    <t>Подушка носовая сьёмная для G480</t>
  </si>
  <si>
    <t>Носовая боковая подушка на G480</t>
  </si>
  <si>
    <t>Подушка на сиденье рулевой стойки на G480</t>
  </si>
  <si>
    <t>Подушка кормовая сьёмная для G340</t>
  </si>
  <si>
    <t>Подушка кормовая сьёмная для G380</t>
  </si>
  <si>
    <t>Подушка кормовая сьёмная для G480</t>
  </si>
  <si>
    <t>Подушка кормовая сьёмная для S550L, C</t>
  </si>
  <si>
    <t>Подушка кормовая сьёмная для S650, S550R</t>
  </si>
  <si>
    <t>Спинка кормовая для G340</t>
  </si>
  <si>
    <t>Спинка кормовая для G380, G480</t>
  </si>
  <si>
    <t>Спинка кормовая для S550L, C</t>
  </si>
  <si>
    <t>Спинка кормовая для S650, S550R</t>
  </si>
  <si>
    <t>Сиденье рулевой стойки CS-01</t>
  </si>
  <si>
    <t>Сиденье рулевой стойки CS-03</t>
  </si>
  <si>
    <t>Подушка сьёмная рулевой стойки CL-02, CL-06</t>
  </si>
  <si>
    <t>Подушка сьёмная рулевой стойки CL-03</t>
  </si>
  <si>
    <t>Подушка сьёмная рулевой стойки CL-04</t>
  </si>
  <si>
    <t>Подушка сьёмная рулевой стойки CL-05, CL-10</t>
  </si>
  <si>
    <t>Removable seat cushion CL-05, CL-10</t>
  </si>
  <si>
    <t>Подушка сьёмная рулевой стойки CL-11</t>
  </si>
  <si>
    <t>Подушка сьёмная рулевой стойки CL-12</t>
  </si>
  <si>
    <t>Спинка сиденья SD-01, SD-02</t>
  </si>
  <si>
    <t>Подушка сьёмная сиденья SD-01, SD-02</t>
  </si>
  <si>
    <t>Подушка сиденья стойки SD-04</t>
  </si>
  <si>
    <t>Спинка стойки SD-04</t>
  </si>
  <si>
    <t>Спинка стойки SD-05</t>
  </si>
  <si>
    <t>Подушка сандека для S470</t>
  </si>
  <si>
    <t>Подушка сандека для G480</t>
  </si>
  <si>
    <t>Подушка сандека для S550L,C</t>
  </si>
  <si>
    <t>Подушка сандека для S550R</t>
  </si>
  <si>
    <t>Подушка сандека для S650</t>
  </si>
  <si>
    <t>Спинка мягкая для якорной накладки №5, 6</t>
  </si>
  <si>
    <t>Основание носового сидения на G340 с петлями и замком</t>
  </si>
  <si>
    <t>Основание носового сидения на G380 с петлями и замком</t>
  </si>
  <si>
    <t>Основание носового сидения на G480 с петлями и замком</t>
  </si>
  <si>
    <t>Основание кормового сидения на G340 с петлями и замком</t>
  </si>
  <si>
    <t>Основание кормового сидения на G380 с петлями и замком</t>
  </si>
  <si>
    <t>Основание кормового сидения на G480 с петлями</t>
  </si>
  <si>
    <t>Основание переднего сидения стойки на G480 с петлями и замком</t>
  </si>
  <si>
    <t>Основание сиденья стойки CL-04 с крепежом</t>
  </si>
  <si>
    <t>Основание заднего сиденья лодки S650 с откидной панелью и крепежом</t>
  </si>
  <si>
    <t>Спинка рулевой стойки CL-03</t>
  </si>
  <si>
    <t>Спинка рулевой стойки CL-04</t>
  </si>
  <si>
    <t>Спинка рулевой стойки CL-05</t>
  </si>
  <si>
    <t>Спинка рулевой стойки CL-10</t>
  </si>
  <si>
    <t>Seat back CL-10</t>
  </si>
  <si>
    <t>Спинка рулевой стойки CL-11</t>
  </si>
  <si>
    <t>Спинка рулевой стойки CL-12</t>
  </si>
  <si>
    <t>Комплект оснований и подушек для переоборудования G340L, Поролон с закрытыми порами.</t>
  </si>
  <si>
    <t>Комплект оснований и подушек для переоборудования G380L, Поролон с закрытыми порами.</t>
  </si>
  <si>
    <t>Комплект подушек и сидений на лодку S650L с крепежом</t>
  </si>
  <si>
    <t>Диск-липучка пластиковый для установки подушек</t>
  </si>
  <si>
    <t>Сумка лодочная No E1</t>
  </si>
  <si>
    <t>Сумка лодочная No C1</t>
  </si>
  <si>
    <t>Сумка лодочная No C2</t>
  </si>
  <si>
    <t>Сумка лодочная No C3</t>
  </si>
  <si>
    <t>Сумка лодочная No R2</t>
  </si>
  <si>
    <t>Сумка лодочная No R3</t>
  </si>
  <si>
    <t>Сумка лодочная No H1</t>
  </si>
  <si>
    <t>Сумка лодочная No H2</t>
  </si>
  <si>
    <t>Сумка лодочная No H3</t>
  </si>
  <si>
    <t>Наклейки</t>
  </si>
  <si>
    <t>Наклейка "Golden Line"</t>
  </si>
  <si>
    <t>Наклейка "GRAND" (3D золотой)</t>
  </si>
  <si>
    <t>Наклейка "GRAND" (золотой овал)</t>
  </si>
  <si>
    <t>Наклейка "GRAND" (серебряный овал)</t>
  </si>
  <si>
    <t>Наклейка "WARNING"</t>
  </si>
  <si>
    <t>Наклейка "SAFETY"</t>
  </si>
  <si>
    <t>Комплект наклеек для комплекта переключателей 3 шт</t>
  </si>
  <si>
    <t>Комплект наклеек для комплекта переключателей 6 шт</t>
  </si>
  <si>
    <t>Комплект наклеек для секций разборного настила</t>
  </si>
  <si>
    <t>ПВХ Буквы высотой до 30 см  на баллоне (за 1 шт.)</t>
  </si>
  <si>
    <t xml:space="preserve">Электрооборудование </t>
  </si>
  <si>
    <t>Выключатель двухпозиционный фиксируемый 12V</t>
  </si>
  <si>
    <t>Выключатель двухпозиционный нефиксируемый 12V</t>
  </si>
  <si>
    <t>Выключатель трёхпозиционный фиксируемый 12V</t>
  </si>
  <si>
    <t xml:space="preserve">Предохранитель 10А с арматурой </t>
  </si>
  <si>
    <t>Размыкатель массы</t>
  </si>
  <si>
    <t>Поддон для аккумуляторной батареи</t>
  </si>
  <si>
    <t>Контейнер для аккумуляторной батареи</t>
  </si>
  <si>
    <t>Размыкатель массы с силовым проводом</t>
  </si>
  <si>
    <t>Блок из 3 морских переключателей с предохранителями</t>
  </si>
  <si>
    <t>3 marine switches set with fuses</t>
  </si>
  <si>
    <t>Блок из 5 морских переключателей с предохранителями</t>
  </si>
  <si>
    <t>Сирена наружняя</t>
  </si>
  <si>
    <t>Сирена встроенная</t>
  </si>
  <si>
    <t>Помпа водоотливная с комплектом установки</t>
  </si>
  <si>
    <t>Розетка электрическая 12V универсальная</t>
  </si>
  <si>
    <t>Оборудование топливных и водяных систем</t>
  </si>
  <si>
    <t>Бак топливный пластиковый 91 л. с датчиком уровня топлива</t>
  </si>
  <si>
    <t>Датчик уровня топлива</t>
  </si>
  <si>
    <t>Горловина заливная "FUEL"</t>
  </si>
  <si>
    <t>Бак для воды пластиковый 50 л.</t>
  </si>
  <si>
    <t>Горловина заливная "WATER"</t>
  </si>
  <si>
    <t>Комплект душевой головки со шлангом</t>
  </si>
  <si>
    <t>Попма водяная</t>
  </si>
  <si>
    <t>Бак топливный пластиковый 141 л. с датчиком уровня топлива</t>
  </si>
  <si>
    <t>Upgrade to HYPALON tube for G580 (Black Carbon; ORCA 866)</t>
  </si>
  <si>
    <t>NEW</t>
  </si>
  <si>
    <t>Upgrade to HYPALON tube for G650 (Black Carbon; ORCA 866)</t>
  </si>
  <si>
    <t>Upgrade to HYPALON tube for G750 (Black Carbon; ORCA 866)</t>
  </si>
  <si>
    <t>Upgrade to HYPALON tube for D600 (Military Grey, Black Fabric Impression, Black NB; ORCA 828)</t>
  </si>
  <si>
    <t>D600A, D600D, D600L</t>
  </si>
  <si>
    <t>Steering console CL-24</t>
  </si>
  <si>
    <t>Adjustable front seat of CL-26</t>
  </si>
  <si>
    <t>D600</t>
  </si>
  <si>
    <t>Pivot double seat SD-26 with a reversible seatback</t>
  </si>
  <si>
    <t>D600L</t>
  </si>
  <si>
    <t>Adjustable sports seat SS-01 for driver and passenger</t>
  </si>
  <si>
    <t>D600A</t>
  </si>
  <si>
    <t>Jockey seat SS-02 for passengers(NO front rail)</t>
  </si>
  <si>
    <t>D600D</t>
  </si>
  <si>
    <t>Double seat SD-21 with two folding seats and hatch cover</t>
  </si>
  <si>
    <t>Double seat SD-25 with two folding seats, hatch and niche</t>
  </si>
  <si>
    <t>Rear removable sundeck set with cushions + two aft cushions for D600L</t>
  </si>
  <si>
    <t>Two aft cushions for D600A/D600D</t>
  </si>
  <si>
    <t>D600A, D600D</t>
  </si>
  <si>
    <t>Bow removable sundeck set with cushions D600</t>
  </si>
  <si>
    <t>D600L, D600A</t>
  </si>
  <si>
    <t xml:space="preserve">Bow anchor locker removable cushion for D600 </t>
  </si>
  <si>
    <t>Bow locker removable cushion for D600</t>
  </si>
  <si>
    <t>SILVERTEX upgrade for D600</t>
  </si>
  <si>
    <t>SILVERTEX upgrade for D600 rear sundeck and two aft cushions</t>
  </si>
  <si>
    <t>SILVERTEX upgrade for D600 bow cushion (anchor locker)</t>
  </si>
  <si>
    <t>SILVERTEX upgrade for D600 bow cushion</t>
  </si>
  <si>
    <t>SILVERTEX upgrade for D600 bow sundeck</t>
  </si>
  <si>
    <t>SILVERTEX upgrade for D600A/D600D aft cushions</t>
  </si>
  <si>
    <t>Bow step plate G500 with 2 st.st cleats</t>
  </si>
  <si>
    <t>Bow step plate G580 (LED nav lights, pull-up cleat &amp; anchor roller)</t>
  </si>
  <si>
    <t>Two swimming platforms with ladder for D600 &amp; handrail</t>
  </si>
  <si>
    <t>Upgrade to custom gelcoat color for S300S, S330S, S300L, S330L(bottom hull+stepends/bowstep plate)</t>
  </si>
  <si>
    <t>Upgrade to custom gelcoat color for S370L, S420L, S470L, S520L(bottom hull+stepends/bowstep plate)</t>
  </si>
  <si>
    <t>Upgrade to custom gelcoat color for S650L, G650 (bottom hull &amp; step ends)</t>
  </si>
  <si>
    <t>Upgrade to custom gelcoat color for G340L, G340EF(bottom hull+stepends/bowstep plate)</t>
  </si>
  <si>
    <t>Upgrade to custom gelcoat color for G380L, G380EF(bottom hull+stepends/bowstep plate)</t>
  </si>
  <si>
    <t>Upgrade to custom gelcoat color for G420, G480L, G480EF(bottom hull+stepends/bowstep plate)</t>
  </si>
  <si>
    <t>Upgrade to custom gelcoat color for G850(bottom hull+bowstep plate/swimming platforms)</t>
  </si>
  <si>
    <t>Upgrade to custom gelcoat color for G750(bottom hull+bowstep plate/swimming platforms)</t>
  </si>
  <si>
    <t>Upgrade to custom gelcoat color for D600L, D600A</t>
  </si>
  <si>
    <t>Upgrade to custom gelcoat color for D600L, D600A(bottom hull+bowstep plate/swimming platforms)</t>
  </si>
  <si>
    <t>Upgrade to custom gelcoat color for D600D</t>
  </si>
  <si>
    <t>Waterski towing arch for D600 and rear safety handrails</t>
  </si>
  <si>
    <t>Premium eccentric latches and logo on steering console</t>
  </si>
  <si>
    <t>Underdeck locker with gas springs</t>
  </si>
  <si>
    <t>T-top, black powder coated</t>
  </si>
  <si>
    <t>Stainless steel bow railing for G580, D600</t>
  </si>
  <si>
    <t>G580, D600</t>
  </si>
  <si>
    <t>Upgrage to black powder metal G340, S370NL, G380, S420NL</t>
  </si>
  <si>
    <t>G340, S370NL, G380, S420NL</t>
  </si>
  <si>
    <t>Upgrage to black powder metal for S370NL, S420NL, S470NL st/st arch</t>
  </si>
  <si>
    <t>S370NL, S420NL, S470NL</t>
  </si>
  <si>
    <t>Upgrage to black powder metal G420, S470NL</t>
  </si>
  <si>
    <t>G420, S470NL</t>
  </si>
  <si>
    <t>Refrigerator VITRIFRIGO 62lit. st/st</t>
  </si>
  <si>
    <t>Electric anchor with lifting mechanism for G650</t>
  </si>
  <si>
    <t>Electric WC set incl.pump, black water tank 25l</t>
  </si>
  <si>
    <t>Оverall cover for D600 (Active/Lux)</t>
  </si>
  <si>
    <t>D600L&amp;D600A</t>
  </si>
  <si>
    <t>Оverall cover for D600 (Drive)</t>
  </si>
  <si>
    <t>Cover for steering console CL-26</t>
  </si>
  <si>
    <t>D600L, D600A, D600D</t>
  </si>
  <si>
    <t>Cover for steering console CL-26, SD-26 &amp; rear seat D600L</t>
  </si>
  <si>
    <t>Cover for Double seat SD-26</t>
  </si>
  <si>
    <t>Cover for D600A two sports adjustable seats</t>
  </si>
  <si>
    <t>D600 keel protector, Package A</t>
  </si>
  <si>
    <t>D600 tube protector, Package B</t>
  </si>
  <si>
    <t>SeaDek antiskid set for D600 LUX, ACTIVE</t>
  </si>
  <si>
    <t>Catalogue 2020 (landscape, 56 pages)</t>
  </si>
  <si>
    <t>Booklet 2020 (19 pages)</t>
  </si>
  <si>
    <t>Inflatable tube for G420F, PVC</t>
  </si>
  <si>
    <t>Inflatable tube for G420HF, HYPALON</t>
  </si>
  <si>
    <t>Dashboard panel for CL-16, fiberglass, gray metallic (with hatch)</t>
  </si>
  <si>
    <t>Dashboard panel for CL-22, fiberglass, gray metallic (with hatch)</t>
  </si>
  <si>
    <t>Dashboard for CL-20, fiberglass, gray metallic</t>
  </si>
  <si>
    <t>Dashboard panel for CL-21, fiberglass, with hatch and cup holders</t>
  </si>
  <si>
    <t>Cup holder st/st</t>
  </si>
  <si>
    <t>Drainage system for cup holders(per ONE cup)</t>
  </si>
  <si>
    <t>Windshield for CL-24 console with installation kit</t>
  </si>
  <si>
    <t>Both battery switch OSCULATI</t>
  </si>
  <si>
    <t>Весло алюминиевое разборное 140 см без люверса</t>
  </si>
  <si>
    <t>Весло алюминиевое разборное 160 см без люверса</t>
  </si>
  <si>
    <t>Насос ножной BORIKA, 7.5 литров</t>
  </si>
  <si>
    <t>Насос ножной двухсекционный BORIKA, 7.5 литров</t>
  </si>
  <si>
    <t>Переходник для клапанов и насосов BRAVO</t>
  </si>
  <si>
    <t xml:space="preserve">Баллон надувной для лодки S470N, PVC </t>
  </si>
  <si>
    <t xml:space="preserve">Баллон надувной для лодки S470N, HYPALON </t>
  </si>
  <si>
    <t>Баллон надувной для лодки G420F, PVC</t>
  </si>
  <si>
    <t>Баллон надувной для лодки G420HF, HYPALON</t>
  </si>
  <si>
    <t>Баллон надувной для лодки G750, PVC</t>
  </si>
  <si>
    <t>Баллон надувной для лодки G850, HYPALON, Black Fabric Impression</t>
  </si>
  <si>
    <t>Ткань PVC покрытая 650 г/м², 1100 дтекс, 150см</t>
  </si>
  <si>
    <t>Ткань PVC покрытая 950 г/м², 1100 дтекс, 150см</t>
  </si>
  <si>
    <t>Ткань PVC покрытая 1100 г/м², 1100 дтекс, 150см</t>
  </si>
  <si>
    <t>Ткань PVC покрытая 1400 г/м², 1100 дтекс, 150см</t>
  </si>
  <si>
    <t>Ткань HYPALON/NEOPREN покрытая 1350 г/м², 1100 дтекс, 150см</t>
  </si>
  <si>
    <t>Ткань HYPALON/NEOPREN покрытая 1100 г/м², 1100 дтекс, 150см</t>
  </si>
  <si>
    <t>Ткань HYPALON/NEOPREN покрытая 850 г/м², 1100 дтекс, 150см</t>
  </si>
  <si>
    <t>Ткань NEOPREN покрытая 600 г/м², 1100 дтекс, 150см</t>
  </si>
  <si>
    <t>PVC coated fabric 650г/м². 1100 dtex ,150 cm wide</t>
  </si>
  <si>
    <t>PVC coated fabric 950г/м². 1100 dtex ,150 cm wide</t>
  </si>
  <si>
    <t>PVC coated fabric 1100г/м². 1100 dtex ,150 cm wide</t>
  </si>
  <si>
    <t>PVC antiskid fabric 1100г/м². 1100 dtex ,150 cm wide</t>
  </si>
  <si>
    <t>PVC coated fabric 1400г/м². 1100 dtex ,200 cm wide</t>
  </si>
  <si>
    <t>HYPALON / NEOPREN coated fabric 1350г/м² 150 cм</t>
  </si>
  <si>
    <t>HYPALON / NEOPREN coated fabric 1100г/м² 150 cм</t>
  </si>
  <si>
    <t>HYPALON / NEOPREN coated fabric 850г/м² 150 cм</t>
  </si>
  <si>
    <t>NEOPREN coated fabric 600г/м² 150 cм</t>
  </si>
  <si>
    <t xml:space="preserve">Противоскользящая ткань ПВХ, 1100 г/м², 1100 dtex, ширина 150 см </t>
  </si>
  <si>
    <t xml:space="preserve">Ткань PVC 650 г/м², 1100 dtex, ширина 150 см </t>
  </si>
  <si>
    <t xml:space="preserve">Ткань PVC 950 г/м², 1100 dtex, ширина 150 см </t>
  </si>
  <si>
    <t xml:space="preserve">Ткань PVC 1100 г/м², 1100 dtex, ширина 150 см </t>
  </si>
  <si>
    <t xml:space="preserve">Ткань PVC 1400 г/м², 1100 dtex, ширина 150 см </t>
  </si>
  <si>
    <t xml:space="preserve">Ткань HYPALON/NEOPREN 1350 г/м², 1100 dtex, ширина 150 см </t>
  </si>
  <si>
    <t xml:space="preserve">Ткань NEOPREN покрытая 600 г/м², 1100 dtex, ширина 150 см </t>
  </si>
  <si>
    <t xml:space="preserve">Ткань HYPALON/NEOPREN 1100 г/м², 1100 dtex, ширина 150 см </t>
  </si>
  <si>
    <t xml:space="preserve">Ткань HYPALON/NEOPREN 850 г/м², 1100 dtex, ширина 150 см </t>
  </si>
  <si>
    <t>Узел опоры из нерж. стали для крепления солнцезащитного тента из нерж. стали</t>
  </si>
  <si>
    <t>Кнопка блокировки люка для перчаток</t>
  </si>
  <si>
    <t>Stainless steel latch (Norway boats)</t>
  </si>
  <si>
    <t>Stainless steel latch (G750, G850)</t>
  </si>
  <si>
    <t>Панель приборов для CL-20, стеклопластик, серый металлик</t>
  </si>
  <si>
    <t>Панель приборов для CL-16, стеклопластик, серый металлик (с лючком)</t>
  </si>
  <si>
    <t>Панель приборов для CL-21, стеклопластик, с лючком и подстаканниками</t>
  </si>
  <si>
    <t>Лючок перчаточного ящика рулевой консоли CL-22</t>
  </si>
  <si>
    <t xml:space="preserve">Панель приборов для CL-22, стеклопластик, серый металлик </t>
  </si>
  <si>
    <t>Стекломат 100 г/м²</t>
  </si>
  <si>
    <t>Стекломат 300 г/м²</t>
  </si>
  <si>
    <t>Стекломат 600 г/м²</t>
  </si>
  <si>
    <t>Транцевая накладка наружняя №14</t>
  </si>
  <si>
    <t>Ветровое стекло для рулевой стойки CL-12 с комплектом крепежа</t>
  </si>
  <si>
    <t>Ветровое стекло для рулевой стойки CL-01, CL-02 с комплектом крепежа</t>
  </si>
  <si>
    <t>Ветровое стекло для рулевой стойки CL-03 с комплектом крепежа</t>
  </si>
  <si>
    <t>Ветровое стекло для рулевой стойки CL-04 с комплектом крепежа</t>
  </si>
  <si>
    <t>Ветровое стекло для рулевой стойки CL-05 с комплектом крепежа</t>
  </si>
  <si>
    <t>Ветровое стекло для рулевой стойки CS-01 с комплектом крепежа</t>
  </si>
  <si>
    <t>Ветровое стекло для рулевой стойки CL-10 с комплектом крепежа</t>
  </si>
  <si>
    <t>Ветровое стекло для рулевой стойки CL-11 с комплектом крепежа</t>
  </si>
  <si>
    <t>Ветровое стекло для рулевой стойки CL-16 с комплектом крепежа</t>
  </si>
  <si>
    <t>Ветровое стекло для рулевой стойки CL-14 с комплектом крепежа</t>
  </si>
  <si>
    <t>Ветровое стекло низкопрофильное для рулевой стойки CL-20 с комплектом крепежа</t>
  </si>
  <si>
    <t>Ветровое стекло высокопрофильное для рулевой стойки CL-20 с комплектом крепежа</t>
  </si>
  <si>
    <t>G500 (standard console)</t>
  </si>
  <si>
    <t>G500 (hi-prof console)</t>
  </si>
  <si>
    <t>Ветровое стекло для рулевой стойки CL-21 с комплектом крепежа</t>
  </si>
  <si>
    <t>Ветровое стекло для рулевой стойки CL-24 с комплектом крепежа</t>
  </si>
  <si>
    <t>Защитное порошковое покрытие деталей из нерж. стали в черный цвет</t>
  </si>
  <si>
    <t>• Усиленный стеклопластиковый корпус типа «Ультра глубокое V» с системой HSH (High-Step-Hull); Arctic White
• Надувной баллон, PVC (Germany), Light-Grey, 1400 г/м² (5 клапанов наполнения воздухом, усиленный привальный брус с водоотбойником, 1 носовая и 12 бортовых ручек безопасности)
• Носовая якорная накладка и двумя утками из нержавеющей стали
• Форпик — носовой якорный отсек с мягкой съемной подушкой
• Вместительный носовой отсек с мягкими съемными подушками и 2 ступеньками
• Рулевая стойка CL-26 со съемным передним сиденьем с мягкой подушкой, ветровым стеклом и поручнем
• Откидная двухместная стойка SD-26
• Кормовой диван с мягкими подушками, высокими съемными спинками сидений и двумя боковыми рундуками
• Два больших кормовых отсека для хранения
• Встроенная топливная система с пластиковым баком на 140 л и сенсором 240-33 Ω
• Гофрированный шланг в межпалубном пространстве для скрытого монтажа коммуникаций
• Инспекционный палубный люк
• Антискользящая поверхность палубы
• Система водоотлива (самоотливной кокпит с обратными клапанами и клапаном водоотлива из межпалубного пространства)
• Система вентиляции корпуса
• Две кормовые утки из полировонной нержавеющей стали
• Один носовой и два задних нержавеющих U-образных болтов
• Подъемные нержавеющие узлы (обушки откидные) 
• Детали из нерж. стали защищены порошковым покрытием черного цвета
• Два разборных весла 
• Высокоэффективный ножной насос BRAVO-8
• Ремонтный комплект и инструкция по эксплуатации</t>
  </si>
  <si>
    <t>• Усиленный стеклопластиковый корпус типа «Ультра глубокое V» с системой HSH (High-Step-Hull); Arctic White
• Надувной баллон, PVC (Germany), Light-Grey, 1400 г/м² (5 клапанов наполнения воздухом, усиленный привальный брус с водоотбойником, 1 носовая и 12 бортовых ручек безопасности)
• Носовая якорная накладка и двумя утками из нержавеющей стали
• Форпик — носовой якорный отсек с мягкой съемной подушкой
• Вместительный носовой отсек с мягкими съемными подушками и 2 ступеньками
• Рулевая стойка CL-26 со съемным передним сиденьем с мягкой подушкой, ветровым стеклом и поручнем
• Два регулируемых спортивных сиденья для пилота и пассажира SS-01
• Кормовой диван с мягкими подушками, высокими съемными спинками сидений и двумя боковыми рундуками
• Два больших кормовых отсека для хранения
• Встроенная топливная система с пластиковым баком на 140 л и сенсором 240-33 Ω
• Гофрированный шланг в межпалубном пространстве для скрытого монтажа коммуникаций
• Инспекционный палубный люк
• Антискользящая поверхность палубы
• Система водоотлива (самоотливной кокпит с обратными клапанами и клапаном водоотлива из межпалубного пространства)
• Система вентиляции корпуса
• Две кормовые утки из полировонной нержавеющей стали
• Один носовой и два задних нержавеющих U-образных болтов
• Подъемные нержавеющие узлы (обушки откидные) 
• Детали из нерж. стали защищены порошковым покрытием черного цвета
• Два разборных весла 
• Высокоэффективный ножной насос BRAVO-8
• Ремонтный комплект и инструкция по эксплуатации</t>
  </si>
  <si>
    <t>• Усиленный стеклопластиковый корпус типа «Ультра глубокое V» с системой HSH (High-Step-Hull); Arctic White
• Надувной баллон, PVC (Germany), Light-Grey, 1400 г/м² (5 клапанов наполнения воздухом, усиленный привальный брус с водоотбойником, 1 носовая и 12 бортовых ручек безопасности)
• Носовая якорная накладка и двумя утками из нержавеющей стали
• Форпик — носовой якорный отсек с мягкой съемной подушкой
• Вместительный носовой отсек с мягкими съемными подушками и 2 ступеньками
• Рулевая стойка CL-26 с ветровым стеклом и поручнем
• Регулируемое спортивное сиденье для водителя SS-01
• Пять одиночных жокей-сидений SS-02 со встроенными отсеками для сухого хранения и передним поручнем для пассажиров
• Два боковых рундука
• Два больших кормовых отсека для хранения
• Встроенная топливная система с пластиковым баком на 140 л и сенсором 240-33 Ω
• Гофрированный шланг в межпалубном пространстве для скрытого монтажа коммуникаций
• Инспекционный палубный люк
• Антискользящая поверхность палубы
• Система водоотлива (самоотливной кокпит с обратными клапанами и клапаном водоотлива из межпалубного пространства)
• Система вентиляции корпуса
• Две кормовые утки из полировонной нержавеющей стали
• Один носовой и два задних нержавеющих U-образных болтов
• Подъемные нержавеющие узлы (обушки откидные) 
• Детали из нерж. стали защищены порошковым покрытием черного цвета
• Два разборных весла 
• Высокоэффективный ножной насос BRAVO-8
• Ремонтный комплект и инструкция по эксплуатации</t>
  </si>
</sst>
</file>

<file path=xl/styles.xml><?xml version="1.0" encoding="utf-8"?>
<styleSheet xmlns="http://schemas.openxmlformats.org/spreadsheetml/2006/main">
  <numFmts count="4">
    <numFmt numFmtId="164" formatCode="#,##0.00_₴"/>
    <numFmt numFmtId="165" formatCode="_-&quot;€&quot;\ * #,##0.00_-;\-&quot;€&quot;\ * #,##0.00_-;_-&quot;€&quot;\ * &quot;-&quot;??_-;_-@_-"/>
    <numFmt numFmtId="166" formatCode="#,##0.000000_₴"/>
    <numFmt numFmtId="167" formatCode="#,##0.00\ _₽"/>
  </numFmts>
  <fonts count="9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 tint="0.34998626667073579"/>
      <name val="Tahoma"/>
      <family val="2"/>
      <charset val="204"/>
    </font>
    <font>
      <sz val="11"/>
      <color theme="1" tint="0.249977111117893"/>
      <name val="Tahoma"/>
      <family val="2"/>
      <charset val="204"/>
    </font>
    <font>
      <b/>
      <sz val="11"/>
      <color rgb="FFFFFFFF"/>
      <name val="Tahoma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charset val="204"/>
    </font>
    <font>
      <sz val="11"/>
      <color theme="1" tint="0.499984740745262"/>
      <name val="Tahoma"/>
      <family val="2"/>
      <charset val="204"/>
    </font>
    <font>
      <b/>
      <sz val="11"/>
      <color theme="1" tint="0.499984740745262"/>
      <name val="Tahoma"/>
      <family val="2"/>
      <charset val="204"/>
    </font>
    <font>
      <b/>
      <sz val="11"/>
      <color theme="0"/>
      <name val="Tahoma"/>
      <family val="2"/>
      <charset val="204"/>
    </font>
    <font>
      <b/>
      <sz val="11"/>
      <color theme="3"/>
      <name val="Tahoma"/>
      <family val="2"/>
      <charset val="204"/>
    </font>
    <font>
      <sz val="11"/>
      <color indexed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indexed="9"/>
      <name val="Calibri"/>
      <family val="2"/>
      <charset val="204"/>
      <scheme val="minor"/>
    </font>
    <font>
      <sz val="24"/>
      <color indexed="10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11"/>
      <name val="Tahoma"/>
      <family val="2"/>
      <charset val="204"/>
    </font>
    <font>
      <b/>
      <sz val="6"/>
      <color indexed="9"/>
      <name val="Calibri"/>
      <family val="2"/>
      <charset val="204"/>
      <scheme val="minor"/>
    </font>
    <font>
      <b/>
      <sz val="11"/>
      <color indexed="10"/>
      <name val="Tahoma"/>
      <family val="2"/>
      <charset val="204"/>
    </font>
    <font>
      <sz val="8"/>
      <color theme="1"/>
      <name val="Tahoma"/>
      <family val="2"/>
      <charset val="204"/>
    </font>
    <font>
      <b/>
      <sz val="11"/>
      <color rgb="FFFF0000"/>
      <name val="Tahoma"/>
      <family val="2"/>
      <charset val="204"/>
    </font>
    <font>
      <sz val="12"/>
      <color theme="1"/>
      <name val="Tahoma"/>
      <family val="2"/>
      <charset val="204"/>
    </font>
    <font>
      <i/>
      <sz val="10"/>
      <color theme="1" tint="0.249977111117893"/>
      <name val="Tahoma"/>
      <family val="2"/>
      <charset val="204"/>
    </font>
    <font>
      <b/>
      <sz val="11"/>
      <color theme="1" tint="0.249977111117893"/>
      <name val="Tahoma"/>
      <family val="2"/>
      <charset val="204"/>
    </font>
    <font>
      <sz val="12"/>
      <color theme="0"/>
      <name val="Tahoma"/>
      <family val="2"/>
      <charset val="204"/>
    </font>
    <font>
      <sz val="11"/>
      <color theme="0"/>
      <name val="Tahoma"/>
      <family val="2"/>
      <charset val="204"/>
    </font>
    <font>
      <sz val="12"/>
      <name val="Tahoma"/>
      <family val="2"/>
      <charset val="204"/>
    </font>
    <font>
      <sz val="11"/>
      <color theme="1" tint="0.249977111117893"/>
      <name val="Georgia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24"/>
      <color theme="3" tint="0.3999755851924192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11"/>
      <color rgb="FFC0000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sz val="11"/>
      <color theme="3"/>
      <name val="Tahoma"/>
      <family val="2"/>
      <charset val="204"/>
    </font>
    <font>
      <sz val="12"/>
      <color rgb="FFFF0000"/>
      <name val="Tahoma"/>
      <family val="2"/>
      <charset val="204"/>
    </font>
    <font>
      <sz val="11"/>
      <color rgb="FFFF0000"/>
      <name val="Tahoma"/>
      <family val="2"/>
      <charset val="204"/>
    </font>
    <font>
      <i/>
      <sz val="11"/>
      <color theme="1" tint="0.34998626667073579"/>
      <name val="Tahoma"/>
      <family val="2"/>
      <charset val="204"/>
    </font>
    <font>
      <strike/>
      <sz val="12"/>
      <color theme="1"/>
      <name val="Tahoma"/>
      <family val="2"/>
      <charset val="204"/>
    </font>
    <font>
      <b/>
      <sz val="12"/>
      <color theme="0"/>
      <name val="Tahoma"/>
      <family val="2"/>
      <charset val="204"/>
    </font>
    <font>
      <sz val="10"/>
      <name val="Arial"/>
      <family val="2"/>
      <charset val="204"/>
    </font>
    <font>
      <strike/>
      <sz val="12"/>
      <name val="Tahoma"/>
      <family val="2"/>
      <charset val="204"/>
    </font>
    <font>
      <sz val="11"/>
      <name val="Georgia"/>
      <family val="1"/>
      <charset val="204"/>
    </font>
    <font>
      <i/>
      <sz val="11"/>
      <color theme="1"/>
      <name val="Tahoma"/>
      <family val="2"/>
      <charset val="204"/>
    </font>
    <font>
      <u/>
      <sz val="14"/>
      <color theme="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i/>
      <sz val="11"/>
      <color theme="1" tint="0.499984740745262"/>
      <name val="Tahoma"/>
      <family val="2"/>
      <charset val="204"/>
    </font>
    <font>
      <i/>
      <sz val="10"/>
      <color theme="1" tint="0.499984740745262"/>
      <name val="Tahoma"/>
      <family val="2"/>
      <charset val="204"/>
    </font>
    <font>
      <sz val="11"/>
      <color theme="1" tint="0.14999847407452621"/>
      <name val="Tahoma"/>
      <family val="2"/>
      <charset val="204"/>
    </font>
    <font>
      <b/>
      <sz val="11"/>
      <color theme="1" tint="0.14999847407452621"/>
      <name val="Tahoma"/>
      <family val="2"/>
      <charset val="204"/>
    </font>
    <font>
      <sz val="10"/>
      <color theme="1" tint="0.499984740745262"/>
      <name val="Tahoma"/>
      <family val="2"/>
      <charset val="204"/>
    </font>
    <font>
      <sz val="12"/>
      <color theme="1" tint="0.1499984740745262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4"/>
      <color rgb="FFCE0809"/>
      <name val="Tahoma"/>
      <family val="2"/>
      <charset val="204"/>
    </font>
    <font>
      <sz val="11"/>
      <color theme="0" tint="-0.499984740745262"/>
      <name val="Tahoma"/>
      <family val="2"/>
      <charset val="204"/>
    </font>
    <font>
      <b/>
      <sz val="14"/>
      <color rgb="FFC00000"/>
      <name val="Tahoma"/>
      <family val="2"/>
      <charset val="204"/>
    </font>
    <font>
      <sz val="14"/>
      <color theme="1"/>
      <name val="Tahoma"/>
      <family val="2"/>
      <charset val="204"/>
    </font>
    <font>
      <b/>
      <sz val="14"/>
      <color theme="3"/>
      <name val="Tahoma"/>
      <family val="2"/>
      <charset val="204"/>
    </font>
    <font>
      <sz val="14"/>
      <color theme="1" tint="0.499984740745262"/>
      <name val="Tahoma"/>
      <family val="2"/>
      <charset val="204"/>
    </font>
    <font>
      <b/>
      <sz val="14"/>
      <color rgb="FF5C5C5C"/>
      <name val="Tahoma"/>
      <family val="2"/>
      <charset val="204"/>
    </font>
    <font>
      <sz val="14"/>
      <color theme="1" tint="0.34998626667073579"/>
      <name val="Tahoma"/>
      <family val="2"/>
      <charset val="204"/>
    </font>
    <font>
      <b/>
      <sz val="14"/>
      <color theme="1" tint="0.34998626667073579"/>
      <name val="Tahoma"/>
      <family val="2"/>
      <charset val="204"/>
    </font>
    <font>
      <b/>
      <sz val="14"/>
      <color theme="1" tint="0.499984740745262"/>
      <name val="Tahoma"/>
      <family val="2"/>
      <charset val="204"/>
    </font>
    <font>
      <sz val="14"/>
      <color theme="0"/>
      <name val="Tahoma"/>
      <family val="2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rgb="FFFF0000"/>
      <name val="Calibri"/>
      <family val="2"/>
      <charset val="204"/>
      <scheme val="minor"/>
    </font>
    <font>
      <sz val="10"/>
      <color theme="1" tint="0.249977111117893"/>
      <name val="Tahoma"/>
      <family val="2"/>
      <charset val="204"/>
    </font>
    <font>
      <b/>
      <sz val="11"/>
      <color rgb="FFFF0000"/>
      <name val="Calibri"/>
      <family val="2"/>
      <charset val="204"/>
      <scheme val="minor"/>
    </font>
    <font>
      <strike/>
      <sz val="11"/>
      <color theme="1" tint="0.249977111117893"/>
      <name val="Tahoma"/>
      <family val="2"/>
      <charset val="204"/>
    </font>
    <font>
      <strike/>
      <sz val="11"/>
      <name val="Tahoma"/>
      <family val="2"/>
      <charset val="204"/>
    </font>
    <font>
      <i/>
      <sz val="9"/>
      <color theme="1"/>
      <name val="Tahoma"/>
      <family val="2"/>
      <charset val="204"/>
    </font>
    <font>
      <sz val="11"/>
      <color theme="0"/>
      <name val="Calibri"/>
      <family val="2"/>
      <charset val="204"/>
      <scheme val="minor"/>
    </font>
    <font>
      <b/>
      <sz val="16"/>
      <name val="Tahoma"/>
      <family val="2"/>
      <charset val="204"/>
    </font>
    <font>
      <b/>
      <sz val="11"/>
      <color indexed="9"/>
      <name val="Tahoma"/>
      <family val="2"/>
      <charset val="204"/>
    </font>
    <font>
      <b/>
      <sz val="14"/>
      <name val="Tahoma"/>
      <family val="2"/>
      <charset val="204"/>
    </font>
    <font>
      <sz val="14"/>
      <name val="Tahoma"/>
      <family val="2"/>
      <charset val="204"/>
    </font>
    <font>
      <sz val="11"/>
      <color indexed="8"/>
      <name val="Tahoma"/>
      <family val="2"/>
      <charset val="204"/>
    </font>
    <font>
      <sz val="16"/>
      <color theme="1"/>
      <name val="Tahoma"/>
      <family val="2"/>
      <charset val="204"/>
    </font>
    <font>
      <b/>
      <sz val="16"/>
      <color indexed="10"/>
      <name val="Tahoma"/>
      <family val="2"/>
      <charset val="204"/>
    </font>
    <font>
      <sz val="16"/>
      <name val="Tahoma"/>
      <family val="2"/>
      <charset val="204"/>
    </font>
    <font>
      <sz val="10"/>
      <color indexed="8"/>
      <name val="Arial"/>
      <family val="2"/>
      <charset val="204"/>
    </font>
    <font>
      <b/>
      <sz val="16"/>
      <color theme="1"/>
      <name val="Tahoma"/>
      <family val="2"/>
      <charset val="204"/>
    </font>
    <font>
      <b/>
      <sz val="11"/>
      <name val="Tahoma"/>
      <family val="2"/>
      <charset val="204"/>
    </font>
    <font>
      <sz val="11"/>
      <color theme="0"/>
      <name val="Arial"/>
      <family val="2"/>
      <charset val="204"/>
    </font>
    <font>
      <sz val="11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2">
    <xf numFmtId="0" fontId="0" fillId="0" borderId="0"/>
    <xf numFmtId="0" fontId="5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6" fillId="0" borderId="0"/>
    <xf numFmtId="9" fontId="5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4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8" fillId="0" borderId="0"/>
  </cellStyleXfs>
  <cellXfs count="671">
    <xf numFmtId="0" fontId="0" fillId="0" borderId="0" xfId="0"/>
    <xf numFmtId="2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0" fillId="0" borderId="0" xfId="0" applyFont="1"/>
    <xf numFmtId="3" fontId="0" fillId="0" borderId="0" xfId="0" applyNumberFormat="1" applyFont="1"/>
    <xf numFmtId="0" fontId="16" fillId="0" borderId="0" xfId="1" applyFont="1"/>
    <xf numFmtId="0" fontId="17" fillId="0" borderId="0" xfId="1" applyFont="1" applyFill="1" applyBorder="1" applyAlignment="1"/>
    <xf numFmtId="0" fontId="17" fillId="0" borderId="0" xfId="1" applyFont="1" applyFill="1" applyBorder="1" applyAlignment="1">
      <alignment vertical="center"/>
    </xf>
    <xf numFmtId="9" fontId="15" fillId="0" borderId="0" xfId="1" applyNumberFormat="1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14" fillId="2" borderId="0" xfId="0" applyFont="1" applyFill="1" applyBorder="1" applyAlignment="1">
      <alignment horizontal="center" vertical="center"/>
    </xf>
    <xf numFmtId="0" fontId="2" fillId="0" borderId="1" xfId="12" applyFont="1" applyFill="1" applyBorder="1" applyAlignment="1" applyProtection="1">
      <alignment horizontal="center"/>
    </xf>
    <xf numFmtId="0" fontId="2" fillId="0" borderId="0" xfId="0" applyFont="1"/>
    <xf numFmtId="2" fontId="2" fillId="0" borderId="0" xfId="0" applyNumberFormat="1" applyFont="1"/>
    <xf numFmtId="0" fontId="2" fillId="6" borderId="1" xfId="1" applyFont="1" applyFill="1" applyBorder="1" applyAlignment="1">
      <alignment horizontal="center"/>
    </xf>
    <xf numFmtId="0" fontId="21" fillId="0" borderId="0" xfId="0" applyFont="1"/>
    <xf numFmtId="0" fontId="2" fillId="6" borderId="0" xfId="0" applyFont="1" applyFill="1"/>
    <xf numFmtId="4" fontId="2" fillId="0" borderId="1" xfId="1" applyNumberFormat="1" applyFont="1" applyFill="1" applyBorder="1" applyAlignment="1">
      <alignment horizontal="center"/>
    </xf>
    <xf numFmtId="4" fontId="2" fillId="6" borderId="1" xfId="1" applyNumberFormat="1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166" fontId="15" fillId="0" borderId="0" xfId="1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3" fontId="22" fillId="0" borderId="0" xfId="1" applyNumberFormat="1" applyFont="1" applyFill="1" applyBorder="1" applyAlignment="1">
      <alignment horizontal="center"/>
    </xf>
    <xf numFmtId="4" fontId="22" fillId="0" borderId="2" xfId="1" applyNumberFormat="1" applyFont="1" applyFill="1" applyBorder="1" applyAlignment="1">
      <alignment horizontal="center"/>
    </xf>
    <xf numFmtId="4" fontId="22" fillId="0" borderId="1" xfId="1" applyNumberFormat="1" applyFont="1" applyFill="1" applyBorder="1" applyAlignment="1">
      <alignment horizontal="center"/>
    </xf>
    <xf numFmtId="0" fontId="21" fillId="0" borderId="0" xfId="0" applyFont="1" applyAlignment="1">
      <alignment horizontal="center" vertical="center"/>
    </xf>
    <xf numFmtId="3" fontId="21" fillId="0" borderId="0" xfId="0" applyNumberFormat="1" applyFont="1"/>
    <xf numFmtId="0" fontId="11" fillId="0" borderId="0" xfId="0" applyFont="1" applyAlignment="1">
      <alignment horizontal="right" vertical="center"/>
    </xf>
    <xf numFmtId="0" fontId="12" fillId="2" borderId="0" xfId="0" applyFont="1" applyFill="1" applyBorder="1" applyAlignment="1">
      <alignment horizontal="left" vertical="center"/>
    </xf>
    <xf numFmtId="0" fontId="21" fillId="0" borderId="1" xfId="0" applyFont="1" applyBorder="1"/>
    <xf numFmtId="0" fontId="2" fillId="0" borderId="0" xfId="0" applyFont="1"/>
    <xf numFmtId="0" fontId="2" fillId="0" borderId="0" xfId="0" applyFont="1"/>
    <xf numFmtId="0" fontId="12" fillId="2" borderId="0" xfId="0" applyFont="1" applyFill="1" applyBorder="1" applyAlignment="1">
      <alignment horizontal="left" vertical="center" wrapText="1"/>
    </xf>
    <xf numFmtId="0" fontId="28" fillId="0" borderId="3" xfId="0" applyFont="1" applyBorder="1" applyAlignment="1">
      <alignment horizontal="center" vertical="center"/>
    </xf>
    <xf numFmtId="2" fontId="28" fillId="0" borderId="3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2" fontId="3" fillId="0" borderId="2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right" vertical="center"/>
    </xf>
    <xf numFmtId="0" fontId="28" fillId="0" borderId="0" xfId="0" applyFont="1" applyBorder="1" applyAlignment="1">
      <alignment horizontal="center" vertical="center"/>
    </xf>
    <xf numFmtId="0" fontId="28" fillId="6" borderId="0" xfId="0" applyFont="1" applyFill="1" applyBorder="1" applyAlignment="1">
      <alignment horizontal="center" vertical="center"/>
    </xf>
    <xf numFmtId="2" fontId="28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3" fillId="6" borderId="0" xfId="0" applyFont="1" applyFill="1" applyBorder="1" applyAlignment="1">
      <alignment wrapText="1"/>
    </xf>
    <xf numFmtId="2" fontId="3" fillId="0" borderId="0" xfId="0" applyNumberFormat="1" applyFont="1" applyBorder="1" applyAlignment="1">
      <alignment horizontal="right" vertical="center" wrapText="1"/>
    </xf>
    <xf numFmtId="0" fontId="3" fillId="6" borderId="0" xfId="0" applyFont="1" applyFill="1" applyBorder="1" applyAlignment="1">
      <alignment horizontal="center" wrapText="1"/>
    </xf>
    <xf numFmtId="2" fontId="28" fillId="0" borderId="0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 wrapText="1"/>
    </xf>
    <xf numFmtId="2" fontId="3" fillId="0" borderId="0" xfId="0" applyNumberFormat="1" applyFont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0" fontId="27" fillId="0" borderId="0" xfId="0" applyFont="1" applyAlignment="1"/>
    <xf numFmtId="0" fontId="30" fillId="6" borderId="0" xfId="0" applyFont="1" applyFill="1" applyAlignment="1">
      <alignment horizontal="left"/>
    </xf>
    <xf numFmtId="0" fontId="30" fillId="6" borderId="0" xfId="0" applyFont="1" applyFill="1" applyAlignment="1"/>
    <xf numFmtId="0" fontId="30" fillId="6" borderId="0" xfId="0" applyFont="1" applyFill="1" applyAlignment="1">
      <alignment vertical="center"/>
    </xf>
    <xf numFmtId="0" fontId="31" fillId="6" borderId="0" xfId="0" applyFont="1" applyFill="1" applyAlignment="1">
      <alignment horizontal="center" vertical="center"/>
    </xf>
    <xf numFmtId="0" fontId="31" fillId="0" borderId="0" xfId="0" applyFont="1" applyAlignment="1">
      <alignment horizontal="center" vertical="center"/>
    </xf>
    <xf numFmtId="2" fontId="11" fillId="0" borderId="0" xfId="0" applyNumberFormat="1" applyFont="1" applyAlignment="1">
      <alignment vertical="center"/>
    </xf>
    <xf numFmtId="2" fontId="21" fillId="0" borderId="0" xfId="0" applyNumberFormat="1" applyFont="1" applyAlignment="1">
      <alignment vertical="center"/>
    </xf>
    <xf numFmtId="0" fontId="3" fillId="6" borderId="0" xfId="0" applyFont="1" applyFill="1" applyBorder="1" applyAlignment="1"/>
    <xf numFmtId="2" fontId="3" fillId="0" borderId="0" xfId="0" applyNumberFormat="1" applyFont="1" applyBorder="1" applyAlignment="1">
      <alignment horizontal="right" vertical="center"/>
    </xf>
    <xf numFmtId="0" fontId="3" fillId="6" borderId="0" xfId="0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 vertical="center"/>
    </xf>
    <xf numFmtId="0" fontId="32" fillId="6" borderId="0" xfId="0" applyFont="1" applyFill="1" applyAlignment="1"/>
    <xf numFmtId="3" fontId="3" fillId="0" borderId="1" xfId="12" applyNumberFormat="1" applyFont="1" applyFill="1" applyBorder="1" applyAlignment="1" applyProtection="1">
      <alignment horizontal="left"/>
    </xf>
    <xf numFmtId="0" fontId="29" fillId="0" borderId="1" xfId="12" applyFont="1" applyFill="1" applyBorder="1" applyAlignment="1" applyProtection="1">
      <alignment horizontal="left"/>
    </xf>
    <xf numFmtId="0" fontId="3" fillId="0" borderId="1" xfId="12" applyFont="1" applyFill="1" applyBorder="1" applyAlignment="1" applyProtection="1">
      <alignment horizontal="center"/>
    </xf>
    <xf numFmtId="3" fontId="3" fillId="0" borderId="1" xfId="12" applyNumberFormat="1" applyFont="1" applyFill="1" applyBorder="1" applyAlignment="1" applyProtection="1">
      <alignment horizontal="center" vertical="center"/>
    </xf>
    <xf numFmtId="4" fontId="3" fillId="0" borderId="1" xfId="1" applyNumberFormat="1" applyFont="1" applyFill="1" applyBorder="1" applyAlignment="1">
      <alignment horizontal="center"/>
    </xf>
    <xf numFmtId="0" fontId="3" fillId="0" borderId="1" xfId="12" applyFont="1" applyBorder="1" applyAlignment="1" applyProtection="1"/>
    <xf numFmtId="0" fontId="3" fillId="0" borderId="1" xfId="12" applyFont="1" applyBorder="1" applyAlignment="1" applyProtection="1">
      <alignment horizontal="center" vertical="center"/>
    </xf>
    <xf numFmtId="0" fontId="3" fillId="6" borderId="1" xfId="12" applyFont="1" applyFill="1" applyBorder="1" applyAlignment="1" applyProtection="1">
      <alignment horizontal="center"/>
    </xf>
    <xf numFmtId="0" fontId="29" fillId="6" borderId="1" xfId="12" applyFont="1" applyFill="1" applyBorder="1" applyAlignment="1" applyProtection="1">
      <alignment horizontal="left"/>
    </xf>
    <xf numFmtId="3" fontId="3" fillId="6" borderId="1" xfId="12" applyNumberFormat="1" applyFont="1" applyFill="1" applyBorder="1" applyAlignment="1" applyProtection="1">
      <alignment horizontal="left"/>
    </xf>
    <xf numFmtId="3" fontId="3" fillId="6" borderId="1" xfId="1" applyNumberFormat="1" applyFont="1" applyFill="1" applyBorder="1" applyAlignment="1">
      <alignment horizontal="center" vertical="center"/>
    </xf>
    <xf numFmtId="4" fontId="3" fillId="6" borderId="1" xfId="1" applyNumberFormat="1" applyFont="1" applyFill="1" applyBorder="1" applyAlignment="1">
      <alignment horizontal="center"/>
    </xf>
    <xf numFmtId="3" fontId="3" fillId="0" borderId="1" xfId="1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left" vertical="center"/>
    </xf>
    <xf numFmtId="4" fontId="3" fillId="0" borderId="2" xfId="1" applyNumberFormat="1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  <xf numFmtId="167" fontId="3" fillId="6" borderId="1" xfId="0" applyNumberFormat="1" applyFont="1" applyFill="1" applyBorder="1" applyAlignment="1">
      <alignment horizontal="right" vertical="center"/>
    </xf>
    <xf numFmtId="167" fontId="3" fillId="2" borderId="1" xfId="0" applyNumberFormat="1" applyFont="1" applyFill="1" applyBorder="1" applyAlignment="1">
      <alignment vertical="center"/>
    </xf>
    <xf numFmtId="167" fontId="3" fillId="2" borderId="1" xfId="0" applyNumberFormat="1" applyFont="1" applyFill="1" applyBorder="1" applyAlignment="1">
      <alignment horizontal="right" vertical="center"/>
    </xf>
    <xf numFmtId="2" fontId="11" fillId="0" borderId="0" xfId="0" applyNumberFormat="1" applyFont="1" applyAlignment="1">
      <alignment horizontal="right" vertical="center" wrapText="1"/>
    </xf>
    <xf numFmtId="167" fontId="21" fillId="0" borderId="0" xfId="0" applyNumberFormat="1" applyFont="1" applyAlignment="1">
      <alignment horizontal="center" vertical="center"/>
    </xf>
    <xf numFmtId="2" fontId="3" fillId="0" borderId="0" xfId="0" applyNumberFormat="1" applyFont="1" applyBorder="1" applyAlignment="1">
      <alignment horizontal="center" vertical="center" wrapText="1"/>
    </xf>
    <xf numFmtId="2" fontId="11" fillId="0" borderId="0" xfId="0" applyNumberFormat="1" applyFont="1" applyAlignment="1">
      <alignment vertical="center" wrapText="1"/>
    </xf>
    <xf numFmtId="2" fontId="21" fillId="0" borderId="0" xfId="0" applyNumberFormat="1" applyFont="1" applyAlignment="1">
      <alignment vertical="center" wrapText="1"/>
    </xf>
    <xf numFmtId="167" fontId="21" fillId="0" borderId="0" xfId="0" applyNumberFormat="1" applyFont="1" applyAlignment="1">
      <alignment horizontal="right" vertical="center"/>
    </xf>
    <xf numFmtId="167" fontId="11" fillId="0" borderId="0" xfId="0" applyNumberFormat="1" applyFont="1" applyAlignment="1">
      <alignment vertical="center"/>
    </xf>
    <xf numFmtId="49" fontId="11" fillId="0" borderId="0" xfId="0" applyNumberFormat="1" applyFont="1" applyAlignment="1">
      <alignment vertical="center"/>
    </xf>
    <xf numFmtId="0" fontId="28" fillId="6" borderId="3" xfId="0" applyFont="1" applyFill="1" applyBorder="1" applyAlignment="1">
      <alignment horizontal="center" vertical="center"/>
    </xf>
    <xf numFmtId="3" fontId="33" fillId="6" borderId="1" xfId="1" applyNumberFormat="1" applyFont="1" applyFill="1" applyBorder="1" applyAlignment="1">
      <alignment horizontal="center" vertical="center"/>
    </xf>
    <xf numFmtId="3" fontId="33" fillId="0" borderId="1" xfId="12" applyNumberFormat="1" applyFont="1" applyFill="1" applyBorder="1" applyAlignment="1" applyProtection="1">
      <alignment horizontal="center" vertical="center"/>
    </xf>
    <xf numFmtId="0" fontId="3" fillId="0" borderId="0" xfId="12" applyFont="1" applyAlignment="1" applyProtection="1"/>
    <xf numFmtId="0" fontId="3" fillId="0" borderId="1" xfId="12" applyFont="1" applyBorder="1" applyAlignment="1" applyProtection="1">
      <alignment horizontal="center"/>
    </xf>
    <xf numFmtId="4" fontId="22" fillId="6" borderId="1" xfId="1" applyNumberFormat="1" applyFont="1" applyFill="1" applyBorder="1" applyAlignment="1">
      <alignment horizontal="center"/>
    </xf>
    <xf numFmtId="0" fontId="34" fillId="0" borderId="0" xfId="0" applyFont="1"/>
    <xf numFmtId="0" fontId="34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top" wrapText="1"/>
    </xf>
    <xf numFmtId="0" fontId="27" fillId="6" borderId="0" xfId="0" applyFont="1" applyFill="1" applyAlignment="1">
      <alignment horizontal="left"/>
    </xf>
    <xf numFmtId="0" fontId="27" fillId="6" borderId="0" xfId="0" applyFont="1" applyFill="1"/>
    <xf numFmtId="0" fontId="27" fillId="6" borderId="0" xfId="0" applyFont="1" applyFill="1" applyAlignment="1"/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40" fillId="6" borderId="0" xfId="0" applyFont="1" applyFill="1" applyAlignment="1">
      <alignment horizontal="left"/>
    </xf>
    <xf numFmtId="0" fontId="41" fillId="0" borderId="0" xfId="0" applyFont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31" fillId="6" borderId="0" xfId="0" applyFont="1" applyFill="1" applyBorder="1"/>
    <xf numFmtId="0" fontId="13" fillId="6" borderId="0" xfId="0" applyFont="1" applyFill="1" applyBorder="1"/>
    <xf numFmtId="0" fontId="31" fillId="6" borderId="0" xfId="0" applyFont="1" applyFill="1" applyBorder="1" applyAlignment="1">
      <alignment horizontal="center" vertical="center"/>
    </xf>
    <xf numFmtId="4" fontId="31" fillId="6" borderId="0" xfId="1" applyNumberFormat="1" applyFont="1" applyFill="1" applyBorder="1" applyAlignment="1">
      <alignment horizontal="center"/>
    </xf>
    <xf numFmtId="0" fontId="2" fillId="6" borderId="0" xfId="0" applyFont="1" applyFill="1" applyBorder="1"/>
    <xf numFmtId="0" fontId="21" fillId="0" borderId="0" xfId="0" applyFont="1" applyBorder="1"/>
    <xf numFmtId="0" fontId="3" fillId="6" borderId="0" xfId="0" applyFont="1" applyFill="1" applyBorder="1" applyAlignment="1">
      <alignment vertical="center" wrapText="1"/>
    </xf>
    <xf numFmtId="0" fontId="42" fillId="6" borderId="0" xfId="0" applyFont="1" applyFill="1"/>
    <xf numFmtId="0" fontId="43" fillId="6" borderId="0" xfId="0" applyFont="1" applyFill="1" applyAlignment="1"/>
    <xf numFmtId="0" fontId="37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top" wrapText="1"/>
    </xf>
    <xf numFmtId="0" fontId="36" fillId="0" borderId="0" xfId="0" applyFont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0" fontId="32" fillId="0" borderId="0" xfId="0" applyFont="1" applyAlignment="1">
      <alignment horizontal="left" vertical="top" wrapText="1"/>
    </xf>
    <xf numFmtId="3" fontId="22" fillId="6" borderId="1" xfId="1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29" fillId="0" borderId="1" xfId="12" applyFont="1" applyFill="1" applyBorder="1" applyAlignment="1" applyProtection="1">
      <alignment horizontal="left" vertical="center"/>
    </xf>
    <xf numFmtId="3" fontId="47" fillId="6" borderId="1" xfId="1" applyNumberFormat="1" applyFont="1" applyFill="1" applyBorder="1" applyAlignment="1">
      <alignment horizontal="center" vertical="center"/>
    </xf>
    <xf numFmtId="0" fontId="29" fillId="0" borderId="0" xfId="12" applyFont="1" applyAlignment="1" applyProtection="1">
      <alignment vertical="center"/>
    </xf>
    <xf numFmtId="0" fontId="29" fillId="6" borderId="1" xfId="12" applyFont="1" applyFill="1" applyBorder="1" applyAlignment="1" applyProtection="1">
      <alignment horizontal="left" vertical="center"/>
    </xf>
    <xf numFmtId="0" fontId="29" fillId="0" borderId="1" xfId="12" applyFont="1" applyBorder="1" applyAlignment="1" applyProtection="1">
      <alignment vertical="center"/>
    </xf>
    <xf numFmtId="0" fontId="3" fillId="6" borderId="1" xfId="0" applyFont="1" applyFill="1" applyBorder="1" applyAlignment="1">
      <alignment vertical="center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37" fillId="6" borderId="0" xfId="0" applyFont="1" applyFill="1" applyAlignment="1">
      <alignment horizontal="center" vertical="top"/>
    </xf>
    <xf numFmtId="0" fontId="37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0" xfId="0" applyFont="1" applyAlignment="1">
      <alignment horizontal="center" vertical="top"/>
    </xf>
    <xf numFmtId="0" fontId="36" fillId="6" borderId="0" xfId="0" applyFont="1" applyFill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" fillId="2" borderId="1" xfId="0" applyFont="1" applyFill="1" applyBorder="1" applyAlignment="1">
      <alignment horizontal="left" vertical="top" wrapText="1"/>
    </xf>
    <xf numFmtId="0" fontId="48" fillId="0" borderId="0" xfId="0" applyFont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2" fontId="21" fillId="0" borderId="0" xfId="0" applyNumberFormat="1" applyFont="1" applyAlignment="1">
      <alignment horizontal="right" vertical="center"/>
    </xf>
    <xf numFmtId="2" fontId="21" fillId="0" borderId="0" xfId="0" applyNumberFormat="1" applyFont="1" applyAlignment="1">
      <alignment horizontal="right" vertical="center" wrapText="1"/>
    </xf>
    <xf numFmtId="0" fontId="39" fillId="0" borderId="0" xfId="0" applyFont="1" applyAlignment="1">
      <alignment horizontal="center" vertical="center"/>
    </xf>
    <xf numFmtId="0" fontId="21" fillId="6" borderId="0" xfId="0" applyFont="1" applyFill="1" applyAlignment="1">
      <alignment horizontal="center" vertical="center"/>
    </xf>
    <xf numFmtId="0" fontId="12" fillId="6" borderId="0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wrapText="1"/>
    </xf>
    <xf numFmtId="0" fontId="11" fillId="0" borderId="1" xfId="0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right" vertical="center" wrapText="1"/>
    </xf>
    <xf numFmtId="2" fontId="11" fillId="0" borderId="1" xfId="0" applyNumberFormat="1" applyFont="1" applyBorder="1" applyAlignment="1">
      <alignment horizontal="right" vertical="center"/>
    </xf>
    <xf numFmtId="0" fontId="11" fillId="0" borderId="0" xfId="0" applyFont="1" applyBorder="1" applyAlignment="1">
      <alignment horizontal="center" vertical="center"/>
    </xf>
    <xf numFmtId="0" fontId="11" fillId="6" borderId="0" xfId="0" applyFont="1" applyFill="1" applyBorder="1" applyAlignment="1">
      <alignment horizontal="left" vertical="center"/>
    </xf>
    <xf numFmtId="2" fontId="11" fillId="0" borderId="0" xfId="0" applyNumberFormat="1" applyFont="1" applyBorder="1" applyAlignment="1">
      <alignment horizontal="right" vertical="center" wrapText="1"/>
    </xf>
    <xf numFmtId="0" fontId="11" fillId="6" borderId="0" xfId="0" applyFont="1" applyFill="1" applyBorder="1" applyAlignment="1">
      <alignment horizontal="center" vertical="center" wrapText="1"/>
    </xf>
    <xf numFmtId="2" fontId="11" fillId="0" borderId="0" xfId="0" applyNumberFormat="1" applyFont="1" applyBorder="1" applyAlignment="1">
      <alignment horizontal="right" vertical="center"/>
    </xf>
    <xf numFmtId="0" fontId="11" fillId="6" borderId="0" xfId="0" applyFont="1" applyFill="1" applyBorder="1" applyAlignment="1">
      <alignment horizontal="center" vertical="center"/>
    </xf>
    <xf numFmtId="2" fontId="11" fillId="0" borderId="0" xfId="0" applyNumberFormat="1" applyFont="1" applyBorder="1" applyAlignment="1">
      <alignment horizontal="center" vertical="center" wrapText="1"/>
    </xf>
    <xf numFmtId="2" fontId="11" fillId="0" borderId="0" xfId="0" applyNumberFormat="1" applyFont="1" applyBorder="1" applyAlignment="1">
      <alignment horizontal="center" vertical="center"/>
    </xf>
    <xf numFmtId="0" fontId="53" fillId="0" borderId="3" xfId="0" applyFont="1" applyBorder="1" applyAlignment="1">
      <alignment horizontal="center" vertical="center"/>
    </xf>
    <xf numFmtId="0" fontId="53" fillId="6" borderId="3" xfId="0" applyFont="1" applyFill="1" applyBorder="1" applyAlignment="1">
      <alignment horizontal="center" vertical="center"/>
    </xf>
    <xf numFmtId="2" fontId="53" fillId="0" borderId="3" xfId="0" applyNumberFormat="1" applyFont="1" applyBorder="1" applyAlignment="1">
      <alignment horizontal="center" vertical="center" wrapText="1"/>
    </xf>
    <xf numFmtId="2" fontId="53" fillId="0" borderId="3" xfId="0" applyNumberFormat="1" applyFont="1" applyBorder="1" applyAlignment="1">
      <alignment horizontal="center" vertical="center"/>
    </xf>
    <xf numFmtId="167" fontId="11" fillId="6" borderId="1" xfId="0" applyNumberFormat="1" applyFont="1" applyFill="1" applyBorder="1" applyAlignment="1">
      <alignment horizontal="right" vertical="center" wrapText="1"/>
    </xf>
    <xf numFmtId="167" fontId="11" fillId="2" borderId="1" xfId="0" applyNumberFormat="1" applyFont="1" applyFill="1" applyBorder="1" applyAlignment="1">
      <alignment vertical="center"/>
    </xf>
    <xf numFmtId="167" fontId="11" fillId="2" borderId="1" xfId="0" applyNumberFormat="1" applyFont="1" applyFill="1" applyBorder="1" applyAlignment="1">
      <alignment horizontal="right" vertical="center"/>
    </xf>
    <xf numFmtId="0" fontId="11" fillId="7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left" vertical="center" wrapText="1"/>
    </xf>
    <xf numFmtId="0" fontId="53" fillId="2" borderId="1" xfId="0" applyFont="1" applyFill="1" applyBorder="1" applyAlignment="1">
      <alignment vertical="center"/>
    </xf>
    <xf numFmtId="167" fontId="11" fillId="6" borderId="1" xfId="0" applyNumberFormat="1" applyFont="1" applyFill="1" applyBorder="1" applyAlignment="1">
      <alignment vertical="center" wrapText="1"/>
    </xf>
    <xf numFmtId="0" fontId="53" fillId="6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left" vertical="center" wrapText="1"/>
    </xf>
    <xf numFmtId="167" fontId="11" fillId="6" borderId="1" xfId="0" applyNumberFormat="1" applyFont="1" applyFill="1" applyBorder="1" applyAlignment="1">
      <alignment wrapText="1"/>
    </xf>
    <xf numFmtId="0" fontId="11" fillId="2" borderId="1" xfId="0" applyFont="1" applyFill="1" applyBorder="1" applyAlignment="1">
      <alignment horizontal="right" vertical="center" wrapText="1"/>
    </xf>
    <xf numFmtId="0" fontId="21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6" borderId="0" xfId="0" applyFont="1" applyFill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 wrapText="1"/>
    </xf>
    <xf numFmtId="2" fontId="2" fillId="0" borderId="0" xfId="0" applyNumberFormat="1" applyFont="1" applyBorder="1" applyAlignment="1">
      <alignment horizontal="center" vertical="center"/>
    </xf>
    <xf numFmtId="0" fontId="14" fillId="2" borderId="0" xfId="0" applyFont="1" applyFill="1" applyBorder="1" applyAlignment="1">
      <alignment horizontal="center" wrapText="1"/>
    </xf>
    <xf numFmtId="1" fontId="11" fillId="6" borderId="1" xfId="0" applyNumberFormat="1" applyFont="1" applyFill="1" applyBorder="1" applyAlignment="1">
      <alignment horizontal="center" vertical="center" wrapText="1"/>
    </xf>
    <xf numFmtId="0" fontId="53" fillId="6" borderId="1" xfId="0" applyFont="1" applyFill="1" applyBorder="1" applyAlignment="1">
      <alignment horizontal="left" vertical="center"/>
    </xf>
    <xf numFmtId="0" fontId="11" fillId="0" borderId="2" xfId="0" applyFont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/>
    </xf>
    <xf numFmtId="2" fontId="11" fillId="0" borderId="2" xfId="0" applyNumberFormat="1" applyFont="1" applyBorder="1" applyAlignment="1">
      <alignment horizontal="center" vertical="center" wrapText="1"/>
    </xf>
    <xf numFmtId="2" fontId="11" fillId="0" borderId="2" xfId="0" applyNumberFormat="1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53" fillId="6" borderId="0" xfId="0" applyFont="1" applyFill="1" applyBorder="1" applyAlignment="1">
      <alignment horizontal="center" vertical="center"/>
    </xf>
    <xf numFmtId="2" fontId="53" fillId="0" borderId="0" xfId="0" applyNumberFormat="1" applyFont="1" applyBorder="1" applyAlignment="1">
      <alignment horizontal="center" vertical="center" wrapText="1"/>
    </xf>
    <xf numFmtId="2" fontId="53" fillId="0" borderId="0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 vertical="center"/>
    </xf>
    <xf numFmtId="0" fontId="53" fillId="2" borderId="1" xfId="0" applyFont="1" applyFill="1" applyBorder="1" applyAlignment="1">
      <alignment horizontal="left" vertical="center" wrapText="1"/>
    </xf>
    <xf numFmtId="0" fontId="21" fillId="0" borderId="3" xfId="0" applyFont="1" applyBorder="1" applyAlignment="1">
      <alignment horizontal="center" vertical="center"/>
    </xf>
    <xf numFmtId="167" fontId="11" fillId="6" borderId="1" xfId="0" applyNumberFormat="1" applyFont="1" applyFill="1" applyBorder="1" applyAlignment="1">
      <alignment vertical="center"/>
    </xf>
    <xf numFmtId="167" fontId="11" fillId="6" borderId="1" xfId="0" applyNumberFormat="1" applyFont="1" applyFill="1" applyBorder="1" applyAlignment="1">
      <alignment horizontal="right" vertical="center"/>
    </xf>
    <xf numFmtId="167" fontId="11" fillId="2" borderId="1" xfId="0" applyNumberFormat="1" applyFont="1" applyFill="1" applyBorder="1" applyAlignment="1">
      <alignment vertical="center" wrapText="1"/>
    </xf>
    <xf numFmtId="167" fontId="11" fillId="2" borderId="1" xfId="0" applyNumberFormat="1" applyFont="1" applyFill="1" applyBorder="1" applyAlignment="1">
      <alignment wrapText="1"/>
    </xf>
    <xf numFmtId="1" fontId="11" fillId="2" borderId="1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right"/>
    </xf>
    <xf numFmtId="2" fontId="11" fillId="0" borderId="1" xfId="0" applyNumberFormat="1" applyFont="1" applyBorder="1" applyAlignment="1">
      <alignment vertical="center"/>
    </xf>
    <xf numFmtId="167" fontId="11" fillId="2" borderId="1" xfId="0" applyNumberFormat="1" applyFont="1" applyFill="1" applyBorder="1" applyAlignment="1"/>
    <xf numFmtId="2" fontId="3" fillId="0" borderId="0" xfId="0" applyNumberFormat="1" applyFont="1" applyBorder="1" applyAlignment="1">
      <alignment vertical="center"/>
    </xf>
    <xf numFmtId="0" fontId="14" fillId="6" borderId="0" xfId="0" applyFont="1" applyFill="1" applyBorder="1" applyAlignment="1">
      <alignment horizontal="center" vertical="center"/>
    </xf>
    <xf numFmtId="0" fontId="14" fillId="6" borderId="0" xfId="0" applyFont="1" applyFill="1" applyBorder="1" applyAlignment="1">
      <alignment horizontal="center" wrapText="1"/>
    </xf>
    <xf numFmtId="2" fontId="11" fillId="0" borderId="1" xfId="0" applyNumberFormat="1" applyFont="1" applyBorder="1" applyAlignment="1">
      <alignment vertical="center" wrapText="1"/>
    </xf>
    <xf numFmtId="4" fontId="11" fillId="2" borderId="1" xfId="0" applyNumberFormat="1" applyFont="1" applyFill="1" applyBorder="1" applyAlignment="1">
      <alignment horizontal="right" vertical="center"/>
    </xf>
    <xf numFmtId="2" fontId="11" fillId="2" borderId="1" xfId="0" applyNumberFormat="1" applyFont="1" applyFill="1" applyBorder="1" applyAlignment="1">
      <alignment horizontal="right" vertical="center"/>
    </xf>
    <xf numFmtId="2" fontId="3" fillId="0" borderId="0" xfId="0" applyNumberFormat="1" applyFont="1" applyBorder="1" applyAlignment="1">
      <alignment vertical="center" wrapText="1"/>
    </xf>
    <xf numFmtId="2" fontId="53" fillId="0" borderId="0" xfId="0" applyNumberFormat="1" applyFont="1" applyBorder="1" applyAlignment="1">
      <alignment vertical="center" wrapText="1"/>
    </xf>
    <xf numFmtId="167" fontId="11" fillId="2" borderId="1" xfId="0" applyNumberFormat="1" applyFont="1" applyFill="1" applyBorder="1" applyAlignment="1">
      <alignment horizontal="right" vertical="center" wrapText="1"/>
    </xf>
    <xf numFmtId="2" fontId="53" fillId="0" borderId="0" xfId="0" applyNumberFormat="1" applyFont="1" applyBorder="1" applyAlignment="1">
      <alignment vertical="center"/>
    </xf>
    <xf numFmtId="2" fontId="11" fillId="2" borderId="1" xfId="0" applyNumberFormat="1" applyFont="1" applyFill="1" applyBorder="1" applyAlignment="1">
      <alignment horizontal="right" vertical="center" wrapText="1"/>
    </xf>
    <xf numFmtId="2" fontId="11" fillId="6" borderId="1" xfId="0" applyNumberFormat="1" applyFont="1" applyFill="1" applyBorder="1" applyAlignment="1">
      <alignment horizontal="right" vertical="center" wrapText="1"/>
    </xf>
    <xf numFmtId="2" fontId="11" fillId="2" borderId="1" xfId="0" applyNumberFormat="1" applyFont="1" applyFill="1" applyBorder="1" applyAlignment="1">
      <alignment horizontal="right" wrapText="1"/>
    </xf>
    <xf numFmtId="0" fontId="11" fillId="2" borderId="1" xfId="0" applyFont="1" applyFill="1" applyBorder="1" applyAlignment="1">
      <alignment horizontal="left"/>
    </xf>
    <xf numFmtId="0" fontId="11" fillId="7" borderId="1" xfId="0" applyFont="1" applyFill="1" applyBorder="1" applyAlignment="1">
      <alignment horizontal="center"/>
    </xf>
    <xf numFmtId="2" fontId="11" fillId="2" borderId="1" xfId="0" applyNumberFormat="1" applyFont="1" applyFill="1" applyBorder="1" applyAlignment="1">
      <alignment vertical="center" wrapText="1"/>
    </xf>
    <xf numFmtId="0" fontId="11" fillId="2" borderId="1" xfId="0" applyFont="1" applyFill="1" applyBorder="1" applyAlignment="1"/>
    <xf numFmtId="2" fontId="11" fillId="2" borderId="1" xfId="0" applyNumberFormat="1" applyFont="1" applyFill="1" applyBorder="1" applyAlignment="1">
      <alignment horizontal="right"/>
    </xf>
    <xf numFmtId="167" fontId="11" fillId="2" borderId="1" xfId="0" applyNumberFormat="1" applyFont="1" applyFill="1" applyBorder="1" applyAlignment="1">
      <alignment horizontal="left"/>
    </xf>
    <xf numFmtId="167" fontId="11" fillId="0" borderId="1" xfId="0" applyNumberFormat="1" applyFont="1" applyBorder="1" applyAlignment="1">
      <alignment vertical="center"/>
    </xf>
    <xf numFmtId="0" fontId="53" fillId="2" borderId="1" xfId="0" applyFont="1" applyFill="1" applyBorder="1" applyAlignment="1">
      <alignment horizontal="left" vertical="center"/>
    </xf>
    <xf numFmtId="1" fontId="11" fillId="7" borderId="1" xfId="0" applyNumberFormat="1" applyFont="1" applyFill="1" applyBorder="1" applyAlignment="1">
      <alignment horizontal="center" vertical="center" wrapText="1"/>
    </xf>
    <xf numFmtId="0" fontId="53" fillId="6" borderId="0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4" fontId="11" fillId="2" borderId="1" xfId="0" applyNumberFormat="1" applyFont="1" applyFill="1" applyBorder="1" applyAlignment="1">
      <alignment vertical="center" wrapText="1"/>
    </xf>
    <xf numFmtId="0" fontId="11" fillId="7" borderId="1" xfId="0" applyFont="1" applyFill="1" applyBorder="1" applyAlignment="1">
      <alignment horizontal="center" vertical="center" wrapText="1"/>
    </xf>
    <xf numFmtId="164" fontId="11" fillId="2" borderId="1" xfId="0" applyNumberFormat="1" applyFont="1" applyFill="1" applyBorder="1" applyAlignment="1">
      <alignment vertical="center" wrapText="1"/>
    </xf>
    <xf numFmtId="0" fontId="53" fillId="0" borderId="0" xfId="0" applyFont="1" applyBorder="1" applyAlignment="1">
      <alignment horizontal="center" vertical="center" wrapText="1"/>
    </xf>
    <xf numFmtId="167" fontId="11" fillId="0" borderId="1" xfId="0" applyNumberFormat="1" applyFont="1" applyBorder="1" applyAlignment="1">
      <alignment horizontal="right" vertical="center"/>
    </xf>
    <xf numFmtId="0" fontId="11" fillId="6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/>
    </xf>
    <xf numFmtId="0" fontId="11" fillId="6" borderId="1" xfId="0" applyFont="1" applyFill="1" applyBorder="1" applyAlignment="1">
      <alignment horizontal="left" vertical="center"/>
    </xf>
    <xf numFmtId="0" fontId="11" fillId="6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vertical="center" wrapText="1"/>
    </xf>
    <xf numFmtId="0" fontId="11" fillId="6" borderId="1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vertical="center"/>
    </xf>
    <xf numFmtId="0" fontId="11" fillId="6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3" fontId="54" fillId="0" borderId="1" xfId="12" applyNumberFormat="1" applyFont="1" applyFill="1" applyBorder="1" applyAlignment="1" applyProtection="1">
      <alignment horizontal="left"/>
    </xf>
    <xf numFmtId="0" fontId="55" fillId="0" borderId="1" xfId="12" applyFont="1" applyFill="1" applyBorder="1" applyAlignment="1" applyProtection="1">
      <alignment horizontal="left"/>
    </xf>
    <xf numFmtId="0" fontId="56" fillId="0" borderId="0" xfId="0" applyFont="1" applyAlignment="1">
      <alignment horizontal="left" vertical="center"/>
    </xf>
    <xf numFmtId="0" fontId="21" fillId="0" borderId="0" xfId="0" applyFont="1" applyAlignment="1"/>
    <xf numFmtId="0" fontId="11" fillId="0" borderId="0" xfId="0" applyFont="1" applyAlignment="1">
      <alignment wrapText="1"/>
    </xf>
    <xf numFmtId="2" fontId="21" fillId="0" borderId="0" xfId="0" applyNumberFormat="1" applyFont="1" applyAlignment="1"/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21" fillId="6" borderId="0" xfId="0" applyFont="1" applyFill="1" applyAlignment="1"/>
    <xf numFmtId="0" fontId="11" fillId="0" borderId="0" xfId="0" applyFont="1" applyAlignment="1">
      <alignment horizontal="center"/>
    </xf>
    <xf numFmtId="0" fontId="11" fillId="6" borderId="0" xfId="0" applyFont="1" applyFill="1" applyAlignment="1">
      <alignment horizontal="center" vertical="center"/>
    </xf>
    <xf numFmtId="0" fontId="21" fillId="0" borderId="0" xfId="0" applyFont="1" applyAlignment="1">
      <alignment horizontal="right" vertical="center"/>
    </xf>
    <xf numFmtId="2" fontId="21" fillId="0" borderId="0" xfId="0" applyNumberFormat="1" applyFont="1" applyAlignment="1">
      <alignment horizontal="right"/>
    </xf>
    <xf numFmtId="0" fontId="21" fillId="0" borderId="0" xfId="0" applyFont="1" applyAlignment="1">
      <alignment horizontal="right"/>
    </xf>
    <xf numFmtId="0" fontId="21" fillId="0" borderId="0" xfId="0" applyFont="1" applyAlignment="1">
      <alignment horizontal="right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 wrapText="1"/>
    </xf>
    <xf numFmtId="0" fontId="2" fillId="0" borderId="0" xfId="0" applyFont="1" applyAlignment="1">
      <alignment vertical="center"/>
    </xf>
    <xf numFmtId="0" fontId="11" fillId="0" borderId="0" xfId="0" applyFont="1" applyAlignment="1">
      <alignment horizontal="center" vertical="center" wrapText="1"/>
    </xf>
    <xf numFmtId="0" fontId="10" fillId="0" borderId="0" xfId="12" applyAlignment="1" applyProtection="1">
      <alignment horizontal="left" vertical="center"/>
    </xf>
    <xf numFmtId="0" fontId="10" fillId="0" borderId="0" xfId="12" applyAlignment="1" applyProtection="1"/>
    <xf numFmtId="0" fontId="10" fillId="6" borderId="0" xfId="12" applyFill="1" applyAlignment="1" applyProtection="1"/>
    <xf numFmtId="0" fontId="57" fillId="0" borderId="0" xfId="0" applyFont="1" applyAlignment="1">
      <alignment horizontal="left" vertical="top" wrapText="1"/>
    </xf>
    <xf numFmtId="0" fontId="57" fillId="0" borderId="0" xfId="0" applyFont="1" applyAlignment="1">
      <alignment horizontal="left" vertical="top"/>
    </xf>
    <xf numFmtId="0" fontId="57" fillId="0" borderId="0" xfId="0" applyFont="1" applyAlignment="1">
      <alignment horizontal="left" vertical="center"/>
    </xf>
    <xf numFmtId="0" fontId="57" fillId="6" borderId="0" xfId="0" applyFont="1" applyFill="1" applyAlignment="1">
      <alignment horizontal="left"/>
    </xf>
    <xf numFmtId="0" fontId="27" fillId="6" borderId="0" xfId="0" applyFont="1" applyFill="1" applyAlignment="1">
      <alignment horizontal="left" wrapText="1"/>
    </xf>
    <xf numFmtId="0" fontId="57" fillId="0" borderId="0" xfId="0" applyFont="1" applyAlignment="1">
      <alignment horizontal="left" vertical="center" wrapText="1"/>
    </xf>
    <xf numFmtId="0" fontId="57" fillId="6" borderId="0" xfId="0" applyFont="1" applyFill="1" applyAlignment="1">
      <alignment horizontal="left" wrapText="1"/>
    </xf>
    <xf numFmtId="0" fontId="11" fillId="2" borderId="1" xfId="0" applyFont="1" applyFill="1" applyBorder="1" applyAlignment="1">
      <alignment vertical="center" wrapText="1"/>
    </xf>
    <xf numFmtId="0" fontId="11" fillId="6" borderId="1" xfId="0" applyFont="1" applyFill="1" applyBorder="1" applyAlignment="1">
      <alignment vertical="center" wrapText="1"/>
    </xf>
    <xf numFmtId="0" fontId="11" fillId="6" borderId="1" xfId="0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vertical="center"/>
    </xf>
    <xf numFmtId="0" fontId="12" fillId="2" borderId="0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vertical="center" wrapText="1"/>
    </xf>
    <xf numFmtId="0" fontId="11" fillId="6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/>
    </xf>
    <xf numFmtId="0" fontId="11" fillId="6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61" fillId="2" borderId="3" xfId="0" applyFont="1" applyFill="1" applyBorder="1" applyAlignment="1">
      <alignment horizontal="center" vertical="center" wrapText="1"/>
    </xf>
    <xf numFmtId="167" fontId="61" fillId="2" borderId="3" xfId="0" applyNumberFormat="1" applyFont="1" applyFill="1" applyBorder="1" applyAlignment="1">
      <alignment wrapText="1"/>
    </xf>
    <xf numFmtId="167" fontId="61" fillId="2" borderId="3" xfId="0" applyNumberFormat="1" applyFont="1" applyFill="1" applyBorder="1" applyAlignment="1">
      <alignment vertical="center"/>
    </xf>
    <xf numFmtId="0" fontId="61" fillId="7" borderId="3" xfId="0" applyFont="1" applyFill="1" applyBorder="1" applyAlignment="1">
      <alignment horizontal="center" vertical="center"/>
    </xf>
    <xf numFmtId="167" fontId="61" fillId="2" borderId="3" xfId="0" applyNumberFormat="1" applyFont="1" applyFill="1" applyBorder="1" applyAlignment="1">
      <alignment horizontal="right" vertical="center"/>
    </xf>
    <xf numFmtId="0" fontId="21" fillId="0" borderId="0" xfId="0" applyFont="1" applyAlignment="1">
      <alignment vertical="center"/>
    </xf>
    <xf numFmtId="0" fontId="63" fillId="0" borderId="0" xfId="0" applyFont="1" applyAlignment="1">
      <alignment horizontal="center" vertical="center"/>
    </xf>
    <xf numFmtId="167" fontId="60" fillId="2" borderId="0" xfId="0" applyNumberFormat="1" applyFont="1" applyFill="1" applyBorder="1" applyAlignment="1">
      <alignment horizontal="right" vertical="center"/>
    </xf>
    <xf numFmtId="0" fontId="64" fillId="2" borderId="0" xfId="0" applyFont="1" applyFill="1" applyBorder="1" applyAlignment="1">
      <alignment horizontal="right" vertical="center"/>
    </xf>
    <xf numFmtId="0" fontId="63" fillId="0" borderId="0" xfId="0" applyFont="1" applyAlignment="1">
      <alignment horizontal="right" vertical="center"/>
    </xf>
    <xf numFmtId="0" fontId="64" fillId="2" borderId="0" xfId="0" applyFont="1" applyFill="1" applyBorder="1" applyAlignment="1">
      <alignment horizontal="right" vertical="center" wrapText="1"/>
    </xf>
    <xf numFmtId="0" fontId="63" fillId="0" borderId="0" xfId="0" applyFont="1" applyAlignment="1"/>
    <xf numFmtId="0" fontId="66" fillId="2" borderId="0" xfId="0" applyFont="1" applyFill="1" applyBorder="1" applyAlignment="1">
      <alignment vertical="center"/>
    </xf>
    <xf numFmtId="0" fontId="63" fillId="0" borderId="0" xfId="0" applyFont="1" applyAlignment="1">
      <alignment horizontal="center"/>
    </xf>
    <xf numFmtId="0" fontId="66" fillId="2" borderId="0" xfId="0" applyFont="1" applyFill="1" applyBorder="1" applyAlignment="1">
      <alignment horizontal="center" vertical="center"/>
    </xf>
    <xf numFmtId="164" fontId="66" fillId="2" borderId="0" xfId="0" applyNumberFormat="1" applyFont="1" applyFill="1" applyBorder="1" applyAlignment="1">
      <alignment horizontal="right" vertical="center" wrapText="1"/>
    </xf>
    <xf numFmtId="0" fontId="67" fillId="0" borderId="0" xfId="0" applyFont="1" applyAlignment="1">
      <alignment horizontal="center" vertical="center"/>
    </xf>
    <xf numFmtId="1" fontId="67" fillId="0" borderId="0" xfId="0" applyNumberFormat="1" applyFont="1" applyAlignment="1">
      <alignment horizontal="center" vertical="center"/>
    </xf>
    <xf numFmtId="0" fontId="68" fillId="2" borderId="0" xfId="0" applyFont="1" applyFill="1" applyBorder="1" applyAlignment="1">
      <alignment horizontal="center" vertical="center" wrapText="1"/>
    </xf>
    <xf numFmtId="2" fontId="68" fillId="2" borderId="0" xfId="0" applyNumberFormat="1" applyFont="1" applyFill="1" applyBorder="1" applyAlignment="1">
      <alignment horizontal="right" vertical="center" wrapText="1"/>
    </xf>
    <xf numFmtId="1" fontId="64" fillId="2" borderId="0" xfId="0" applyNumberFormat="1" applyFont="1" applyFill="1" applyBorder="1" applyAlignment="1">
      <alignment horizontal="right" vertical="center" wrapText="1"/>
    </xf>
    <xf numFmtId="0" fontId="65" fillId="0" borderId="0" xfId="0" applyFont="1" applyAlignment="1">
      <alignment wrapText="1"/>
    </xf>
    <xf numFmtId="0" fontId="69" fillId="2" borderId="0" xfId="0" applyFont="1" applyFill="1" applyBorder="1" applyAlignment="1">
      <alignment horizontal="left" vertical="center" wrapText="1"/>
    </xf>
    <xf numFmtId="0" fontId="65" fillId="0" borderId="0" xfId="0" applyFont="1" applyAlignment="1">
      <alignment vertical="center" wrapText="1"/>
    </xf>
    <xf numFmtId="0" fontId="65" fillId="0" borderId="0" xfId="0" applyFont="1" applyAlignment="1">
      <alignment vertical="center"/>
    </xf>
    <xf numFmtId="0" fontId="65" fillId="0" borderId="0" xfId="0" applyFont="1" applyAlignment="1">
      <alignment horizontal="center" vertical="center"/>
    </xf>
    <xf numFmtId="0" fontId="64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center" vertical="center"/>
    </xf>
    <xf numFmtId="2" fontId="65" fillId="0" borderId="0" xfId="0" applyNumberFormat="1" applyFont="1" applyAlignment="1">
      <alignment horizontal="right" vertical="center" wrapText="1"/>
    </xf>
    <xf numFmtId="0" fontId="70" fillId="0" borderId="0" xfId="0" applyFont="1" applyAlignment="1">
      <alignment horizontal="center" vertical="center"/>
    </xf>
    <xf numFmtId="2" fontId="65" fillId="0" borderId="0" xfId="0" applyNumberFormat="1" applyFont="1" applyAlignment="1">
      <alignment horizontal="right" vertical="center"/>
    </xf>
    <xf numFmtId="0" fontId="11" fillId="6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vertical="center" wrapText="1"/>
    </xf>
    <xf numFmtId="0" fontId="11" fillId="6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/>
    </xf>
    <xf numFmtId="0" fontId="11" fillId="6" borderId="1" xfId="0" applyFont="1" applyFill="1" applyBorder="1" applyAlignment="1">
      <alignment horizontal="left" vertical="center"/>
    </xf>
    <xf numFmtId="0" fontId="11" fillId="6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vertical="center"/>
    </xf>
    <xf numFmtId="0" fontId="11" fillId="6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11" fillId="6" borderId="1" xfId="0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left" vertical="center"/>
    </xf>
    <xf numFmtId="0" fontId="11" fillId="6" borderId="1" xfId="0" applyFont="1" applyFill="1" applyBorder="1" applyAlignment="1">
      <alignment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vertical="center"/>
    </xf>
    <xf numFmtId="3" fontId="74" fillId="0" borderId="1" xfId="1" applyNumberFormat="1" applyFont="1" applyFill="1" applyBorder="1" applyAlignment="1">
      <alignment horizontal="center" vertical="center"/>
    </xf>
    <xf numFmtId="4" fontId="18" fillId="3" borderId="2" xfId="1" applyNumberFormat="1" applyFont="1" applyFill="1" applyBorder="1" applyAlignment="1">
      <alignment horizontal="center" vertical="center" wrapText="1"/>
    </xf>
    <xf numFmtId="4" fontId="23" fillId="3" borderId="3" xfId="1" applyNumberFormat="1" applyFont="1" applyFill="1" applyBorder="1" applyAlignment="1">
      <alignment horizontal="center" vertical="center" wrapText="1"/>
    </xf>
    <xf numFmtId="0" fontId="73" fillId="0" borderId="0" xfId="9" applyFont="1" applyFill="1" applyBorder="1" applyAlignment="1">
      <alignment horizontal="right" vertical="center" wrapText="1" indent="2"/>
    </xf>
    <xf numFmtId="0" fontId="73" fillId="0" borderId="0" xfId="0" applyFont="1"/>
    <xf numFmtId="4" fontId="75" fillId="3" borderId="2" xfId="1" applyNumberFormat="1" applyFont="1" applyFill="1" applyBorder="1" applyAlignment="1">
      <alignment horizontal="center" vertical="center" wrapText="1"/>
    </xf>
    <xf numFmtId="4" fontId="75" fillId="3" borderId="3" xfId="1" applyNumberFormat="1" applyFont="1" applyFill="1" applyBorder="1" applyAlignment="1">
      <alignment horizontal="center" vertical="center" wrapText="1"/>
    </xf>
    <xf numFmtId="4" fontId="41" fillId="0" borderId="0" xfId="1" applyNumberFormat="1" applyFont="1" applyFill="1" applyBorder="1" applyAlignment="1">
      <alignment horizontal="center"/>
    </xf>
    <xf numFmtId="4" fontId="41" fillId="0" borderId="1" xfId="1" applyNumberFormat="1" applyFont="1" applyFill="1" applyBorder="1" applyAlignment="1">
      <alignment horizontal="center"/>
    </xf>
    <xf numFmtId="4" fontId="41" fillId="6" borderId="1" xfId="1" applyNumberFormat="1" applyFont="1" applyFill="1" applyBorder="1" applyAlignment="1">
      <alignment horizontal="center"/>
    </xf>
    <xf numFmtId="3" fontId="41" fillId="0" borderId="1" xfId="1" applyNumberFormat="1" applyFont="1" applyFill="1" applyBorder="1" applyAlignment="1">
      <alignment horizontal="center"/>
    </xf>
    <xf numFmtId="4" fontId="41" fillId="6" borderId="0" xfId="1" applyNumberFormat="1" applyFont="1" applyFill="1" applyBorder="1" applyAlignment="1">
      <alignment horizontal="center"/>
    </xf>
    <xf numFmtId="0" fontId="41" fillId="0" borderId="0" xfId="0" applyFont="1" applyBorder="1"/>
    <xf numFmtId="0" fontId="26" fillId="0" borderId="1" xfId="12" applyFont="1" applyBorder="1" applyAlignment="1" applyProtection="1">
      <alignment horizontal="center"/>
    </xf>
    <xf numFmtId="0" fontId="41" fillId="0" borderId="0" xfId="0" applyFont="1"/>
    <xf numFmtId="4" fontId="76" fillId="0" borderId="1" xfId="1" applyNumberFormat="1" applyFont="1" applyFill="1" applyBorder="1" applyAlignment="1">
      <alignment horizontal="center"/>
    </xf>
    <xf numFmtId="4" fontId="77" fillId="0" borderId="1" xfId="1" applyNumberFormat="1" applyFont="1" applyFill="1" applyBorder="1" applyAlignment="1">
      <alignment horizontal="center"/>
    </xf>
    <xf numFmtId="4" fontId="76" fillId="6" borderId="1" xfId="1" applyNumberFormat="1" applyFont="1" applyFill="1" applyBorder="1" applyAlignment="1">
      <alignment horizontal="center"/>
    </xf>
    <xf numFmtId="4" fontId="77" fillId="6" borderId="2" xfId="1" applyNumberFormat="1" applyFont="1" applyFill="1" applyBorder="1" applyAlignment="1">
      <alignment horizontal="center"/>
    </xf>
    <xf numFmtId="0" fontId="78" fillId="0" borderId="0" xfId="0" applyFont="1"/>
    <xf numFmtId="0" fontId="22" fillId="0" borderId="0" xfId="1" applyFont="1" applyFill="1" applyBorder="1" applyAlignment="1">
      <alignment horizontal="left" vertical="center"/>
    </xf>
    <xf numFmtId="0" fontId="22" fillId="0" borderId="0" xfId="1" applyFont="1" applyFill="1" applyBorder="1" applyAlignment="1">
      <alignment vertical="center"/>
    </xf>
    <xf numFmtId="0" fontId="22" fillId="0" borderId="0" xfId="1" applyFont="1" applyFill="1" applyBorder="1" applyAlignment="1">
      <alignment horizontal="center" vertical="center"/>
    </xf>
    <xf numFmtId="167" fontId="22" fillId="0" borderId="0" xfId="1" applyNumberFormat="1" applyFont="1" applyFill="1" applyBorder="1" applyAlignment="1">
      <alignment horizontal="right" vertical="center"/>
    </xf>
    <xf numFmtId="0" fontId="81" fillId="3" borderId="13" xfId="1" applyFont="1" applyFill="1" applyBorder="1" applyAlignment="1">
      <alignment horizontal="center" vertical="center"/>
    </xf>
    <xf numFmtId="0" fontId="81" fillId="3" borderId="1" xfId="1" applyFont="1" applyFill="1" applyBorder="1" applyAlignment="1">
      <alignment horizontal="center" vertical="center"/>
    </xf>
    <xf numFmtId="2" fontId="81" fillId="3" borderId="1" xfId="1" applyNumberFormat="1" applyFont="1" applyFill="1" applyBorder="1" applyAlignment="1">
      <alignment horizontal="center" vertical="center"/>
    </xf>
    <xf numFmtId="167" fontId="81" fillId="3" borderId="1" xfId="1" applyNumberFormat="1" applyFont="1" applyFill="1" applyBorder="1" applyAlignment="1">
      <alignment horizontal="center" vertical="center"/>
    </xf>
    <xf numFmtId="0" fontId="63" fillId="6" borderId="14" xfId="0" applyFont="1" applyFill="1" applyBorder="1" applyAlignment="1">
      <alignment vertical="center"/>
    </xf>
    <xf numFmtId="0" fontId="82" fillId="6" borderId="14" xfId="1" applyFont="1" applyFill="1" applyBorder="1" applyAlignment="1">
      <alignment horizontal="left" vertical="center"/>
    </xf>
    <xf numFmtId="0" fontId="82" fillId="6" borderId="14" xfId="0" applyFont="1" applyFill="1" applyBorder="1" applyAlignment="1">
      <alignment horizontal="left" vertical="center"/>
    </xf>
    <xf numFmtId="0" fontId="82" fillId="6" borderId="14" xfId="1" applyFont="1" applyFill="1" applyBorder="1" applyAlignment="1">
      <alignment horizontal="center" vertical="center"/>
    </xf>
    <xf numFmtId="2" fontId="82" fillId="6" borderId="14" xfId="1" applyNumberFormat="1" applyFont="1" applyFill="1" applyBorder="1" applyAlignment="1">
      <alignment horizontal="center" vertical="center"/>
    </xf>
    <xf numFmtId="167" fontId="82" fillId="6" borderId="14" xfId="1" applyNumberFormat="1" applyFont="1" applyFill="1" applyBorder="1" applyAlignment="1">
      <alignment horizontal="right" vertical="center"/>
    </xf>
    <xf numFmtId="0" fontId="63" fillId="0" borderId="0" xfId="0" applyFont="1" applyAlignment="1">
      <alignment vertical="center"/>
    </xf>
    <xf numFmtId="0" fontId="22" fillId="6" borderId="3" xfId="1" applyFont="1" applyFill="1" applyBorder="1" applyAlignment="1">
      <alignment horizontal="center" vertical="center"/>
    </xf>
    <xf numFmtId="0" fontId="22" fillId="6" borderId="3" xfId="1" applyFont="1" applyFill="1" applyBorder="1" applyAlignment="1">
      <alignment horizontal="left" vertical="center"/>
    </xf>
    <xf numFmtId="0" fontId="22" fillId="6" borderId="3" xfId="0" applyFont="1" applyFill="1" applyBorder="1" applyAlignment="1">
      <alignment horizontal="left" vertical="center"/>
    </xf>
    <xf numFmtId="3" fontId="22" fillId="6" borderId="3" xfId="1" applyNumberFormat="1" applyFont="1" applyFill="1" applyBorder="1" applyAlignment="1">
      <alignment horizontal="center" vertical="center"/>
    </xf>
    <xf numFmtId="2" fontId="22" fillId="6" borderId="3" xfId="0" applyNumberFormat="1" applyFont="1" applyFill="1" applyBorder="1" applyAlignment="1">
      <alignment horizontal="center" vertical="center"/>
    </xf>
    <xf numFmtId="167" fontId="22" fillId="6" borderId="3" xfId="1" applyNumberFormat="1" applyFont="1" applyFill="1" applyBorder="1" applyAlignment="1">
      <alignment horizontal="right" vertical="center"/>
    </xf>
    <xf numFmtId="0" fontId="22" fillId="6" borderId="1" xfId="1" applyFont="1" applyFill="1" applyBorder="1" applyAlignment="1">
      <alignment horizontal="center" vertical="center"/>
    </xf>
    <xf numFmtId="0" fontId="22" fillId="6" borderId="1" xfId="1" applyFont="1" applyFill="1" applyBorder="1" applyAlignment="1">
      <alignment horizontal="left" vertical="center"/>
    </xf>
    <xf numFmtId="0" fontId="22" fillId="6" borderId="1" xfId="0" applyFont="1" applyFill="1" applyBorder="1" applyAlignment="1">
      <alignment horizontal="left" vertical="center"/>
    </xf>
    <xf numFmtId="2" fontId="22" fillId="6" borderId="1" xfId="0" applyNumberFormat="1" applyFont="1" applyFill="1" applyBorder="1" applyAlignment="1">
      <alignment horizontal="center" vertical="center"/>
    </xf>
    <xf numFmtId="0" fontId="22" fillId="6" borderId="0" xfId="1" applyFont="1" applyFill="1" applyBorder="1" applyAlignment="1">
      <alignment horizontal="center" vertical="center"/>
    </xf>
    <xf numFmtId="0" fontId="22" fillId="6" borderId="0" xfId="1" applyFont="1" applyFill="1" applyBorder="1" applyAlignment="1">
      <alignment horizontal="left" vertical="center"/>
    </xf>
    <xf numFmtId="0" fontId="22" fillId="6" borderId="0" xfId="0" applyFont="1" applyFill="1" applyBorder="1" applyAlignment="1">
      <alignment horizontal="left" vertical="center"/>
    </xf>
    <xf numFmtId="3" fontId="22" fillId="6" borderId="0" xfId="1" applyNumberFormat="1" applyFont="1" applyFill="1" applyBorder="1" applyAlignment="1">
      <alignment horizontal="center" vertical="center"/>
    </xf>
    <xf numFmtId="0" fontId="22" fillId="6" borderId="2" xfId="1" applyFont="1" applyFill="1" applyBorder="1" applyAlignment="1">
      <alignment horizontal="center" vertical="center"/>
    </xf>
    <xf numFmtId="0" fontId="22" fillId="6" borderId="2" xfId="1" applyFont="1" applyFill="1" applyBorder="1" applyAlignment="1">
      <alignment horizontal="left" vertical="center"/>
    </xf>
    <xf numFmtId="0" fontId="22" fillId="6" borderId="2" xfId="0" applyFont="1" applyFill="1" applyBorder="1" applyAlignment="1">
      <alignment horizontal="left" vertical="center"/>
    </xf>
    <xf numFmtId="3" fontId="22" fillId="6" borderId="2" xfId="1" applyNumberFormat="1" applyFont="1" applyFill="1" applyBorder="1" applyAlignment="1">
      <alignment horizontal="center" vertical="center"/>
    </xf>
    <xf numFmtId="2" fontId="83" fillId="6" borderId="14" xfId="0" applyNumberFormat="1" applyFont="1" applyFill="1" applyBorder="1" applyAlignment="1">
      <alignment horizontal="center" vertical="center"/>
    </xf>
    <xf numFmtId="167" fontId="83" fillId="6" borderId="14" xfId="1" applyNumberFormat="1" applyFont="1" applyFill="1" applyBorder="1" applyAlignment="1">
      <alignment horizontal="right" vertical="center"/>
    </xf>
    <xf numFmtId="1" fontId="22" fillId="6" borderId="3" xfId="15" applyNumberFormat="1" applyFont="1" applyFill="1" applyBorder="1" applyAlignment="1">
      <alignment horizontal="center" vertical="center"/>
    </xf>
    <xf numFmtId="2" fontId="22" fillId="6" borderId="3" xfId="15" applyNumberFormat="1" applyFont="1" applyFill="1" applyBorder="1" applyAlignment="1">
      <alignment horizontal="left" vertical="center"/>
    </xf>
    <xf numFmtId="2" fontId="22" fillId="6" borderId="3" xfId="15" applyNumberFormat="1" applyFont="1" applyFill="1" applyBorder="1" applyAlignment="1">
      <alignment horizontal="center" vertical="center"/>
    </xf>
    <xf numFmtId="1" fontId="22" fillId="6" borderId="0" xfId="15" applyNumberFormat="1" applyFont="1" applyFill="1" applyBorder="1" applyAlignment="1">
      <alignment horizontal="center" vertical="center"/>
    </xf>
    <xf numFmtId="2" fontId="22" fillId="6" borderId="0" xfId="15" applyNumberFormat="1" applyFont="1" applyFill="1" applyBorder="1" applyAlignment="1">
      <alignment horizontal="left" vertical="center"/>
    </xf>
    <xf numFmtId="2" fontId="22" fillId="6" borderId="0" xfId="15" applyNumberFormat="1" applyFont="1" applyFill="1" applyBorder="1" applyAlignment="1">
      <alignment horizontal="center" vertical="center"/>
    </xf>
    <xf numFmtId="1" fontId="22" fillId="6" borderId="1" xfId="15" applyNumberFormat="1" applyFont="1" applyFill="1" applyBorder="1" applyAlignment="1">
      <alignment horizontal="center" vertical="center"/>
    </xf>
    <xf numFmtId="2" fontId="22" fillId="6" borderId="1" xfId="15" applyNumberFormat="1" applyFont="1" applyFill="1" applyBorder="1" applyAlignment="1">
      <alignment horizontal="left" vertical="center"/>
    </xf>
    <xf numFmtId="2" fontId="22" fillId="6" borderId="1" xfId="15" applyNumberFormat="1" applyFont="1" applyFill="1" applyBorder="1" applyAlignment="1">
      <alignment horizontal="center" vertical="center"/>
    </xf>
    <xf numFmtId="1" fontId="22" fillId="6" borderId="2" xfId="15" applyNumberFormat="1" applyFont="1" applyFill="1" applyBorder="1" applyAlignment="1">
      <alignment horizontal="center" vertical="center"/>
    </xf>
    <xf numFmtId="2" fontId="22" fillId="6" borderId="2" xfId="15" applyNumberFormat="1" applyFont="1" applyFill="1" applyBorder="1" applyAlignment="1">
      <alignment horizontal="left" vertical="center"/>
    </xf>
    <xf numFmtId="2" fontId="22" fillId="6" borderId="2" xfId="15" applyNumberFormat="1" applyFont="1" applyFill="1" applyBorder="1" applyAlignment="1">
      <alignment horizontal="center" vertical="center"/>
    </xf>
    <xf numFmtId="2" fontId="22" fillId="6" borderId="0" xfId="0" applyNumberFormat="1" applyFont="1" applyFill="1" applyBorder="1" applyAlignment="1">
      <alignment horizontal="center" vertical="center"/>
    </xf>
    <xf numFmtId="2" fontId="21" fillId="6" borderId="1" xfId="15" applyNumberFormat="1" applyFont="1" applyFill="1" applyBorder="1" applyAlignment="1">
      <alignment horizontal="left" vertical="center"/>
    </xf>
    <xf numFmtId="167" fontId="22" fillId="6" borderId="1" xfId="1" applyNumberFormat="1" applyFont="1" applyFill="1" applyBorder="1" applyAlignment="1">
      <alignment horizontal="right" vertical="center"/>
    </xf>
    <xf numFmtId="0" fontId="21" fillId="6" borderId="1" xfId="0" applyFont="1" applyFill="1" applyBorder="1" applyAlignment="1">
      <alignment horizontal="center" vertical="center"/>
    </xf>
    <xf numFmtId="0" fontId="21" fillId="6" borderId="1" xfId="0" applyFont="1" applyFill="1" applyBorder="1" applyAlignment="1">
      <alignment vertical="center"/>
    </xf>
    <xf numFmtId="0" fontId="21" fillId="6" borderId="3" xfId="0" applyFont="1" applyFill="1" applyBorder="1" applyAlignment="1">
      <alignment horizontal="center" vertical="center"/>
    </xf>
    <xf numFmtId="1" fontId="22" fillId="6" borderId="1" xfId="15" applyNumberFormat="1" applyFont="1" applyFill="1" applyBorder="1" applyAlignment="1">
      <alignment horizontal="center"/>
    </xf>
    <xf numFmtId="2" fontId="22" fillId="6" borderId="1" xfId="15" applyNumberFormat="1" applyFont="1" applyFill="1" applyBorder="1" applyAlignment="1">
      <alignment horizontal="left"/>
    </xf>
    <xf numFmtId="1" fontId="22" fillId="6" borderId="0" xfId="15" applyNumberFormat="1" applyFont="1" applyFill="1" applyBorder="1" applyAlignment="1">
      <alignment horizontal="center"/>
    </xf>
    <xf numFmtId="2" fontId="22" fillId="6" borderId="0" xfId="15" applyNumberFormat="1" applyFont="1" applyFill="1" applyBorder="1" applyAlignment="1">
      <alignment horizontal="left"/>
    </xf>
    <xf numFmtId="0" fontId="22" fillId="6" borderId="0" xfId="15" applyFont="1" applyFill="1" applyBorder="1" applyAlignment="1">
      <alignment horizontal="center" vertical="center"/>
    </xf>
    <xf numFmtId="0" fontId="22" fillId="6" borderId="0" xfId="15" applyFont="1" applyFill="1" applyBorder="1" applyAlignment="1">
      <alignment horizontal="left" vertical="center"/>
    </xf>
    <xf numFmtId="0" fontId="22" fillId="6" borderId="1" xfId="15" applyFont="1" applyFill="1" applyBorder="1" applyAlignment="1">
      <alignment horizontal="center" vertical="center"/>
    </xf>
    <xf numFmtId="0" fontId="22" fillId="6" borderId="1" xfId="15" applyFont="1" applyFill="1" applyBorder="1" applyAlignment="1">
      <alignment horizontal="left" vertical="center"/>
    </xf>
    <xf numFmtId="0" fontId="22" fillId="6" borderId="2" xfId="15" applyFont="1" applyFill="1" applyBorder="1" applyAlignment="1">
      <alignment horizontal="center" vertical="center"/>
    </xf>
    <xf numFmtId="0" fontId="22" fillId="6" borderId="2" xfId="15" applyFont="1" applyFill="1" applyBorder="1" applyAlignment="1">
      <alignment horizontal="left" vertical="center"/>
    </xf>
    <xf numFmtId="0" fontId="22" fillId="6" borderId="2" xfId="1" applyFont="1" applyFill="1" applyBorder="1" applyAlignment="1">
      <alignment vertical="center"/>
    </xf>
    <xf numFmtId="0" fontId="21" fillId="6" borderId="2" xfId="0" applyFont="1" applyFill="1" applyBorder="1" applyAlignment="1">
      <alignment vertical="center"/>
    </xf>
    <xf numFmtId="2" fontId="22" fillId="6" borderId="2" xfId="0" applyNumberFormat="1" applyFont="1" applyFill="1" applyBorder="1" applyAlignment="1">
      <alignment horizontal="center" vertical="center"/>
    </xf>
    <xf numFmtId="0" fontId="22" fillId="6" borderId="1" xfId="1" applyFont="1" applyFill="1" applyBorder="1" applyAlignment="1">
      <alignment vertical="center"/>
    </xf>
    <xf numFmtId="0" fontId="22" fillId="6" borderId="1" xfId="0" applyFont="1" applyFill="1" applyBorder="1" applyAlignment="1">
      <alignment horizontal="center" vertical="center"/>
    </xf>
    <xf numFmtId="0" fontId="22" fillId="6" borderId="3" xfId="15" applyFont="1" applyFill="1" applyBorder="1" applyAlignment="1">
      <alignment horizontal="center" vertical="center"/>
    </xf>
    <xf numFmtId="0" fontId="22" fillId="6" borderId="3" xfId="15" applyFont="1" applyFill="1" applyBorder="1" applyAlignment="1">
      <alignment horizontal="left" vertical="center"/>
    </xf>
    <xf numFmtId="0" fontId="39" fillId="6" borderId="1" xfId="0" applyFont="1" applyFill="1" applyBorder="1" applyAlignment="1">
      <alignment horizontal="left" vertical="center" wrapText="1"/>
    </xf>
    <xf numFmtId="167" fontId="22" fillId="6" borderId="0" xfId="1" applyNumberFormat="1" applyFont="1" applyFill="1" applyBorder="1" applyAlignment="1">
      <alignment horizontal="right" vertical="center"/>
    </xf>
    <xf numFmtId="0" fontId="21" fillId="6" borderId="1" xfId="15" applyFont="1" applyFill="1" applyBorder="1" applyAlignment="1">
      <alignment horizontal="left" vertical="center"/>
    </xf>
    <xf numFmtId="0" fontId="21" fillId="6" borderId="3" xfId="15" applyFont="1" applyFill="1" applyBorder="1" applyAlignment="1">
      <alignment horizontal="left" vertical="center"/>
    </xf>
    <xf numFmtId="0" fontId="22" fillId="8" borderId="1" xfId="15" applyFont="1" applyFill="1" applyBorder="1" applyAlignment="1">
      <alignment horizontal="center" vertical="center"/>
    </xf>
    <xf numFmtId="0" fontId="22" fillId="8" borderId="1" xfId="15" applyFont="1" applyFill="1" applyBorder="1" applyAlignment="1">
      <alignment horizontal="left" vertical="center"/>
    </xf>
    <xf numFmtId="2" fontId="22" fillId="8" borderId="1" xfId="0" applyNumberFormat="1" applyFont="1" applyFill="1" applyBorder="1" applyAlignment="1">
      <alignment horizontal="center" vertical="center"/>
    </xf>
    <xf numFmtId="167" fontId="22" fillId="8" borderId="3" xfId="1" applyNumberFormat="1" applyFont="1" applyFill="1" applyBorder="1" applyAlignment="1">
      <alignment horizontal="right" vertical="center"/>
    </xf>
    <xf numFmtId="0" fontId="22" fillId="8" borderId="0" xfId="15" applyFont="1" applyFill="1" applyBorder="1" applyAlignment="1">
      <alignment horizontal="center" vertical="center"/>
    </xf>
    <xf numFmtId="0" fontId="22" fillId="8" borderId="0" xfId="15" applyFont="1" applyFill="1" applyBorder="1" applyAlignment="1">
      <alignment horizontal="left" vertical="center"/>
    </xf>
    <xf numFmtId="2" fontId="22" fillId="8" borderId="3" xfId="0" applyNumberFormat="1" applyFont="1" applyFill="1" applyBorder="1" applyAlignment="1">
      <alignment horizontal="center" vertical="center"/>
    </xf>
    <xf numFmtId="0" fontId="21" fillId="8" borderId="0" xfId="15" applyFont="1" applyFill="1" applyBorder="1" applyAlignment="1">
      <alignment horizontal="left" vertical="center"/>
    </xf>
    <xf numFmtId="0" fontId="21" fillId="8" borderId="1" xfId="15" applyFont="1" applyFill="1" applyBorder="1" applyAlignment="1">
      <alignment horizontal="left" vertical="center"/>
    </xf>
    <xf numFmtId="2" fontId="22" fillId="8" borderId="2" xfId="0" applyNumberFormat="1" applyFont="1" applyFill="1" applyBorder="1" applyAlignment="1">
      <alignment horizontal="center" vertical="center"/>
    </xf>
    <xf numFmtId="0" fontId="22" fillId="8" borderId="3" xfId="15" applyFont="1" applyFill="1" applyBorder="1" applyAlignment="1">
      <alignment horizontal="center" vertical="center"/>
    </xf>
    <xf numFmtId="0" fontId="21" fillId="8" borderId="3" xfId="15" applyFont="1" applyFill="1" applyBorder="1" applyAlignment="1">
      <alignment horizontal="left" vertical="center"/>
    </xf>
    <xf numFmtId="0" fontId="21" fillId="6" borderId="0" xfId="15" applyFont="1" applyFill="1" applyBorder="1" applyAlignment="1">
      <alignment horizontal="left" vertical="center"/>
    </xf>
    <xf numFmtId="0" fontId="31" fillId="4" borderId="2" xfId="15" applyFont="1" applyFill="1" applyBorder="1" applyAlignment="1">
      <alignment horizontal="center" vertical="center"/>
    </xf>
    <xf numFmtId="0" fontId="31" fillId="4" borderId="2" xfId="15" applyFont="1" applyFill="1" applyBorder="1" applyAlignment="1">
      <alignment horizontal="left" vertical="center"/>
    </xf>
    <xf numFmtId="2" fontId="31" fillId="4" borderId="3" xfId="0" applyNumberFormat="1" applyFont="1" applyFill="1" applyBorder="1" applyAlignment="1">
      <alignment horizontal="center" vertical="center"/>
    </xf>
    <xf numFmtId="167" fontId="31" fillId="4" borderId="3" xfId="1" applyNumberFormat="1" applyFont="1" applyFill="1" applyBorder="1" applyAlignment="1">
      <alignment horizontal="right" vertical="center"/>
    </xf>
    <xf numFmtId="0" fontId="22" fillId="6" borderId="3" xfId="1" applyFont="1" applyFill="1" applyBorder="1" applyAlignment="1">
      <alignment vertical="center"/>
    </xf>
    <xf numFmtId="0" fontId="22" fillId="6" borderId="3" xfId="0" applyFont="1" applyFill="1" applyBorder="1" applyAlignment="1">
      <alignment vertical="center"/>
    </xf>
    <xf numFmtId="0" fontId="22" fillId="6" borderId="0" xfId="1" applyFont="1" applyFill="1" applyBorder="1" applyAlignment="1">
      <alignment vertical="center"/>
    </xf>
    <xf numFmtId="0" fontId="22" fillId="6" borderId="0" xfId="0" applyFont="1" applyFill="1" applyBorder="1" applyAlignment="1">
      <alignment vertical="center"/>
    </xf>
    <xf numFmtId="0" fontId="22" fillId="6" borderId="2" xfId="0" applyFont="1" applyFill="1" applyBorder="1" applyAlignment="1">
      <alignment vertical="center"/>
    </xf>
    <xf numFmtId="0" fontId="22" fillId="6" borderId="1" xfId="15" applyFont="1" applyFill="1" applyBorder="1" applyAlignment="1">
      <alignment horizontal="center"/>
    </xf>
    <xf numFmtId="0" fontId="22" fillId="6" borderId="1" xfId="15" applyFont="1" applyFill="1" applyBorder="1" applyAlignment="1">
      <alignment horizontal="left"/>
    </xf>
    <xf numFmtId="0" fontId="22" fillId="6" borderId="0" xfId="15" applyFont="1" applyFill="1" applyBorder="1" applyAlignment="1">
      <alignment horizontal="center"/>
    </xf>
    <xf numFmtId="0" fontId="3" fillId="6" borderId="1" xfId="0" applyFont="1" applyFill="1" applyBorder="1" applyAlignment="1">
      <alignment horizontal="left" vertical="center" wrapText="1"/>
    </xf>
    <xf numFmtId="0" fontId="31" fillId="4" borderId="1" xfId="15" applyFont="1" applyFill="1" applyBorder="1" applyAlignment="1">
      <alignment horizontal="center"/>
    </xf>
    <xf numFmtId="0" fontId="31" fillId="4" borderId="1" xfId="0" applyFont="1" applyFill="1" applyBorder="1" applyAlignment="1">
      <alignment vertical="center"/>
    </xf>
    <xf numFmtId="0" fontId="31" fillId="4" borderId="1" xfId="15" applyFont="1" applyFill="1" applyBorder="1" applyAlignment="1">
      <alignment horizontal="left"/>
    </xf>
    <xf numFmtId="2" fontId="31" fillId="4" borderId="1" xfId="0" applyNumberFormat="1" applyFont="1" applyFill="1" applyBorder="1" applyAlignment="1">
      <alignment horizontal="center" vertical="center"/>
    </xf>
    <xf numFmtId="167" fontId="31" fillId="4" borderId="1" xfId="1" applyNumberFormat="1" applyFont="1" applyFill="1" applyBorder="1" applyAlignment="1">
      <alignment horizontal="right" vertical="center"/>
    </xf>
    <xf numFmtId="0" fontId="22" fillId="6" borderId="0" xfId="0" applyFont="1" applyFill="1" applyBorder="1" applyAlignment="1">
      <alignment horizontal="center" vertical="center"/>
    </xf>
    <xf numFmtId="0" fontId="22" fillId="6" borderId="2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left" vertical="center"/>
    </xf>
    <xf numFmtId="0" fontId="22" fillId="6" borderId="0" xfId="15" applyFont="1" applyFill="1" applyBorder="1" applyAlignment="1">
      <alignment vertical="center"/>
    </xf>
    <xf numFmtId="0" fontId="22" fillId="6" borderId="1" xfId="15" applyFont="1" applyFill="1" applyBorder="1" applyAlignment="1">
      <alignment vertical="center"/>
    </xf>
    <xf numFmtId="0" fontId="84" fillId="6" borderId="0" xfId="15" applyFont="1" applyFill="1" applyBorder="1" applyAlignment="1">
      <alignment horizontal="center" vertical="center"/>
    </xf>
    <xf numFmtId="0" fontId="84" fillId="6" borderId="1" xfId="15" applyFont="1" applyFill="1" applyBorder="1" applyAlignment="1">
      <alignment horizontal="left" vertical="center"/>
    </xf>
    <xf numFmtId="2" fontId="84" fillId="6" borderId="3" xfId="0" applyNumberFormat="1" applyFont="1" applyFill="1" applyBorder="1" applyAlignment="1">
      <alignment horizontal="center" vertical="center"/>
    </xf>
    <xf numFmtId="0" fontId="82" fillId="6" borderId="10" xfId="0" applyFont="1" applyFill="1" applyBorder="1" applyAlignment="1">
      <alignment horizontal="left" vertical="center"/>
    </xf>
    <xf numFmtId="2" fontId="83" fillId="6" borderId="10" xfId="0" applyNumberFormat="1" applyFont="1" applyFill="1" applyBorder="1" applyAlignment="1">
      <alignment horizontal="center" vertical="center"/>
    </xf>
    <xf numFmtId="167" fontId="83" fillId="6" borderId="10" xfId="1" applyNumberFormat="1" applyFont="1" applyFill="1" applyBorder="1" applyAlignment="1">
      <alignment horizontal="right" vertical="center"/>
    </xf>
    <xf numFmtId="0" fontId="22" fillId="6" borderId="3" xfId="0" applyFont="1" applyFill="1" applyBorder="1" applyAlignment="1">
      <alignment horizontal="center" vertical="center"/>
    </xf>
    <xf numFmtId="0" fontId="63" fillId="0" borderId="14" xfId="0" applyFont="1" applyBorder="1" applyAlignment="1">
      <alignment vertical="center"/>
    </xf>
    <xf numFmtId="0" fontId="82" fillId="0" borderId="14" xfId="0" applyFont="1" applyFill="1" applyBorder="1" applyAlignment="1">
      <alignment horizontal="left" vertical="center"/>
    </xf>
    <xf numFmtId="0" fontId="83" fillId="6" borderId="14" xfId="0" applyFont="1" applyFill="1" applyBorder="1" applyAlignment="1">
      <alignment horizontal="center" vertical="center"/>
    </xf>
    <xf numFmtId="0" fontId="21" fillId="6" borderId="0" xfId="0" applyFont="1" applyFill="1" applyAlignment="1">
      <alignment vertical="center"/>
    </xf>
    <xf numFmtId="0" fontId="22" fillId="8" borderId="1" xfId="0" applyFont="1" applyFill="1" applyBorder="1" applyAlignment="1">
      <alignment horizontal="center" vertical="center"/>
    </xf>
    <xf numFmtId="0" fontId="21" fillId="8" borderId="1" xfId="0" applyFont="1" applyFill="1" applyBorder="1" applyAlignment="1">
      <alignment vertical="center"/>
    </xf>
    <xf numFmtId="0" fontId="22" fillId="8" borderId="1" xfId="0" applyFont="1" applyFill="1" applyBorder="1" applyAlignment="1">
      <alignment horizontal="left" vertical="center"/>
    </xf>
    <xf numFmtId="167" fontId="22" fillId="8" borderId="1" xfId="1" applyNumberFormat="1" applyFont="1" applyFill="1" applyBorder="1" applyAlignment="1">
      <alignment horizontal="right" vertical="center"/>
    </xf>
    <xf numFmtId="0" fontId="85" fillId="0" borderId="0" xfId="0" applyFont="1" applyBorder="1" applyAlignment="1">
      <alignment vertical="center"/>
    </xf>
    <xf numFmtId="0" fontId="86" fillId="0" borderId="2" xfId="1" applyFont="1" applyFill="1" applyBorder="1" applyAlignment="1">
      <alignment horizontal="left" vertical="center"/>
    </xf>
    <xf numFmtId="0" fontId="86" fillId="0" borderId="0" xfId="0" applyFont="1" applyFill="1" applyBorder="1" applyAlignment="1">
      <alignment horizontal="left" vertical="center"/>
    </xf>
    <xf numFmtId="0" fontId="86" fillId="0" borderId="2" xfId="1" applyFont="1" applyFill="1" applyBorder="1" applyAlignment="1">
      <alignment horizontal="center" vertical="center"/>
    </xf>
    <xf numFmtId="2" fontId="87" fillId="0" borderId="0" xfId="0" applyNumberFormat="1" applyFont="1" applyFill="1" applyBorder="1" applyAlignment="1">
      <alignment horizontal="center" vertical="center"/>
    </xf>
    <xf numFmtId="167" fontId="86" fillId="0" borderId="2" xfId="1" applyNumberFormat="1" applyFont="1" applyFill="1" applyBorder="1" applyAlignment="1">
      <alignment horizontal="right" vertical="center"/>
    </xf>
    <xf numFmtId="0" fontId="85" fillId="0" borderId="0" xfId="0" applyFont="1" applyAlignment="1">
      <alignment vertical="center"/>
    </xf>
    <xf numFmtId="0" fontId="63" fillId="0" borderId="10" xfId="0" applyFont="1" applyBorder="1" applyAlignment="1">
      <alignment vertical="center"/>
    </xf>
    <xf numFmtId="0" fontId="82" fillId="0" borderId="10" xfId="1" applyFont="1" applyFill="1" applyBorder="1" applyAlignment="1">
      <alignment horizontal="left" vertical="center"/>
    </xf>
    <xf numFmtId="0" fontId="82" fillId="0" borderId="10" xfId="0" applyFont="1" applyFill="1" applyBorder="1" applyAlignment="1">
      <alignment horizontal="left" vertical="center"/>
    </xf>
    <xf numFmtId="0" fontId="82" fillId="0" borderId="10" xfId="1" applyFont="1" applyFill="1" applyBorder="1" applyAlignment="1">
      <alignment horizontal="center" vertical="center"/>
    </xf>
    <xf numFmtId="2" fontId="83" fillId="0" borderId="10" xfId="0" applyNumberFormat="1" applyFont="1" applyFill="1" applyBorder="1" applyAlignment="1">
      <alignment horizontal="center" vertical="center"/>
    </xf>
    <xf numFmtId="167" fontId="82" fillId="0" borderId="10" xfId="1" applyNumberFormat="1" applyFont="1" applyFill="1" applyBorder="1" applyAlignment="1">
      <alignment horizontal="right" vertical="center"/>
    </xf>
    <xf numFmtId="0" fontId="22" fillId="0" borderId="3" xfId="15" applyFont="1" applyFill="1" applyBorder="1" applyAlignment="1">
      <alignment horizontal="center" vertical="center"/>
    </xf>
    <xf numFmtId="0" fontId="22" fillId="0" borderId="3" xfId="15" applyFont="1" applyFill="1" applyBorder="1" applyAlignment="1">
      <alignment horizontal="left" vertical="center"/>
    </xf>
    <xf numFmtId="2" fontId="22" fillId="0" borderId="3" xfId="0" applyNumberFormat="1" applyFont="1" applyFill="1" applyBorder="1" applyAlignment="1">
      <alignment horizontal="center" vertical="center"/>
    </xf>
    <xf numFmtId="167" fontId="22" fillId="0" borderId="3" xfId="1" applyNumberFormat="1" applyFont="1" applyFill="1" applyBorder="1" applyAlignment="1">
      <alignment horizontal="right" vertical="center"/>
    </xf>
    <xf numFmtId="0" fontId="22" fillId="0" borderId="1" xfId="15" applyFont="1" applyFill="1" applyBorder="1" applyAlignment="1">
      <alignment horizontal="center" vertical="center"/>
    </xf>
    <xf numFmtId="0" fontId="22" fillId="0" borderId="1" xfId="15" applyFont="1" applyFill="1" applyBorder="1" applyAlignment="1">
      <alignment horizontal="left" vertical="center"/>
    </xf>
    <xf numFmtId="0" fontId="82" fillId="0" borderId="14" xfId="1" applyFont="1" applyFill="1" applyBorder="1" applyAlignment="1">
      <alignment horizontal="left" vertical="center"/>
    </xf>
    <xf numFmtId="0" fontId="82" fillId="0" borderId="14" xfId="1" applyFont="1" applyFill="1" applyBorder="1" applyAlignment="1">
      <alignment horizontal="center" vertical="center"/>
    </xf>
    <xf numFmtId="2" fontId="83" fillId="0" borderId="14" xfId="0" applyNumberFormat="1" applyFont="1" applyFill="1" applyBorder="1" applyAlignment="1">
      <alignment horizontal="center" vertical="center"/>
    </xf>
    <xf numFmtId="167" fontId="82" fillId="0" borderId="14" xfId="1" applyNumberFormat="1" applyFont="1" applyFill="1" applyBorder="1" applyAlignment="1">
      <alignment horizontal="right" vertical="center"/>
    </xf>
    <xf numFmtId="2" fontId="22" fillId="0" borderId="1" xfId="0" applyNumberFormat="1" applyFont="1" applyFill="1" applyBorder="1" applyAlignment="1">
      <alignment horizontal="center" vertical="center"/>
    </xf>
    <xf numFmtId="4" fontId="90" fillId="0" borderId="0" xfId="1" applyNumberFormat="1" applyFont="1" applyFill="1" applyBorder="1" applyAlignment="1">
      <alignment horizontal="center" vertical="center"/>
    </xf>
    <xf numFmtId="2" fontId="22" fillId="0" borderId="0" xfId="1" applyNumberFormat="1" applyFont="1" applyFill="1" applyBorder="1" applyAlignment="1">
      <alignment horizontal="center" vertical="center"/>
    </xf>
    <xf numFmtId="0" fontId="81" fillId="3" borderId="2" xfId="1" applyFont="1" applyFill="1" applyBorder="1" applyAlignment="1">
      <alignment horizontal="center" vertical="center"/>
    </xf>
    <xf numFmtId="3" fontId="81" fillId="3" borderId="1" xfId="1" applyNumberFormat="1" applyFont="1" applyFill="1" applyBorder="1" applyAlignment="1">
      <alignment horizontal="center" vertical="center"/>
    </xf>
    <xf numFmtId="4" fontId="82" fillId="0" borderId="14" xfId="1" applyNumberFormat="1" applyFont="1" applyFill="1" applyBorder="1" applyAlignment="1">
      <alignment horizontal="center" vertical="center"/>
    </xf>
    <xf numFmtId="2" fontId="82" fillId="0" borderId="14" xfId="1" applyNumberFormat="1" applyFont="1" applyFill="1" applyBorder="1" applyAlignment="1">
      <alignment horizontal="center" vertical="center"/>
    </xf>
    <xf numFmtId="0" fontId="22" fillId="0" borderId="3" xfId="1" applyFont="1" applyFill="1" applyBorder="1" applyAlignment="1">
      <alignment horizontal="center" vertical="center"/>
    </xf>
    <xf numFmtId="0" fontId="22" fillId="0" borderId="3" xfId="1" applyFont="1" applyFill="1" applyBorder="1" applyAlignment="1">
      <alignment vertical="center"/>
    </xf>
    <xf numFmtId="0" fontId="22" fillId="0" borderId="3" xfId="0" applyFont="1" applyFill="1" applyBorder="1" applyAlignment="1">
      <alignment vertical="center"/>
    </xf>
    <xf numFmtId="4" fontId="22" fillId="0" borderId="3" xfId="0" applyNumberFormat="1" applyFont="1" applyFill="1" applyBorder="1" applyAlignment="1">
      <alignment horizontal="center" vertical="center"/>
    </xf>
    <xf numFmtId="2" fontId="22" fillId="0" borderId="3" xfId="1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center"/>
    </xf>
    <xf numFmtId="0" fontId="22" fillId="0" borderId="1" xfId="1" applyFont="1" applyFill="1" applyBorder="1" applyAlignment="1">
      <alignment horizontal="center" vertical="center"/>
    </xf>
    <xf numFmtId="0" fontId="22" fillId="0" borderId="1" xfId="1" applyFont="1" applyFill="1" applyBorder="1" applyAlignment="1">
      <alignment vertical="center"/>
    </xf>
    <xf numFmtId="0" fontId="22" fillId="0" borderId="1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left" vertical="center"/>
    </xf>
    <xf numFmtId="0" fontId="22" fillId="0" borderId="1" xfId="1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0" fontId="22" fillId="0" borderId="2" xfId="1" applyFont="1" applyFill="1" applyBorder="1" applyAlignment="1">
      <alignment horizontal="center" vertical="center"/>
    </xf>
    <xf numFmtId="0" fontId="91" fillId="4" borderId="1" xfId="0" applyFont="1" applyFill="1" applyBorder="1" applyAlignment="1">
      <alignment horizontal="center"/>
    </xf>
    <xf numFmtId="0" fontId="31" fillId="4" borderId="1" xfId="1" applyFont="1" applyFill="1" applyBorder="1" applyAlignment="1">
      <alignment horizontal="left" vertical="center"/>
    </xf>
    <xf numFmtId="0" fontId="91" fillId="4" borderId="1" xfId="0" applyFont="1" applyFill="1" applyBorder="1" applyAlignment="1">
      <alignment horizontal="left"/>
    </xf>
    <xf numFmtId="4" fontId="91" fillId="4" borderId="1" xfId="0" applyNumberFormat="1" applyFont="1" applyFill="1" applyBorder="1" applyAlignment="1">
      <alignment horizontal="center"/>
    </xf>
    <xf numFmtId="2" fontId="31" fillId="4" borderId="3" xfId="1" applyNumberFormat="1" applyFont="1" applyFill="1" applyBorder="1" applyAlignment="1">
      <alignment horizontal="center" vertical="center"/>
    </xf>
    <xf numFmtId="2" fontId="83" fillId="0" borderId="14" xfId="1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0" fontId="22" fillId="0" borderId="2" xfId="1" applyFont="1" applyFill="1" applyBorder="1" applyAlignment="1">
      <alignment vertical="center"/>
    </xf>
    <xf numFmtId="0" fontId="21" fillId="0" borderId="2" xfId="0" applyFont="1" applyFill="1" applyBorder="1" applyAlignment="1">
      <alignment vertical="center"/>
    </xf>
    <xf numFmtId="4" fontId="22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vertical="center"/>
    </xf>
    <xf numFmtId="4" fontId="22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left"/>
    </xf>
    <xf numFmtId="0" fontId="22" fillId="0" borderId="2" xfId="1" applyFont="1" applyFill="1" applyBorder="1" applyAlignment="1">
      <alignment horizontal="left" vertical="center"/>
    </xf>
    <xf numFmtId="0" fontId="22" fillId="0" borderId="2" xfId="0" applyFont="1" applyFill="1" applyBorder="1" applyAlignment="1">
      <alignment horizontal="left" vertical="center"/>
    </xf>
    <xf numFmtId="0" fontId="22" fillId="0" borderId="3" xfId="0" applyFont="1" applyFill="1" applyBorder="1" applyAlignment="1">
      <alignment horizontal="center" vertical="center"/>
    </xf>
    <xf numFmtId="0" fontId="22" fillId="0" borderId="0" xfId="1" applyFont="1" applyFill="1" applyAlignment="1">
      <alignment vertical="center"/>
    </xf>
    <xf numFmtId="0" fontId="21" fillId="0" borderId="0" xfId="0" applyFont="1" applyFill="1" applyAlignment="1">
      <alignment vertical="center"/>
    </xf>
    <xf numFmtId="2" fontId="22" fillId="0" borderId="1" xfId="1" applyNumberFormat="1" applyFont="1" applyFill="1" applyBorder="1" applyAlignment="1">
      <alignment horizontal="center" vertical="center"/>
    </xf>
    <xf numFmtId="0" fontId="22" fillId="0" borderId="3" xfId="1" applyFont="1" applyFill="1" applyBorder="1" applyAlignment="1">
      <alignment horizontal="left" vertical="center"/>
    </xf>
    <xf numFmtId="0" fontId="22" fillId="0" borderId="3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vertical="center"/>
    </xf>
    <xf numFmtId="4" fontId="22" fillId="0" borderId="1" xfId="1" applyNumberFormat="1" applyFont="1" applyFill="1" applyBorder="1" applyAlignment="1">
      <alignment horizontal="center" vertical="center"/>
    </xf>
    <xf numFmtId="4" fontId="22" fillId="0" borderId="0" xfId="1" applyNumberFormat="1" applyFont="1" applyFill="1" applyBorder="1" applyAlignment="1">
      <alignment horizontal="center" vertical="center"/>
    </xf>
    <xf numFmtId="4" fontId="22" fillId="6" borderId="1" xfId="1" applyNumberFormat="1" applyFont="1" applyFill="1" applyBorder="1" applyAlignment="1">
      <alignment horizontal="center" vertical="center"/>
    </xf>
    <xf numFmtId="4" fontId="22" fillId="6" borderId="3" xfId="0" applyNumberFormat="1" applyFont="1" applyFill="1" applyBorder="1" applyAlignment="1">
      <alignment horizontal="center" vertical="center"/>
    </xf>
    <xf numFmtId="2" fontId="22" fillId="6" borderId="3" xfId="1" applyNumberFormat="1" applyFont="1" applyFill="1" applyBorder="1" applyAlignment="1">
      <alignment horizontal="center" vertical="center"/>
    </xf>
    <xf numFmtId="4" fontId="22" fillId="6" borderId="0" xfId="1" applyNumberFormat="1" applyFont="1" applyFill="1" applyBorder="1" applyAlignment="1">
      <alignment horizontal="center" vertical="center"/>
    </xf>
    <xf numFmtId="4" fontId="22" fillId="6" borderId="0" xfId="0" applyNumberFormat="1" applyFont="1" applyFill="1" applyBorder="1" applyAlignment="1">
      <alignment horizontal="center" vertical="center"/>
    </xf>
    <xf numFmtId="4" fontId="22" fillId="6" borderId="1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vertical="center"/>
    </xf>
    <xf numFmtId="4" fontId="22" fillId="0" borderId="2" xfId="0" applyNumberFormat="1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vertical="center"/>
    </xf>
    <xf numFmtId="0" fontId="84" fillId="0" borderId="0" xfId="21" applyFont="1" applyFill="1" applyBorder="1" applyAlignment="1">
      <alignment vertical="center" wrapText="1"/>
    </xf>
    <xf numFmtId="0" fontId="84" fillId="0" borderId="1" xfId="21" applyFont="1" applyFill="1" applyBorder="1" applyAlignment="1">
      <alignment vertical="center" wrapText="1"/>
    </xf>
    <xf numFmtId="0" fontId="84" fillId="0" borderId="3" xfId="21" applyFont="1" applyFill="1" applyBorder="1" applyAlignment="1">
      <alignment vertical="center" wrapText="1"/>
    </xf>
    <xf numFmtId="0" fontId="22" fillId="0" borderId="0" xfId="15" applyFont="1" applyFill="1" applyBorder="1" applyAlignment="1">
      <alignment horizontal="center" vertical="center"/>
    </xf>
    <xf numFmtId="0" fontId="22" fillId="0" borderId="0" xfId="15" applyFont="1" applyFill="1" applyBorder="1" applyAlignment="1">
      <alignment horizontal="left" vertical="center"/>
    </xf>
    <xf numFmtId="0" fontId="84" fillId="0" borderId="2" xfId="21" applyFont="1" applyFill="1" applyBorder="1" applyAlignment="1">
      <alignment vertical="center" wrapText="1"/>
    </xf>
    <xf numFmtId="0" fontId="79" fillId="5" borderId="0" xfId="0" applyFont="1" applyFill="1"/>
    <xf numFmtId="0" fontId="79" fillId="5" borderId="0" xfId="0" applyFont="1" applyFill="1" applyAlignment="1">
      <alignment horizontal="left" indent="1"/>
    </xf>
    <xf numFmtId="0" fontId="0" fillId="0" borderId="0" xfId="0" applyAlignment="1">
      <alignment horizontal="right" indent="1"/>
    </xf>
    <xf numFmtId="0" fontId="79" fillId="5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22" fillId="0" borderId="1" xfId="1" applyFont="1" applyFill="1" applyBorder="1" applyAlignment="1">
      <alignment horizontal="left" vertical="center" wrapText="1"/>
    </xf>
    <xf numFmtId="0" fontId="92" fillId="6" borderId="1" xfId="0" applyFont="1" applyFill="1" applyBorder="1" applyAlignment="1">
      <alignment horizontal="center"/>
    </xf>
    <xf numFmtId="0" fontId="0" fillId="7" borderId="0" xfId="0" applyFill="1"/>
    <xf numFmtId="0" fontId="0" fillId="9" borderId="0" xfId="0" applyFill="1" applyAlignment="1">
      <alignment horizontal="right" indent="1"/>
    </xf>
    <xf numFmtId="0" fontId="0" fillId="9" borderId="0" xfId="0" applyFill="1"/>
    <xf numFmtId="0" fontId="22" fillId="9" borderId="0" xfId="0" applyFont="1" applyFill="1" applyBorder="1" applyAlignment="1">
      <alignment horizontal="center" vertical="center"/>
    </xf>
    <xf numFmtId="0" fontId="22" fillId="9" borderId="0" xfId="1" applyFont="1" applyFill="1" applyBorder="1" applyAlignment="1">
      <alignment horizontal="left" vertical="center"/>
    </xf>
    <xf numFmtId="0" fontId="22" fillId="9" borderId="1" xfId="0" applyFont="1" applyFill="1" applyBorder="1" applyAlignment="1">
      <alignment horizontal="center" vertical="center"/>
    </xf>
    <xf numFmtId="0" fontId="22" fillId="9" borderId="1" xfId="1" applyFont="1" applyFill="1" applyBorder="1" applyAlignment="1">
      <alignment horizontal="left" vertical="center"/>
    </xf>
    <xf numFmtId="0" fontId="22" fillId="9" borderId="2" xfId="0" applyFont="1" applyFill="1" applyBorder="1" applyAlignment="1">
      <alignment horizontal="center" vertical="center"/>
    </xf>
    <xf numFmtId="0" fontId="22" fillId="9" borderId="2" xfId="1" applyFont="1" applyFill="1" applyBorder="1" applyAlignment="1">
      <alignment vertical="center"/>
    </xf>
    <xf numFmtId="0" fontId="22" fillId="9" borderId="1" xfId="1" applyFont="1" applyFill="1" applyBorder="1" applyAlignment="1">
      <alignment vertical="center"/>
    </xf>
    <xf numFmtId="0" fontId="22" fillId="9" borderId="1" xfId="0" applyFont="1" applyFill="1" applyBorder="1" applyAlignment="1">
      <alignment horizontal="left" vertical="center"/>
    </xf>
    <xf numFmtId="0" fontId="22" fillId="9" borderId="1" xfId="0" applyFont="1" applyFill="1" applyBorder="1" applyAlignment="1">
      <alignment horizontal="center"/>
    </xf>
    <xf numFmtId="0" fontId="22" fillId="9" borderId="1" xfId="0" applyFont="1" applyFill="1" applyBorder="1" applyAlignment="1">
      <alignment horizontal="left"/>
    </xf>
    <xf numFmtId="0" fontId="22" fillId="9" borderId="0" xfId="1" applyFont="1" applyFill="1" applyBorder="1" applyAlignment="1">
      <alignment vertical="center"/>
    </xf>
    <xf numFmtId="0" fontId="22" fillId="7" borderId="0" xfId="1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1" xfId="1" applyFont="1" applyFill="1" applyBorder="1" applyAlignment="1">
      <alignment horizontal="center"/>
    </xf>
    <xf numFmtId="0" fontId="29" fillId="0" borderId="1" xfId="12" applyFont="1" applyBorder="1" applyAlignment="1" applyProtection="1">
      <alignment horizontal="center"/>
    </xf>
    <xf numFmtId="0" fontId="25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24" fillId="0" borderId="2" xfId="1" applyFont="1" applyFill="1" applyBorder="1" applyAlignment="1">
      <alignment horizontal="center"/>
    </xf>
    <xf numFmtId="0" fontId="23" fillId="3" borderId="2" xfId="1" applyFont="1" applyFill="1" applyBorder="1" applyAlignment="1">
      <alignment horizontal="center" vertical="center" wrapText="1"/>
    </xf>
    <xf numFmtId="0" fontId="23" fillId="3" borderId="3" xfId="1" applyFont="1" applyFill="1" applyBorder="1" applyAlignment="1">
      <alignment horizontal="center" vertical="center" wrapText="1"/>
    </xf>
    <xf numFmtId="0" fontId="18" fillId="3" borderId="4" xfId="1" applyFont="1" applyFill="1" applyBorder="1" applyAlignment="1">
      <alignment horizontal="center" vertical="center"/>
    </xf>
    <xf numFmtId="0" fontId="18" fillId="3" borderId="5" xfId="1" applyFont="1" applyFill="1" applyBorder="1" applyAlignment="1">
      <alignment horizontal="center" vertical="center"/>
    </xf>
    <xf numFmtId="0" fontId="18" fillId="3" borderId="2" xfId="1" applyFont="1" applyFill="1" applyBorder="1" applyAlignment="1">
      <alignment horizontal="center" vertical="center"/>
    </xf>
    <xf numFmtId="0" fontId="18" fillId="3" borderId="3" xfId="1" applyFont="1" applyFill="1" applyBorder="1" applyAlignment="1">
      <alignment horizontal="center" vertical="center"/>
    </xf>
    <xf numFmtId="0" fontId="16" fillId="0" borderId="0" xfId="9" applyFont="1" applyFill="1" applyBorder="1" applyAlignment="1">
      <alignment horizontal="right" vertical="center" wrapText="1" indent="2"/>
    </xf>
    <xf numFmtId="0" fontId="20" fillId="4" borderId="7" xfId="1" applyFont="1" applyFill="1" applyBorder="1" applyAlignment="1">
      <alignment horizontal="center" vertical="center"/>
    </xf>
    <xf numFmtId="0" fontId="20" fillId="4" borderId="6" xfId="1" applyFont="1" applyFill="1" applyBorder="1" applyAlignment="1">
      <alignment horizontal="center" vertical="center"/>
    </xf>
    <xf numFmtId="0" fontId="20" fillId="4" borderId="8" xfId="1" applyFont="1" applyFill="1" applyBorder="1" applyAlignment="1">
      <alignment horizontal="center" vertical="center"/>
    </xf>
    <xf numFmtId="9" fontId="19" fillId="0" borderId="9" xfId="1" applyNumberFormat="1" applyFont="1" applyFill="1" applyBorder="1" applyAlignment="1">
      <alignment horizontal="center" vertical="center"/>
    </xf>
    <xf numFmtId="9" fontId="19" fillId="0" borderId="10" xfId="1" applyNumberFormat="1" applyFont="1" applyFill="1" applyBorder="1" applyAlignment="1">
      <alignment horizontal="center" vertical="center"/>
    </xf>
    <xf numFmtId="9" fontId="19" fillId="0" borderId="11" xfId="1" applyNumberFormat="1" applyFont="1" applyFill="1" applyBorder="1" applyAlignment="1">
      <alignment horizontal="center" vertical="center"/>
    </xf>
    <xf numFmtId="166" fontId="19" fillId="0" borderId="9" xfId="1" applyNumberFormat="1" applyFont="1" applyFill="1" applyBorder="1" applyAlignment="1">
      <alignment horizontal="center" vertical="center"/>
    </xf>
    <xf numFmtId="166" fontId="19" fillId="0" borderId="10" xfId="1" applyNumberFormat="1" applyFont="1" applyFill="1" applyBorder="1" applyAlignment="1">
      <alignment horizontal="center" vertical="center"/>
    </xf>
    <xf numFmtId="166" fontId="19" fillId="0" borderId="11" xfId="1" applyNumberFormat="1" applyFont="1" applyFill="1" applyBorder="1" applyAlignment="1">
      <alignment horizontal="center" vertical="center"/>
    </xf>
    <xf numFmtId="0" fontId="49" fillId="4" borderId="7" xfId="12" applyFont="1" applyFill="1" applyBorder="1" applyAlignment="1" applyProtection="1">
      <alignment horizontal="center" vertical="center"/>
    </xf>
    <xf numFmtId="0" fontId="49" fillId="4" borderId="6" xfId="12" applyFont="1" applyFill="1" applyBorder="1" applyAlignment="1" applyProtection="1">
      <alignment horizontal="center" vertical="center"/>
    </xf>
    <xf numFmtId="0" fontId="49" fillId="4" borderId="8" xfId="12" applyFont="1" applyFill="1" applyBorder="1" applyAlignment="1" applyProtection="1">
      <alignment horizontal="center" vertical="center"/>
    </xf>
    <xf numFmtId="0" fontId="11" fillId="6" borderId="1" xfId="0" applyFont="1" applyFill="1" applyBorder="1" applyAlignment="1">
      <alignment horizontal="left" vertical="center" wrapText="1"/>
    </xf>
    <xf numFmtId="167" fontId="60" fillId="2" borderId="2" xfId="0" applyNumberFormat="1" applyFont="1" applyFill="1" applyBorder="1" applyAlignment="1">
      <alignment horizontal="right" vertical="center"/>
    </xf>
    <xf numFmtId="0" fontId="11" fillId="6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left" vertical="center"/>
    </xf>
    <xf numFmtId="0" fontId="11" fillId="6" borderId="1" xfId="0" applyFont="1" applyFill="1" applyBorder="1" applyAlignment="1">
      <alignment horizontal="left" vertical="top" wrapText="1"/>
    </xf>
    <xf numFmtId="0" fontId="11" fillId="2" borderId="1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/>
    </xf>
    <xf numFmtId="0" fontId="44" fillId="4" borderId="12" xfId="12" applyFont="1" applyFill="1" applyBorder="1" applyAlignment="1" applyProtection="1">
      <alignment horizontal="center" vertical="center"/>
    </xf>
    <xf numFmtId="0" fontId="13" fillId="5" borderId="2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vertical="center" wrapText="1"/>
    </xf>
    <xf numFmtId="0" fontId="11" fillId="6" borderId="1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11" fillId="6" borderId="1" xfId="15" applyFont="1" applyFill="1" applyBorder="1" applyAlignment="1">
      <alignment horizontal="left" vertical="center"/>
    </xf>
    <xf numFmtId="0" fontId="61" fillId="6" borderId="1" xfId="0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/>
    </xf>
    <xf numFmtId="0" fontId="11" fillId="6" borderId="1" xfId="0" applyFont="1" applyFill="1" applyBorder="1" applyAlignment="1">
      <alignment horizontal="center"/>
    </xf>
    <xf numFmtId="167" fontId="60" fillId="2" borderId="2" xfId="0" applyNumberFormat="1" applyFont="1" applyFill="1" applyBorder="1" applyAlignment="1">
      <alignment horizontal="right"/>
    </xf>
    <xf numFmtId="0" fontId="11" fillId="6" borderId="1" xfId="0" applyFont="1" applyFill="1" applyBorder="1" applyAlignment="1">
      <alignment horizontal="left" vertical="top"/>
    </xf>
    <xf numFmtId="0" fontId="11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vertical="top" wrapText="1"/>
    </xf>
    <xf numFmtId="0" fontId="13" fillId="5" borderId="3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vertical="center"/>
    </xf>
    <xf numFmtId="167" fontId="62" fillId="2" borderId="2" xfId="0" applyNumberFormat="1" applyFont="1" applyFill="1" applyBorder="1" applyAlignment="1">
      <alignment horizontal="right" vertical="center"/>
    </xf>
    <xf numFmtId="0" fontId="11" fillId="2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vertical="center"/>
    </xf>
    <xf numFmtId="0" fontId="11" fillId="6" borderId="1" xfId="0" applyFont="1" applyFill="1" applyBorder="1" applyAlignment="1">
      <alignment horizontal="center" wrapText="1"/>
    </xf>
    <xf numFmtId="0" fontId="69" fillId="2" borderId="0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left"/>
    </xf>
    <xf numFmtId="0" fontId="0" fillId="0" borderId="0" xfId="0" applyAlignment="1">
      <alignment horizontal="left" vertical="top"/>
    </xf>
    <xf numFmtId="0" fontId="0" fillId="0" borderId="12" xfId="0" applyBorder="1" applyAlignment="1">
      <alignment horizontal="left" vertical="top" wrapText="1"/>
    </xf>
    <xf numFmtId="0" fontId="50" fillId="0" borderId="12" xfId="0" applyFont="1" applyBorder="1" applyAlignment="1">
      <alignment horizontal="left" vertical="top" wrapText="1"/>
    </xf>
    <xf numFmtId="0" fontId="80" fillId="0" borderId="0" xfId="1" applyFont="1" applyFill="1" applyBorder="1" applyAlignment="1">
      <alignment horizontal="center" vertical="center"/>
    </xf>
    <xf numFmtId="0" fontId="89" fillId="0" borderId="0" xfId="0" applyFont="1" applyAlignment="1">
      <alignment horizontal="center" vertical="center"/>
    </xf>
  </cellXfs>
  <cellStyles count="22">
    <cellStyle name="Normale 2" xfId="2"/>
    <cellStyle name="Percentuale 2" xfId="3"/>
    <cellStyle name="Percentuale 2 2" xfId="4"/>
    <cellStyle name="Valuta 2" xfId="5"/>
    <cellStyle name="Valuta 2 2" xfId="6"/>
    <cellStyle name="Гиперссылка" xfId="12" builtinId="8"/>
    <cellStyle name="Гиперссылка 2" xfId="7"/>
    <cellStyle name="Гиперссылка 3" xfId="8"/>
    <cellStyle name="Обычный" xfId="0" builtinId="0"/>
    <cellStyle name="Обычный 2" xfId="9"/>
    <cellStyle name="Обычный 3" xfId="10"/>
    <cellStyle name="Обычный 3 2" xfId="17"/>
    <cellStyle name="Обычный 4" xfId="1"/>
    <cellStyle name="Обычный 4 2" xfId="13"/>
    <cellStyle name="Обычный 4 2 2" xfId="18"/>
    <cellStyle name="Обычный 5" xfId="16"/>
    <cellStyle name="Обычный 5 2" xfId="20"/>
    <cellStyle name="Обычный_Accessories" xfId="21"/>
    <cellStyle name="Обычный_Лист1" xfId="15"/>
    <cellStyle name="Процентный 2" xfId="11"/>
    <cellStyle name="Процентный 2 2" xfId="14"/>
    <cellStyle name="Процентный 2 2 2" xfId="19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58362</xdr:colOff>
      <xdr:row>9</xdr:row>
      <xdr:rowOff>32695</xdr:rowOff>
    </xdr:from>
    <xdr:to>
      <xdr:col>7</xdr:col>
      <xdr:colOff>1775885</xdr:colOff>
      <xdr:row>9</xdr:row>
      <xdr:rowOff>1747195</xdr:rowOff>
    </xdr:to>
    <xdr:pic>
      <xdr:nvPicPr>
        <xdr:cNvPr id="2" name="Рисунок 1" descr="black-karbon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535987" y="4604695"/>
          <a:ext cx="1717523" cy="1714500"/>
        </a:xfrm>
        <a:prstGeom prst="rect">
          <a:avLst/>
        </a:prstGeom>
      </xdr:spPr>
    </xdr:pic>
    <xdr:clientData/>
  </xdr:twoCellAnchor>
  <xdr:twoCellAnchor editAs="oneCell">
    <xdr:from>
      <xdr:col>6</xdr:col>
      <xdr:colOff>59247</xdr:colOff>
      <xdr:row>9</xdr:row>
      <xdr:rowOff>10830</xdr:rowOff>
    </xdr:from>
    <xdr:to>
      <xdr:col>6</xdr:col>
      <xdr:colOff>1776147</xdr:colOff>
      <xdr:row>9</xdr:row>
      <xdr:rowOff>1727730</xdr:rowOff>
    </xdr:to>
    <xdr:pic>
      <xdr:nvPicPr>
        <xdr:cNvPr id="3" name="Рисунок 2" descr="black-neopren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08072" y="4563780"/>
          <a:ext cx="1716900" cy="17169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66638</xdr:colOff>
      <xdr:row>2</xdr:row>
      <xdr:rowOff>113734</xdr:rowOff>
    </xdr:from>
    <xdr:to>
      <xdr:col>2</xdr:col>
      <xdr:colOff>1709738</xdr:colOff>
      <xdr:row>2</xdr:row>
      <xdr:rowOff>1756834</xdr:rowOff>
    </xdr:to>
    <xdr:pic>
      <xdr:nvPicPr>
        <xdr:cNvPr id="4" name="Рисунок 3" descr="белый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24063" y="713809"/>
          <a:ext cx="1643100" cy="1643100"/>
        </a:xfrm>
        <a:prstGeom prst="rect">
          <a:avLst/>
        </a:prstGeom>
      </xdr:spPr>
    </xdr:pic>
    <xdr:clientData/>
  </xdr:twoCellAnchor>
  <xdr:twoCellAnchor editAs="oneCell">
    <xdr:from>
      <xdr:col>6</xdr:col>
      <xdr:colOff>112392</xdr:colOff>
      <xdr:row>2</xdr:row>
      <xdr:rowOff>83023</xdr:rowOff>
    </xdr:from>
    <xdr:to>
      <xdr:col>6</xdr:col>
      <xdr:colOff>1800754</xdr:colOff>
      <xdr:row>2</xdr:row>
      <xdr:rowOff>1771385</xdr:rowOff>
    </xdr:to>
    <xdr:pic>
      <xdr:nvPicPr>
        <xdr:cNvPr id="5" name="Рисунок 4" descr="зеленый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61217" y="683098"/>
          <a:ext cx="1688362" cy="1688362"/>
        </a:xfrm>
        <a:prstGeom prst="rect">
          <a:avLst/>
        </a:prstGeom>
      </xdr:spPr>
    </xdr:pic>
    <xdr:clientData/>
  </xdr:twoCellAnchor>
  <xdr:twoCellAnchor editAs="oneCell">
    <xdr:from>
      <xdr:col>5</xdr:col>
      <xdr:colOff>78508</xdr:colOff>
      <xdr:row>2</xdr:row>
      <xdr:rowOff>96233</xdr:rowOff>
    </xdr:from>
    <xdr:to>
      <xdr:col>5</xdr:col>
      <xdr:colOff>1774033</xdr:colOff>
      <xdr:row>2</xdr:row>
      <xdr:rowOff>1791758</xdr:rowOff>
    </xdr:to>
    <xdr:pic>
      <xdr:nvPicPr>
        <xdr:cNvPr id="6" name="Рисунок 5" descr="красный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79483" y="696308"/>
          <a:ext cx="1695525" cy="1695525"/>
        </a:xfrm>
        <a:prstGeom prst="rect">
          <a:avLst/>
        </a:prstGeom>
      </xdr:spPr>
    </xdr:pic>
    <xdr:clientData/>
  </xdr:twoCellAnchor>
  <xdr:twoCellAnchor editAs="oneCell">
    <xdr:from>
      <xdr:col>1</xdr:col>
      <xdr:colOff>68149</xdr:colOff>
      <xdr:row>2</xdr:row>
      <xdr:rowOff>140117</xdr:rowOff>
    </xdr:from>
    <xdr:to>
      <xdr:col>1</xdr:col>
      <xdr:colOff>1730374</xdr:colOff>
      <xdr:row>2</xdr:row>
      <xdr:rowOff>1802342</xdr:rowOff>
    </xdr:to>
    <xdr:pic>
      <xdr:nvPicPr>
        <xdr:cNvPr id="7" name="Рисунок 6" descr="светло-серый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7724" y="740192"/>
          <a:ext cx="1662225" cy="16622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127133</xdr:rowOff>
    </xdr:from>
    <xdr:to>
      <xdr:col>3</xdr:col>
      <xdr:colOff>1669916</xdr:colOff>
      <xdr:row>2</xdr:row>
      <xdr:rowOff>1803664</xdr:rowOff>
    </xdr:to>
    <xdr:pic>
      <xdr:nvPicPr>
        <xdr:cNvPr id="8" name="Рисунок 7" descr="серый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105275" y="727208"/>
          <a:ext cx="1669916" cy="1676531"/>
        </a:xfrm>
        <a:prstGeom prst="rect">
          <a:avLst/>
        </a:prstGeom>
      </xdr:spPr>
    </xdr:pic>
    <xdr:clientData/>
  </xdr:twoCellAnchor>
  <xdr:twoCellAnchor editAs="oneCell">
    <xdr:from>
      <xdr:col>8</xdr:col>
      <xdr:colOff>52766</xdr:colOff>
      <xdr:row>2</xdr:row>
      <xdr:rowOff>115208</xdr:rowOff>
    </xdr:from>
    <xdr:to>
      <xdr:col>8</xdr:col>
      <xdr:colOff>1731697</xdr:colOff>
      <xdr:row>2</xdr:row>
      <xdr:rowOff>1794139</xdr:rowOff>
    </xdr:to>
    <xdr:pic>
      <xdr:nvPicPr>
        <xdr:cNvPr id="9" name="Рисунок 8" descr="синий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397291" y="715283"/>
          <a:ext cx="1678931" cy="1678931"/>
        </a:xfrm>
        <a:prstGeom prst="rect">
          <a:avLst/>
        </a:prstGeom>
      </xdr:spPr>
    </xdr:pic>
    <xdr:clientData/>
  </xdr:twoCellAnchor>
  <xdr:twoCellAnchor editAs="oneCell">
    <xdr:from>
      <xdr:col>4</xdr:col>
      <xdr:colOff>102603</xdr:colOff>
      <xdr:row>2</xdr:row>
      <xdr:rowOff>87559</xdr:rowOff>
    </xdr:from>
    <xdr:to>
      <xdr:col>4</xdr:col>
      <xdr:colOff>1788697</xdr:colOff>
      <xdr:row>2</xdr:row>
      <xdr:rowOff>1773653</xdr:rowOff>
    </xdr:to>
    <xdr:pic>
      <xdr:nvPicPr>
        <xdr:cNvPr id="10" name="Рисунок 9" descr="черный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055728" y="687634"/>
          <a:ext cx="1686094" cy="168609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16</xdr:row>
      <xdr:rowOff>95250</xdr:rowOff>
    </xdr:from>
    <xdr:to>
      <xdr:col>1</xdr:col>
      <xdr:colOff>1766887</xdr:colOff>
      <xdr:row>16</xdr:row>
      <xdr:rowOff>1785937</xdr:rowOff>
    </xdr:to>
    <xdr:pic>
      <xdr:nvPicPr>
        <xdr:cNvPr id="11" name="Рисунок 10" descr="белый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85775" y="9544050"/>
          <a:ext cx="1690687" cy="1690687"/>
        </a:xfrm>
        <a:prstGeom prst="rect">
          <a:avLst/>
        </a:prstGeom>
      </xdr:spPr>
    </xdr:pic>
    <xdr:clientData/>
  </xdr:twoCellAnchor>
  <xdr:twoCellAnchor editAs="oneCell">
    <xdr:from>
      <xdr:col>4</xdr:col>
      <xdr:colOff>150001</xdr:colOff>
      <xdr:row>16</xdr:row>
      <xdr:rowOff>104757</xdr:rowOff>
    </xdr:from>
    <xdr:to>
      <xdr:col>4</xdr:col>
      <xdr:colOff>1831180</xdr:colOff>
      <xdr:row>16</xdr:row>
      <xdr:rowOff>1785936</xdr:rowOff>
    </xdr:to>
    <xdr:pic>
      <xdr:nvPicPr>
        <xdr:cNvPr id="12" name="Рисунок 11" descr="светло-серый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091220" y="9582132"/>
          <a:ext cx="1681179" cy="1681179"/>
        </a:xfrm>
        <a:prstGeom prst="rect">
          <a:avLst/>
        </a:prstGeom>
      </xdr:spPr>
    </xdr:pic>
    <xdr:clientData/>
  </xdr:twoCellAnchor>
  <xdr:twoCellAnchor editAs="oneCell">
    <xdr:from>
      <xdr:col>6</xdr:col>
      <xdr:colOff>33243</xdr:colOff>
      <xdr:row>16</xdr:row>
      <xdr:rowOff>83287</xdr:rowOff>
    </xdr:from>
    <xdr:to>
      <xdr:col>6</xdr:col>
      <xdr:colOff>1747798</xdr:colOff>
      <xdr:row>16</xdr:row>
      <xdr:rowOff>1797842</xdr:rowOff>
    </xdr:to>
    <xdr:pic>
      <xdr:nvPicPr>
        <xdr:cNvPr id="13" name="Рисунок 12" descr="черный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665399" y="9560662"/>
          <a:ext cx="1714555" cy="1714555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</xdr:colOff>
      <xdr:row>16</xdr:row>
      <xdr:rowOff>59531</xdr:rowOff>
    </xdr:from>
    <xdr:to>
      <xdr:col>3</xdr:col>
      <xdr:colOff>1833562</xdr:colOff>
      <xdr:row>16</xdr:row>
      <xdr:rowOff>1821656</xdr:rowOff>
    </xdr:to>
    <xdr:pic>
      <xdr:nvPicPr>
        <xdr:cNvPr id="14" name="Рисунок 13" descr="Off-white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024562" y="9508331"/>
          <a:ext cx="1762125" cy="1762125"/>
        </a:xfrm>
        <a:prstGeom prst="rect">
          <a:avLst/>
        </a:prstGeom>
      </xdr:spPr>
    </xdr:pic>
    <xdr:clientData/>
  </xdr:twoCellAnchor>
  <xdr:twoCellAnchor editAs="oneCell">
    <xdr:from>
      <xdr:col>5</xdr:col>
      <xdr:colOff>61232</xdr:colOff>
      <xdr:row>16</xdr:row>
      <xdr:rowOff>95250</xdr:rowOff>
    </xdr:from>
    <xdr:to>
      <xdr:col>5</xdr:col>
      <xdr:colOff>1775731</xdr:colOff>
      <xdr:row>16</xdr:row>
      <xdr:rowOff>1809749</xdr:rowOff>
    </xdr:to>
    <xdr:pic>
      <xdr:nvPicPr>
        <xdr:cNvPr id="15" name="Рисунок 14" descr="Dark-grey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847920" y="9572625"/>
          <a:ext cx="1714499" cy="1714499"/>
        </a:xfrm>
        <a:prstGeom prst="rect">
          <a:avLst/>
        </a:prstGeom>
      </xdr:spPr>
    </xdr:pic>
    <xdr:clientData/>
  </xdr:twoCellAnchor>
  <xdr:twoCellAnchor editAs="oneCell">
    <xdr:from>
      <xdr:col>7</xdr:col>
      <xdr:colOff>32126</xdr:colOff>
      <xdr:row>2</xdr:row>
      <xdr:rowOff>83910</xdr:rowOff>
    </xdr:from>
    <xdr:to>
      <xdr:col>7</xdr:col>
      <xdr:colOff>1780832</xdr:colOff>
      <xdr:row>2</xdr:row>
      <xdr:rowOff>1839230</xdr:rowOff>
    </xdr:to>
    <xdr:pic>
      <xdr:nvPicPr>
        <xdr:cNvPr id="16" name="Рисунок 15" descr="Olive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528801" y="683985"/>
          <a:ext cx="1748706" cy="175532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27</xdr:row>
      <xdr:rowOff>18708</xdr:rowOff>
    </xdr:from>
    <xdr:to>
      <xdr:col>4</xdr:col>
      <xdr:colOff>27215</xdr:colOff>
      <xdr:row>27</xdr:row>
      <xdr:rowOff>1811449</xdr:rowOff>
    </xdr:to>
    <xdr:pic>
      <xdr:nvPicPr>
        <xdr:cNvPr id="17" name="Рисунок 16" descr="Midnight_Black-Grey(Brushed)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200526" y="15068208"/>
          <a:ext cx="1779814" cy="1792741"/>
        </a:xfrm>
        <a:prstGeom prst="rect">
          <a:avLst/>
        </a:prstGeom>
      </xdr:spPr>
    </xdr:pic>
    <xdr:clientData/>
  </xdr:twoCellAnchor>
  <xdr:twoCellAnchor editAs="oneCell">
    <xdr:from>
      <xdr:col>1</xdr:col>
      <xdr:colOff>95571</xdr:colOff>
      <xdr:row>27</xdr:row>
      <xdr:rowOff>59850</xdr:rowOff>
    </xdr:from>
    <xdr:to>
      <xdr:col>1</xdr:col>
      <xdr:colOff>1823356</xdr:colOff>
      <xdr:row>27</xdr:row>
      <xdr:rowOff>1797840</xdr:rowOff>
    </xdr:to>
    <xdr:pic>
      <xdr:nvPicPr>
        <xdr:cNvPr id="18" name="Рисунок 17" descr="Mocha-Black(Brushed)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05146" y="15109350"/>
          <a:ext cx="1727785" cy="1737990"/>
        </a:xfrm>
        <a:prstGeom prst="rect">
          <a:avLst/>
        </a:prstGeom>
      </xdr:spPr>
    </xdr:pic>
    <xdr:clientData/>
  </xdr:twoCellAnchor>
  <xdr:twoCellAnchor editAs="oneCell">
    <xdr:from>
      <xdr:col>2</xdr:col>
      <xdr:colOff>95893</xdr:colOff>
      <xdr:row>27</xdr:row>
      <xdr:rowOff>21051</xdr:rowOff>
    </xdr:from>
    <xdr:to>
      <xdr:col>3</xdr:col>
      <xdr:colOff>13608</xdr:colOff>
      <xdr:row>27</xdr:row>
      <xdr:rowOff>1799542</xdr:rowOff>
    </xdr:to>
    <xdr:pic>
      <xdr:nvPicPr>
        <xdr:cNvPr id="19" name="Рисунок 18" descr="Storm_Gray-Black(Brushed)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353318" y="15070551"/>
          <a:ext cx="1765565" cy="1778491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20</xdr:row>
      <xdr:rowOff>79376</xdr:rowOff>
    </xdr:from>
    <xdr:to>
      <xdr:col>1</xdr:col>
      <xdr:colOff>1816251</xdr:colOff>
      <xdr:row>20</xdr:row>
      <xdr:rowOff>1832126</xdr:rowOff>
    </xdr:to>
    <xdr:pic>
      <xdr:nvPicPr>
        <xdr:cNvPr id="20" name="Рисунок 19" descr="BELUGA_Off_White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3076" y="12204701"/>
          <a:ext cx="1752750" cy="1752750"/>
        </a:xfrm>
        <a:prstGeom prst="rect">
          <a:avLst/>
        </a:prstGeom>
      </xdr:spPr>
    </xdr:pic>
    <xdr:clientData/>
  </xdr:twoCellAnchor>
  <xdr:twoCellAnchor editAs="oneCell">
    <xdr:from>
      <xdr:col>2</xdr:col>
      <xdr:colOff>54751</xdr:colOff>
      <xdr:row>20</xdr:row>
      <xdr:rowOff>102376</xdr:rowOff>
    </xdr:from>
    <xdr:to>
      <xdr:col>2</xdr:col>
      <xdr:colOff>1807501</xdr:colOff>
      <xdr:row>20</xdr:row>
      <xdr:rowOff>1855126</xdr:rowOff>
    </xdr:to>
    <xdr:pic>
      <xdr:nvPicPr>
        <xdr:cNvPr id="21" name="Рисунок 20" descr="BELUGA_Pearl-Grey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312176" y="12227701"/>
          <a:ext cx="1752750" cy="1752750"/>
        </a:xfrm>
        <a:prstGeom prst="rect">
          <a:avLst/>
        </a:prstGeom>
      </xdr:spPr>
    </xdr:pic>
    <xdr:clientData/>
  </xdr:twoCellAnchor>
  <xdr:twoCellAnchor editAs="oneCell">
    <xdr:from>
      <xdr:col>3</xdr:col>
      <xdr:colOff>18220</xdr:colOff>
      <xdr:row>20</xdr:row>
      <xdr:rowOff>133314</xdr:rowOff>
    </xdr:from>
    <xdr:to>
      <xdr:col>3</xdr:col>
      <xdr:colOff>1770970</xdr:colOff>
      <xdr:row>20</xdr:row>
      <xdr:rowOff>1854314</xdr:rowOff>
    </xdr:to>
    <xdr:pic>
      <xdr:nvPicPr>
        <xdr:cNvPr id="22" name="Рисунок 21" descr="CARBON_FIBER_Black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123495" y="12258639"/>
          <a:ext cx="1752750" cy="1721000"/>
        </a:xfrm>
        <a:prstGeom prst="rect">
          <a:avLst/>
        </a:prstGeom>
      </xdr:spPr>
    </xdr:pic>
    <xdr:clientData/>
  </xdr:twoCellAnchor>
  <xdr:twoCellAnchor editAs="oneCell">
    <xdr:from>
      <xdr:col>4</xdr:col>
      <xdr:colOff>9469</xdr:colOff>
      <xdr:row>20</xdr:row>
      <xdr:rowOff>144407</xdr:rowOff>
    </xdr:from>
    <xdr:to>
      <xdr:col>4</xdr:col>
      <xdr:colOff>1766188</xdr:colOff>
      <xdr:row>20</xdr:row>
      <xdr:rowOff>1865407</xdr:rowOff>
    </xdr:to>
    <xdr:pic>
      <xdr:nvPicPr>
        <xdr:cNvPr id="23" name="Рисунок 22" descr="DIAMANTE_Carbon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62594" y="12269732"/>
          <a:ext cx="1756719" cy="1721000"/>
        </a:xfrm>
        <a:prstGeom prst="rect">
          <a:avLst/>
        </a:prstGeom>
      </xdr:spPr>
    </xdr:pic>
    <xdr:clientData/>
  </xdr:twoCellAnchor>
  <xdr:twoCellAnchor editAs="oneCell">
    <xdr:from>
      <xdr:col>1</xdr:col>
      <xdr:colOff>719</xdr:colOff>
      <xdr:row>22</xdr:row>
      <xdr:rowOff>155502</xdr:rowOff>
    </xdr:from>
    <xdr:to>
      <xdr:col>1</xdr:col>
      <xdr:colOff>1757438</xdr:colOff>
      <xdr:row>22</xdr:row>
      <xdr:rowOff>1872534</xdr:rowOff>
    </xdr:to>
    <xdr:pic>
      <xdr:nvPicPr>
        <xdr:cNvPr id="24" name="Рисунок 23" descr="SILVERTEX_Black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801694" y="12280827"/>
          <a:ext cx="1756719" cy="1717032"/>
        </a:xfrm>
        <a:prstGeom prst="rect">
          <a:avLst/>
        </a:prstGeom>
      </xdr:spPr>
    </xdr:pic>
    <xdr:clientData/>
  </xdr:twoCellAnchor>
  <xdr:twoCellAnchor editAs="oneCell">
    <xdr:from>
      <xdr:col>2</xdr:col>
      <xdr:colOff>27689</xdr:colOff>
      <xdr:row>22</xdr:row>
      <xdr:rowOff>126907</xdr:rowOff>
    </xdr:from>
    <xdr:to>
      <xdr:col>2</xdr:col>
      <xdr:colOff>1780439</xdr:colOff>
      <xdr:row>22</xdr:row>
      <xdr:rowOff>1843939</xdr:rowOff>
    </xdr:to>
    <xdr:pic>
      <xdr:nvPicPr>
        <xdr:cNvPr id="25" name="Рисунок 24" descr="SILVERTEX_Graphite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676514" y="12252232"/>
          <a:ext cx="1752750" cy="1717032"/>
        </a:xfrm>
        <a:prstGeom prst="rect">
          <a:avLst/>
        </a:prstGeom>
      </xdr:spPr>
    </xdr:pic>
    <xdr:clientData/>
  </xdr:twoCellAnchor>
  <xdr:twoCellAnchor editAs="oneCell">
    <xdr:from>
      <xdr:col>3</xdr:col>
      <xdr:colOff>22907</xdr:colOff>
      <xdr:row>22</xdr:row>
      <xdr:rowOff>94345</xdr:rowOff>
    </xdr:from>
    <xdr:to>
      <xdr:col>3</xdr:col>
      <xdr:colOff>1779625</xdr:colOff>
      <xdr:row>22</xdr:row>
      <xdr:rowOff>1811377</xdr:rowOff>
    </xdr:to>
    <xdr:pic>
      <xdr:nvPicPr>
        <xdr:cNvPr id="26" name="Рисунок 25" descr="SILVERTEX_Macadamia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1519582" y="12219670"/>
          <a:ext cx="1756718" cy="1717032"/>
        </a:xfrm>
        <a:prstGeom prst="rect">
          <a:avLst/>
        </a:prstGeom>
      </xdr:spPr>
    </xdr:pic>
    <xdr:clientData/>
  </xdr:twoCellAnchor>
  <xdr:twoCellAnchor editAs="oneCell">
    <xdr:from>
      <xdr:col>5</xdr:col>
      <xdr:colOff>22095</xdr:colOff>
      <xdr:row>22</xdr:row>
      <xdr:rowOff>89564</xdr:rowOff>
    </xdr:from>
    <xdr:to>
      <xdr:col>5</xdr:col>
      <xdr:colOff>1774845</xdr:colOff>
      <xdr:row>22</xdr:row>
      <xdr:rowOff>1806595</xdr:rowOff>
    </xdr:to>
    <xdr:pic>
      <xdr:nvPicPr>
        <xdr:cNvPr id="27" name="Рисунок 26" descr="SILVERTEX_Mandarin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3366620" y="12214889"/>
          <a:ext cx="1752750" cy="1717031"/>
        </a:xfrm>
        <a:prstGeom prst="rect">
          <a:avLst/>
        </a:prstGeom>
      </xdr:spPr>
    </xdr:pic>
    <xdr:clientData/>
  </xdr:twoCellAnchor>
  <xdr:twoCellAnchor editAs="oneCell">
    <xdr:from>
      <xdr:col>6</xdr:col>
      <xdr:colOff>13345</xdr:colOff>
      <xdr:row>22</xdr:row>
      <xdr:rowOff>72877</xdr:rowOff>
    </xdr:from>
    <xdr:to>
      <xdr:col>6</xdr:col>
      <xdr:colOff>1770063</xdr:colOff>
      <xdr:row>22</xdr:row>
      <xdr:rowOff>1789908</xdr:rowOff>
    </xdr:to>
    <xdr:pic>
      <xdr:nvPicPr>
        <xdr:cNvPr id="28" name="Рисунок 27" descr="SILVERTEX_Wine.pn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5205720" y="12198202"/>
          <a:ext cx="1756718" cy="1717031"/>
        </a:xfrm>
        <a:prstGeom prst="rect">
          <a:avLst/>
        </a:prstGeom>
      </xdr:spPr>
    </xdr:pic>
    <xdr:clientData/>
  </xdr:twoCellAnchor>
  <xdr:twoCellAnchor editAs="oneCell">
    <xdr:from>
      <xdr:col>2</xdr:col>
      <xdr:colOff>35719</xdr:colOff>
      <xdr:row>16</xdr:row>
      <xdr:rowOff>59532</xdr:rowOff>
    </xdr:from>
    <xdr:to>
      <xdr:col>2</xdr:col>
      <xdr:colOff>1825965</xdr:colOff>
      <xdr:row>16</xdr:row>
      <xdr:rowOff>1845468</xdr:rowOff>
    </xdr:to>
    <xdr:pic>
      <xdr:nvPicPr>
        <xdr:cNvPr id="29" name="Рисунок 28" descr="Off-white.pn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286000" y="9536907"/>
          <a:ext cx="1790246" cy="1785936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27</xdr:row>
      <xdr:rowOff>83341</xdr:rowOff>
    </xdr:from>
    <xdr:to>
      <xdr:col>4</xdr:col>
      <xdr:colOff>1821656</xdr:colOff>
      <xdr:row>27</xdr:row>
      <xdr:rowOff>1809747</xdr:rowOff>
    </xdr:to>
    <xdr:pic>
      <xdr:nvPicPr>
        <xdr:cNvPr id="30" name="Рисунок 29" descr="Midnight_Black-Ruby_Red(Brushed)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048375" y="15132841"/>
          <a:ext cx="1726406" cy="1726406"/>
        </a:xfrm>
        <a:prstGeom prst="rect">
          <a:avLst/>
        </a:prstGeom>
      </xdr:spPr>
    </xdr:pic>
    <xdr:clientData/>
  </xdr:twoCellAnchor>
  <xdr:twoCellAnchor editAs="oneCell">
    <xdr:from>
      <xdr:col>2</xdr:col>
      <xdr:colOff>1833563</xdr:colOff>
      <xdr:row>31</xdr:row>
      <xdr:rowOff>71436</xdr:rowOff>
    </xdr:from>
    <xdr:to>
      <xdr:col>3</xdr:col>
      <xdr:colOff>1785938</xdr:colOff>
      <xdr:row>31</xdr:row>
      <xdr:rowOff>1869280</xdr:rowOff>
    </xdr:to>
    <xdr:pic>
      <xdr:nvPicPr>
        <xdr:cNvPr id="31" name="Рисунок 30" descr="Steering_Wheel_Gussi_Performance_Black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090988" y="17968911"/>
          <a:ext cx="1800225" cy="1797844"/>
        </a:xfrm>
        <a:prstGeom prst="rect">
          <a:avLst/>
        </a:prstGeom>
      </xdr:spPr>
    </xdr:pic>
    <xdr:clientData/>
  </xdr:twoCellAnchor>
  <xdr:twoCellAnchor editAs="oneCell">
    <xdr:from>
      <xdr:col>1</xdr:col>
      <xdr:colOff>54751</xdr:colOff>
      <xdr:row>31</xdr:row>
      <xdr:rowOff>66656</xdr:rowOff>
    </xdr:from>
    <xdr:to>
      <xdr:col>1</xdr:col>
      <xdr:colOff>1804969</xdr:colOff>
      <xdr:row>31</xdr:row>
      <xdr:rowOff>1816874</xdr:rowOff>
    </xdr:to>
    <xdr:pic>
      <xdr:nvPicPr>
        <xdr:cNvPr id="32" name="Рисунок 31" descr="Steering_Wheel_Ultraflex_DeLuxe_White.pn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64326" y="17964131"/>
          <a:ext cx="1750218" cy="1750218"/>
        </a:xfrm>
        <a:prstGeom prst="rect">
          <a:avLst/>
        </a:prstGeom>
      </xdr:spPr>
    </xdr:pic>
    <xdr:clientData/>
  </xdr:twoCellAnchor>
  <xdr:twoCellAnchor editAs="oneCell">
    <xdr:from>
      <xdr:col>2</xdr:col>
      <xdr:colOff>49970</xdr:colOff>
      <xdr:row>31</xdr:row>
      <xdr:rowOff>61875</xdr:rowOff>
    </xdr:from>
    <xdr:to>
      <xdr:col>2</xdr:col>
      <xdr:colOff>1800188</xdr:colOff>
      <xdr:row>31</xdr:row>
      <xdr:rowOff>1812093</xdr:rowOff>
    </xdr:to>
    <xdr:pic>
      <xdr:nvPicPr>
        <xdr:cNvPr id="33" name="Рисунок 32" descr="Steering_Wheel_Ultraflex_Sport_Black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307395" y="17959350"/>
          <a:ext cx="1750218" cy="1750218"/>
        </a:xfrm>
        <a:prstGeom prst="rect">
          <a:avLst/>
        </a:prstGeom>
      </xdr:spPr>
    </xdr:pic>
    <xdr:clientData/>
  </xdr:twoCellAnchor>
  <xdr:twoCellAnchor editAs="oneCell">
    <xdr:from>
      <xdr:col>5</xdr:col>
      <xdr:colOff>35718</xdr:colOff>
      <xdr:row>8</xdr:row>
      <xdr:rowOff>404811</xdr:rowOff>
    </xdr:from>
    <xdr:to>
      <xdr:col>5</xdr:col>
      <xdr:colOff>1769437</xdr:colOff>
      <xdr:row>9</xdr:row>
      <xdr:rowOff>1733718</xdr:rowOff>
    </xdr:to>
    <xdr:pic>
      <xdr:nvPicPr>
        <xdr:cNvPr id="34" name="Рисунок 33" descr="черный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836693" y="4557711"/>
          <a:ext cx="1733719" cy="1728957"/>
        </a:xfrm>
        <a:prstGeom prst="rect">
          <a:avLst/>
        </a:prstGeom>
      </xdr:spPr>
    </xdr:pic>
    <xdr:clientData/>
  </xdr:twoCellAnchor>
  <xdr:twoCellAnchor editAs="oneCell">
    <xdr:from>
      <xdr:col>3</xdr:col>
      <xdr:colOff>38156</xdr:colOff>
      <xdr:row>9</xdr:row>
      <xdr:rowOff>47625</xdr:rowOff>
    </xdr:from>
    <xdr:to>
      <xdr:col>3</xdr:col>
      <xdr:colOff>1764562</xdr:colOff>
      <xdr:row>9</xdr:row>
      <xdr:rowOff>1774031</xdr:rowOff>
    </xdr:to>
    <xdr:pic>
      <xdr:nvPicPr>
        <xdr:cNvPr id="35" name="Рисунок 34" descr="Arctic_Grey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143431" y="4600575"/>
          <a:ext cx="1726406" cy="1726406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1785938</xdr:colOff>
      <xdr:row>9</xdr:row>
      <xdr:rowOff>78563</xdr:rowOff>
    </xdr:from>
    <xdr:to>
      <xdr:col>1</xdr:col>
      <xdr:colOff>1724062</xdr:colOff>
      <xdr:row>9</xdr:row>
      <xdr:rowOff>1802625</xdr:rowOff>
    </xdr:to>
    <xdr:pic>
      <xdr:nvPicPr>
        <xdr:cNvPr id="36" name="Рисунок 35" descr="Ice_White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04813" y="4631513"/>
          <a:ext cx="1728824" cy="1724062"/>
        </a:xfrm>
        <a:prstGeom prst="rect">
          <a:avLst/>
        </a:prstGeom>
      </xdr:spPr>
    </xdr:pic>
    <xdr:clientData/>
  </xdr:twoCellAnchor>
  <xdr:twoCellAnchor editAs="oneCell">
    <xdr:from>
      <xdr:col>4</xdr:col>
      <xdr:colOff>78561</xdr:colOff>
      <xdr:row>9</xdr:row>
      <xdr:rowOff>73780</xdr:rowOff>
    </xdr:from>
    <xdr:to>
      <xdr:col>4</xdr:col>
      <xdr:colOff>1814530</xdr:colOff>
      <xdr:row>9</xdr:row>
      <xdr:rowOff>1809749</xdr:rowOff>
    </xdr:to>
    <xdr:pic>
      <xdr:nvPicPr>
        <xdr:cNvPr id="37" name="Рисунок 36" descr="Military_Grey.pn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031686" y="4626730"/>
          <a:ext cx="1735969" cy="173596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45188</xdr:rowOff>
    </xdr:from>
    <xdr:to>
      <xdr:col>2</xdr:col>
      <xdr:colOff>1750218</xdr:colOff>
      <xdr:row>9</xdr:row>
      <xdr:rowOff>1795406</xdr:rowOff>
    </xdr:to>
    <xdr:pic>
      <xdr:nvPicPr>
        <xdr:cNvPr id="38" name="Рисунок 37" descr="Off White.pn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257425" y="4598138"/>
          <a:ext cx="1750218" cy="1750218"/>
        </a:xfrm>
        <a:prstGeom prst="rect">
          <a:avLst/>
        </a:prstGeom>
      </xdr:spPr>
    </xdr:pic>
    <xdr:clientData/>
  </xdr:twoCellAnchor>
  <xdr:twoCellAnchor editAs="oneCell">
    <xdr:from>
      <xdr:col>8</xdr:col>
      <xdr:colOff>11909</xdr:colOff>
      <xdr:row>9</xdr:row>
      <xdr:rowOff>23813</xdr:rowOff>
    </xdr:from>
    <xdr:to>
      <xdr:col>8</xdr:col>
      <xdr:colOff>1809752</xdr:colOff>
      <xdr:row>9</xdr:row>
      <xdr:rowOff>1821656</xdr:rowOff>
    </xdr:to>
    <xdr:pic>
      <xdr:nvPicPr>
        <xdr:cNvPr id="39" name="Рисунок 38" descr="ORCA-all.pn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3335003" y="4595813"/>
          <a:ext cx="1797843" cy="1797843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22</xdr:row>
      <xdr:rowOff>119063</xdr:rowOff>
    </xdr:from>
    <xdr:to>
      <xdr:col>4</xdr:col>
      <xdr:colOff>1762125</xdr:colOff>
      <xdr:row>22</xdr:row>
      <xdr:rowOff>1833563</xdr:rowOff>
    </xdr:to>
    <xdr:pic>
      <xdr:nvPicPr>
        <xdr:cNvPr id="40" name="Рисунок 39" descr="SILVERTEX_Taupe.pn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3370719" y="12287251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20</xdr:row>
      <xdr:rowOff>119062</xdr:rowOff>
    </xdr:from>
    <xdr:to>
      <xdr:col>5</xdr:col>
      <xdr:colOff>1802625</xdr:colOff>
      <xdr:row>20</xdr:row>
      <xdr:rowOff>1874062</xdr:rowOff>
    </xdr:to>
    <xdr:pic>
      <xdr:nvPicPr>
        <xdr:cNvPr id="41" name="Рисунок 40" descr="HITCH_Platinum.pn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7834313" y="12287250"/>
          <a:ext cx="1755000" cy="17550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66657</xdr:colOff>
      <xdr:row>20</xdr:row>
      <xdr:rowOff>102374</xdr:rowOff>
    </xdr:from>
    <xdr:to>
      <xdr:col>6</xdr:col>
      <xdr:colOff>1821657</xdr:colOff>
      <xdr:row>20</xdr:row>
      <xdr:rowOff>1857374</xdr:rowOff>
    </xdr:to>
    <xdr:pic>
      <xdr:nvPicPr>
        <xdr:cNvPr id="42" name="Рисунок 41" descr="HITCH_Zinc.pn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9698813" y="12270562"/>
          <a:ext cx="1755000" cy="1755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RAND%20MARINE%20KIEV/&#1055;&#1088;&#1072;&#1081;&#1089;-&#1083;&#1080;&#1089;&#1090;/GRAND/&#1072;&#1088;&#1093;&#1080;&#1074;/GRAND_UA_2018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Прайс-лист"/>
      <sheetName val="G850GHL"/>
      <sheetName val="G650"/>
      <sheetName val="G580"/>
      <sheetName val="G500"/>
      <sheetName val="G480LF"/>
      <sheetName val="G480EF"/>
      <sheetName val="G420"/>
      <sheetName val="G380EF"/>
      <sheetName val="G340EF"/>
      <sheetName val="S520L"/>
      <sheetName val="S470NL"/>
      <sheetName val="S420NL"/>
      <sheetName val="S370NL"/>
      <sheetName val="S330L"/>
      <sheetName val="S300L"/>
      <sheetName val="S520S"/>
      <sheetName val="S470NS"/>
      <sheetName val="S420NS"/>
      <sheetName val="S370NS"/>
      <sheetName val="S330S"/>
      <sheetName val="S300S"/>
      <sheetName val="S470N"/>
      <sheetName val="S420N"/>
      <sheetName val="S370N"/>
      <sheetName val="S330"/>
      <sheetName val="S300"/>
      <sheetName val="S275"/>
      <sheetName val="S250"/>
      <sheetName val="Alu330D"/>
      <sheetName val="Alu300D"/>
      <sheetName val="Alu270D"/>
      <sheetName val="R460"/>
      <sheetName val="R420"/>
      <sheetName val="R380"/>
      <sheetName val="C360"/>
      <sheetName val="C360A"/>
      <sheetName val="C330"/>
      <sheetName val="C330A"/>
      <sheetName val="C300"/>
      <sheetName val="C300A"/>
      <sheetName val="C270"/>
      <sheetName val="C270A"/>
      <sheetName val="C240"/>
      <sheetName val="C240A"/>
      <sheetName val="E300"/>
      <sheetName val="E270"/>
      <sheetName val="E240"/>
      <sheetName val="Е210"/>
      <sheetName val="A550P"/>
      <sheetName val="A550"/>
      <sheetName val="A450P"/>
      <sheetName val="A450"/>
      <sheetName val="A380P"/>
      <sheetName val="A380"/>
      <sheetName val="N585"/>
      <sheetName val="N440L"/>
      <sheetName val="N440"/>
      <sheetName val="RG370S"/>
      <sheetName val="RG370R"/>
      <sheetName val="RG370"/>
      <sheetName val="Accessories"/>
      <sheetName val="Parts"/>
      <sheetName val="Electric Packages"/>
      <sheetName val="Material Colors"/>
    </sheetNames>
    <sheetDataSet>
      <sheetData sheetId="0">
        <row r="3">
          <cell r="E3">
            <v>0</v>
          </cell>
          <cell r="I3">
            <v>27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 refreshError="1"/>
      <sheetData sheetId="6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grand.ua/ru/grand/silver-line-deluxe/s370nl/" TargetMode="External"/><Relationship Id="rId18" Type="http://schemas.openxmlformats.org/officeDocument/2006/relationships/hyperlink" Target="https://grand.ua/ru/grand/silver-line-sport/s420ns/" TargetMode="External"/><Relationship Id="rId26" Type="http://schemas.openxmlformats.org/officeDocument/2006/relationships/hyperlink" Target="https://grand.ua/ru/grand/silver-line-open/s300/" TargetMode="External"/><Relationship Id="rId39" Type="http://schemas.openxmlformats.org/officeDocument/2006/relationships/hyperlink" Target="https://grand.ua/ru/grand/corvette/c300a/" TargetMode="External"/><Relationship Id="rId3" Type="http://schemas.openxmlformats.org/officeDocument/2006/relationships/hyperlink" Target="https://grand.ua/ru/grand/golden-line/g750/" TargetMode="External"/><Relationship Id="rId21" Type="http://schemas.openxmlformats.org/officeDocument/2006/relationships/hyperlink" Target="https://grand.ua/ru/grand/silver-line-sport/s300s/" TargetMode="External"/><Relationship Id="rId34" Type="http://schemas.openxmlformats.org/officeDocument/2006/relationships/hyperlink" Target="https://grand.ua/ru/grand/corvette/c270/" TargetMode="External"/><Relationship Id="rId42" Type="http://schemas.openxmlformats.org/officeDocument/2006/relationships/hyperlink" Target="https://grand.ua/ru/grand/argus/a550/" TargetMode="External"/><Relationship Id="rId47" Type="http://schemas.openxmlformats.org/officeDocument/2006/relationships/hyperlink" Target="https://grand.ua/ru/grand/argus/a550p/" TargetMode="External"/><Relationship Id="rId50" Type="http://schemas.openxmlformats.org/officeDocument/2006/relationships/vmlDrawing" Target="../drawings/vmlDrawing1.vml"/><Relationship Id="rId7" Type="http://schemas.openxmlformats.org/officeDocument/2006/relationships/hyperlink" Target="https://grand.ua/ru/grand/golden-line/g420/" TargetMode="External"/><Relationship Id="rId12" Type="http://schemas.openxmlformats.org/officeDocument/2006/relationships/hyperlink" Target="https://grand.ua/ru/grand/silver-line-deluxe/s420nl/" TargetMode="External"/><Relationship Id="rId17" Type="http://schemas.openxmlformats.org/officeDocument/2006/relationships/hyperlink" Target="https://grand.ua/ru/grand/silver-line-sport/s470ns/" TargetMode="External"/><Relationship Id="rId25" Type="http://schemas.openxmlformats.org/officeDocument/2006/relationships/hyperlink" Target="https://grand.ua/ru/grand/silver-line-open/s330/" TargetMode="External"/><Relationship Id="rId33" Type="http://schemas.openxmlformats.org/officeDocument/2006/relationships/hyperlink" Target="https://grand.ua/ru/grand/corvette/c300/" TargetMode="External"/><Relationship Id="rId38" Type="http://schemas.openxmlformats.org/officeDocument/2006/relationships/hyperlink" Target="https://grand.ua/ru/grand/corvette/c330a/" TargetMode="External"/><Relationship Id="rId46" Type="http://schemas.openxmlformats.org/officeDocument/2006/relationships/hyperlink" Target="https://grand.ua/ru/grand/argus/a380/" TargetMode="External"/><Relationship Id="rId2" Type="http://schemas.openxmlformats.org/officeDocument/2006/relationships/hyperlink" Target="http://minfin.com.ua/currency/nbu/usd/" TargetMode="External"/><Relationship Id="rId16" Type="http://schemas.openxmlformats.org/officeDocument/2006/relationships/hyperlink" Target="https://grand.ua/ru/grand/silver-line-sport/s520s/" TargetMode="External"/><Relationship Id="rId20" Type="http://schemas.openxmlformats.org/officeDocument/2006/relationships/hyperlink" Target="https://grand.ua/ru/grand/silver-line-sport/s330s/" TargetMode="External"/><Relationship Id="rId29" Type="http://schemas.openxmlformats.org/officeDocument/2006/relationships/hyperlink" Target="https://grand.ua/ru/grand/ranger/r460/" TargetMode="External"/><Relationship Id="rId41" Type="http://schemas.openxmlformats.org/officeDocument/2006/relationships/hyperlink" Target="https://grand.ua/ru/grand/corvette/c240a/" TargetMode="External"/><Relationship Id="rId1" Type="http://schemas.openxmlformats.org/officeDocument/2006/relationships/hyperlink" Target="https://minfin.com.ua/currency/nbu/eur/" TargetMode="External"/><Relationship Id="rId6" Type="http://schemas.openxmlformats.org/officeDocument/2006/relationships/hyperlink" Target="https://grand.ua/ru/grand/golden-line/g500/" TargetMode="External"/><Relationship Id="rId11" Type="http://schemas.openxmlformats.org/officeDocument/2006/relationships/hyperlink" Target="https://grand.ua/ru/grand/silver-line-deluxe/s470nl/" TargetMode="External"/><Relationship Id="rId24" Type="http://schemas.openxmlformats.org/officeDocument/2006/relationships/hyperlink" Target="https://grand.ua/ru/grand/silver-line-open/s370n/" TargetMode="External"/><Relationship Id="rId32" Type="http://schemas.openxmlformats.org/officeDocument/2006/relationships/hyperlink" Target="https://grand.ua/ru/grand/corvette/c330/" TargetMode="External"/><Relationship Id="rId37" Type="http://schemas.openxmlformats.org/officeDocument/2006/relationships/hyperlink" Target="https://grand.ua/ru/grand/corvette/c360a/" TargetMode="External"/><Relationship Id="rId40" Type="http://schemas.openxmlformats.org/officeDocument/2006/relationships/hyperlink" Target="https://grand.ua/ru/grand/corvette/c270a/" TargetMode="External"/><Relationship Id="rId45" Type="http://schemas.openxmlformats.org/officeDocument/2006/relationships/hyperlink" Target="https://grand.ua/ru/grand/argus/a380p/" TargetMode="External"/><Relationship Id="rId5" Type="http://schemas.openxmlformats.org/officeDocument/2006/relationships/hyperlink" Target="https://grand.ua/ru/grand/golden-line/g580/" TargetMode="External"/><Relationship Id="rId15" Type="http://schemas.openxmlformats.org/officeDocument/2006/relationships/hyperlink" Target="https://grand.ua/ru/grand/silver-line-deluxe/s300l/" TargetMode="External"/><Relationship Id="rId23" Type="http://schemas.openxmlformats.org/officeDocument/2006/relationships/hyperlink" Target="https://grand.ua/ru/grand/silver-line-open/s420n/" TargetMode="External"/><Relationship Id="rId28" Type="http://schemas.openxmlformats.org/officeDocument/2006/relationships/hyperlink" Target="https://grand.ua/ru/grand/silver-line-open/s250/" TargetMode="External"/><Relationship Id="rId36" Type="http://schemas.openxmlformats.org/officeDocument/2006/relationships/hyperlink" Target="https://grand.ua/ru/grand/corvette/c360/" TargetMode="External"/><Relationship Id="rId49" Type="http://schemas.openxmlformats.org/officeDocument/2006/relationships/printerSettings" Target="../printerSettings/printerSettings1.bin"/><Relationship Id="rId10" Type="http://schemas.openxmlformats.org/officeDocument/2006/relationships/hyperlink" Target="https://grand.ua/ru/grand/silver-line-deluxe/s520l/" TargetMode="External"/><Relationship Id="rId19" Type="http://schemas.openxmlformats.org/officeDocument/2006/relationships/hyperlink" Target="https://grand.ua/ru/grand/silver-line-sport/s370ns/" TargetMode="External"/><Relationship Id="rId31" Type="http://schemas.openxmlformats.org/officeDocument/2006/relationships/hyperlink" Target="https://grand.ua/ru/grand/ranger/r380/" TargetMode="External"/><Relationship Id="rId44" Type="http://schemas.openxmlformats.org/officeDocument/2006/relationships/hyperlink" Target="https://grand.ua/ru/grand/argus/a450/" TargetMode="External"/><Relationship Id="rId4" Type="http://schemas.openxmlformats.org/officeDocument/2006/relationships/hyperlink" Target="https://grand.ua/ru/grand/golden-line/g650/" TargetMode="External"/><Relationship Id="rId9" Type="http://schemas.openxmlformats.org/officeDocument/2006/relationships/hyperlink" Target="https://grand.ua/ru/grand/golden-line/g340ef/" TargetMode="External"/><Relationship Id="rId14" Type="http://schemas.openxmlformats.org/officeDocument/2006/relationships/hyperlink" Target="https://grand.ua/ru/grand/silver-line-deluxe/s330l/" TargetMode="External"/><Relationship Id="rId22" Type="http://schemas.openxmlformats.org/officeDocument/2006/relationships/hyperlink" Target="https://grand.ua/ru/grand/silver-line-open/s470n/" TargetMode="External"/><Relationship Id="rId27" Type="http://schemas.openxmlformats.org/officeDocument/2006/relationships/hyperlink" Target="https://grand.ua/ru/grand/silver-line-open/s275/" TargetMode="External"/><Relationship Id="rId30" Type="http://schemas.openxmlformats.org/officeDocument/2006/relationships/hyperlink" Target="https://grand.ua/ru/grand/ranger/r420/" TargetMode="External"/><Relationship Id="rId35" Type="http://schemas.openxmlformats.org/officeDocument/2006/relationships/hyperlink" Target="https://grand.ua/ru/grand/corvette/c240/" TargetMode="External"/><Relationship Id="rId43" Type="http://schemas.openxmlformats.org/officeDocument/2006/relationships/hyperlink" Target="https://grand.ua/ru/grand/argus/a450p/" TargetMode="External"/><Relationship Id="rId48" Type="http://schemas.openxmlformats.org/officeDocument/2006/relationships/hyperlink" Target="http://grandboats.kiev.ua/grand/regatta/rg370r/" TargetMode="External"/><Relationship Id="rId8" Type="http://schemas.openxmlformats.org/officeDocument/2006/relationships/hyperlink" Target="https://grand.ua/ru/grand/golden-line/g380ef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http://www.spradling.eu/collections" TargetMode="Externa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Q84"/>
  <sheetViews>
    <sheetView showGridLines="0" tabSelected="1" zoomScale="110" zoomScaleNormal="110" workbookViewId="0">
      <pane ySplit="7" topLeftCell="A8" activePane="bottomLeft" state="frozen"/>
      <selection pane="bottomLeft" activeCell="D79" sqref="D79"/>
    </sheetView>
  </sheetViews>
  <sheetFormatPr defaultRowHeight="15" customHeight="1" outlineLevelRow="1" outlineLevelCol="1"/>
  <cols>
    <col min="1" max="1" width="1.5703125" style="4" customWidth="1"/>
    <col min="2" max="2" width="9.140625" style="4"/>
    <col min="3" max="3" width="23.42578125" style="4" customWidth="1"/>
    <col min="4" max="4" width="53.85546875" style="4" customWidth="1"/>
    <col min="5" max="12" width="8.140625" style="23" customWidth="1"/>
    <col min="13" max="13" width="14.140625" style="4" customWidth="1"/>
    <col min="14" max="14" width="14.140625" style="359" customWidth="1"/>
    <col min="15" max="15" width="9.140625" style="4"/>
    <col min="16" max="16" width="49.42578125" style="4" hidden="1" customWidth="1" outlineLevel="1"/>
    <col min="17" max="17" width="9.140625" style="4" collapsed="1"/>
    <col min="18" max="28" width="9.140625" style="4"/>
    <col min="29" max="29" width="23.42578125" style="4" bestFit="1" customWidth="1"/>
    <col min="30" max="16384" width="9.140625" style="4"/>
  </cols>
  <sheetData>
    <row r="1" spans="2:16" ht="15" customHeight="1">
      <c r="B1" s="6"/>
      <c r="C1" s="6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358"/>
    </row>
    <row r="2" spans="2:16" ht="15" hidden="1" customHeight="1" outlineLevel="1">
      <c r="B2" s="7"/>
      <c r="C2" s="610"/>
      <c r="E2" s="620" t="s">
        <v>0</v>
      </c>
      <c r="F2" s="621"/>
      <c r="G2" s="621"/>
      <c r="H2" s="622"/>
      <c r="I2" s="629" t="s">
        <v>489</v>
      </c>
      <c r="J2" s="630"/>
      <c r="K2" s="630"/>
      <c r="L2" s="631"/>
    </row>
    <row r="3" spans="2:16" ht="30" hidden="1" customHeight="1" outlineLevel="1" thickBot="1">
      <c r="B3" s="8"/>
      <c r="C3" s="611"/>
      <c r="E3" s="623">
        <v>0.2</v>
      </c>
      <c r="F3" s="624"/>
      <c r="G3" s="624"/>
      <c r="H3" s="625"/>
      <c r="I3" s="626">
        <v>29</v>
      </c>
      <c r="J3" s="627"/>
      <c r="K3" s="627"/>
      <c r="L3" s="628"/>
    </row>
    <row r="4" spans="2:16" ht="15" hidden="1" customHeight="1" outlineLevel="1">
      <c r="B4" s="8"/>
      <c r="C4" s="611"/>
      <c r="E4" s="22"/>
      <c r="F4" s="22"/>
      <c r="G4" s="22"/>
      <c r="H4" s="22"/>
      <c r="I4" s="22"/>
      <c r="J4" s="22"/>
      <c r="K4" s="22"/>
      <c r="L4" s="22"/>
    </row>
    <row r="5" spans="2:16" ht="15" customHeight="1" collapsed="1">
      <c r="B5" s="8"/>
      <c r="D5" s="9"/>
      <c r="E5" s="22"/>
      <c r="F5" s="22"/>
      <c r="G5" s="22"/>
      <c r="H5" s="22"/>
      <c r="I5" s="22"/>
      <c r="J5" s="22"/>
      <c r="K5" s="22"/>
      <c r="L5" s="22"/>
    </row>
    <row r="6" spans="2:16" ht="15" customHeight="1">
      <c r="B6" s="615" t="s">
        <v>135</v>
      </c>
      <c r="C6" s="617" t="s">
        <v>44</v>
      </c>
      <c r="D6" s="617" t="s">
        <v>207</v>
      </c>
      <c r="E6" s="613" t="s">
        <v>145</v>
      </c>
      <c r="F6" s="613" t="s">
        <v>354</v>
      </c>
      <c r="G6" s="613" t="s">
        <v>143</v>
      </c>
      <c r="H6" s="613" t="s">
        <v>144</v>
      </c>
      <c r="I6" s="613" t="s">
        <v>372</v>
      </c>
      <c r="J6" s="613" t="s">
        <v>481</v>
      </c>
      <c r="K6" s="613" t="s">
        <v>424</v>
      </c>
      <c r="L6" s="613" t="s">
        <v>142</v>
      </c>
      <c r="M6" s="356" t="s">
        <v>149</v>
      </c>
      <c r="N6" s="360" t="s">
        <v>2014</v>
      </c>
    </row>
    <row r="7" spans="2:16">
      <c r="B7" s="616"/>
      <c r="C7" s="618"/>
      <c r="D7" s="618"/>
      <c r="E7" s="614"/>
      <c r="F7" s="614"/>
      <c r="G7" s="614"/>
      <c r="H7" s="614"/>
      <c r="I7" s="614"/>
      <c r="J7" s="614"/>
      <c r="K7" s="614"/>
      <c r="L7" s="614"/>
      <c r="M7" s="357" t="s">
        <v>148</v>
      </c>
      <c r="N7" s="361" t="s">
        <v>2015</v>
      </c>
      <c r="P7" t="s">
        <v>590</v>
      </c>
    </row>
    <row r="8" spans="2:16" ht="20.25" customHeight="1">
      <c r="B8" s="17"/>
      <c r="C8" s="608" t="s">
        <v>2003</v>
      </c>
      <c r="D8" s="608"/>
      <c r="E8" s="608"/>
      <c r="F8" s="608"/>
      <c r="G8" s="608"/>
      <c r="H8" s="608"/>
      <c r="I8" s="608"/>
      <c r="J8" s="608"/>
      <c r="K8" s="608"/>
      <c r="L8" s="608"/>
      <c r="M8" s="25"/>
      <c r="N8" s="362"/>
      <c r="P8"/>
    </row>
    <row r="9" spans="2:16">
      <c r="B9" s="97">
        <v>1900</v>
      </c>
      <c r="C9" s="133" t="s">
        <v>2017</v>
      </c>
      <c r="D9" s="96" t="s">
        <v>2020</v>
      </c>
      <c r="E9" s="76" t="s">
        <v>60</v>
      </c>
      <c r="F9" s="76" t="s">
        <v>369</v>
      </c>
      <c r="G9" s="78" t="s">
        <v>2006</v>
      </c>
      <c r="H9" s="78" t="s">
        <v>2007</v>
      </c>
      <c r="I9" s="78" t="s">
        <v>2009</v>
      </c>
      <c r="J9" s="78" t="s">
        <v>2008</v>
      </c>
      <c r="K9" s="94" t="s">
        <v>147</v>
      </c>
      <c r="L9" s="78" t="s">
        <v>69</v>
      </c>
      <c r="M9" s="80">
        <f>D600L!H28</f>
        <v>446600</v>
      </c>
      <c r="N9" s="363"/>
      <c r="P9"/>
    </row>
    <row r="10" spans="2:16">
      <c r="B10" s="68">
        <v>1904</v>
      </c>
      <c r="C10" s="131" t="s">
        <v>2018</v>
      </c>
      <c r="D10" s="71" t="s">
        <v>2005</v>
      </c>
      <c r="E10" s="76" t="s">
        <v>60</v>
      </c>
      <c r="F10" s="76" t="s">
        <v>369</v>
      </c>
      <c r="G10" s="78" t="s">
        <v>2006</v>
      </c>
      <c r="H10" s="78" t="s">
        <v>2010</v>
      </c>
      <c r="I10" s="78" t="s">
        <v>2009</v>
      </c>
      <c r="J10" s="78" t="s">
        <v>2008</v>
      </c>
      <c r="K10" s="94" t="s">
        <v>147</v>
      </c>
      <c r="L10" s="78" t="s">
        <v>69</v>
      </c>
      <c r="M10" s="70">
        <f>D600A!H28</f>
        <v>439640</v>
      </c>
      <c r="N10" s="363"/>
      <c r="P10"/>
    </row>
    <row r="11" spans="2:16">
      <c r="B11" s="97">
        <v>1902</v>
      </c>
      <c r="C11" s="135" t="s">
        <v>2019</v>
      </c>
      <c r="D11" s="71" t="s">
        <v>2004</v>
      </c>
      <c r="E11" s="76" t="s">
        <v>60</v>
      </c>
      <c r="F11" s="76" t="s">
        <v>369</v>
      </c>
      <c r="G11" s="78" t="s">
        <v>2006</v>
      </c>
      <c r="H11" s="355" t="s">
        <v>2012</v>
      </c>
      <c r="I11" s="355" t="s">
        <v>2011</v>
      </c>
      <c r="J11" s="78" t="s">
        <v>2008</v>
      </c>
      <c r="K11" s="94" t="s">
        <v>147</v>
      </c>
      <c r="L11" s="78" t="s">
        <v>69</v>
      </c>
      <c r="M11" s="80">
        <f>D600D!H28</f>
        <v>469800</v>
      </c>
      <c r="N11" s="363"/>
      <c r="P11"/>
    </row>
    <row r="12" spans="2:16" s="17" customFormat="1" ht="15" customHeight="1">
      <c r="C12" s="608" t="s">
        <v>154</v>
      </c>
      <c r="D12" s="608"/>
      <c r="E12" s="608"/>
      <c r="F12" s="608"/>
      <c r="G12" s="608"/>
      <c r="H12" s="608"/>
      <c r="I12" s="608"/>
      <c r="J12" s="608"/>
      <c r="K12" s="608"/>
      <c r="L12" s="608"/>
      <c r="M12" s="25"/>
      <c r="N12" s="363"/>
    </row>
    <row r="13" spans="2:16" s="14" customFormat="1" ht="15" customHeight="1">
      <c r="B13" s="97">
        <v>1190</v>
      </c>
      <c r="C13" s="133" t="s">
        <v>308</v>
      </c>
      <c r="D13" s="96" t="s">
        <v>186</v>
      </c>
      <c r="E13" s="76" t="s">
        <v>60</v>
      </c>
      <c r="F13" s="76" t="s">
        <v>369</v>
      </c>
      <c r="G13" s="78" t="s">
        <v>296</v>
      </c>
      <c r="H13" s="78" t="s">
        <v>373</v>
      </c>
      <c r="I13" s="78" t="s">
        <v>60</v>
      </c>
      <c r="J13" s="78" t="s">
        <v>482</v>
      </c>
      <c r="K13" s="94" t="s">
        <v>147</v>
      </c>
      <c r="L13" s="78" t="s">
        <v>69</v>
      </c>
      <c r="M13" s="80">
        <f>'G850'!I27</f>
        <v>1147611.2</v>
      </c>
      <c r="N13" s="363"/>
      <c r="P13" s="273"/>
    </row>
    <row r="14" spans="2:16" s="33" customFormat="1" ht="15" customHeight="1">
      <c r="B14" s="97">
        <v>1850</v>
      </c>
      <c r="C14" s="135" t="s">
        <v>2013</v>
      </c>
      <c r="D14" s="71" t="s">
        <v>186</v>
      </c>
      <c r="E14" s="76" t="s">
        <v>60</v>
      </c>
      <c r="F14" s="76" t="s">
        <v>369</v>
      </c>
      <c r="G14" s="78" t="s">
        <v>479</v>
      </c>
      <c r="H14" s="78" t="s">
        <v>480</v>
      </c>
      <c r="I14" s="78" t="s">
        <v>60</v>
      </c>
      <c r="J14" s="78" t="s">
        <v>483</v>
      </c>
      <c r="K14" s="94" t="s">
        <v>147</v>
      </c>
      <c r="L14" s="78" t="s">
        <v>69</v>
      </c>
      <c r="M14" s="80">
        <f>'G750'!H27</f>
        <v>765136</v>
      </c>
      <c r="N14" s="363"/>
      <c r="P14" s="273" t="s">
        <v>544</v>
      </c>
    </row>
    <row r="15" spans="2:16" s="14" customFormat="1" ht="15" customHeight="1">
      <c r="B15" s="68">
        <v>1170</v>
      </c>
      <c r="C15" s="131" t="s">
        <v>307</v>
      </c>
      <c r="D15" s="66" t="s">
        <v>186</v>
      </c>
      <c r="E15" s="76" t="s">
        <v>60</v>
      </c>
      <c r="F15" s="76" t="s">
        <v>60</v>
      </c>
      <c r="G15" s="78" t="s">
        <v>153</v>
      </c>
      <c r="H15" s="78" t="s">
        <v>374</v>
      </c>
      <c r="I15" s="78" t="s">
        <v>60</v>
      </c>
      <c r="J15" s="78" t="s">
        <v>484</v>
      </c>
      <c r="K15" s="94" t="s">
        <v>147</v>
      </c>
      <c r="L15" s="78" t="s">
        <v>60</v>
      </c>
      <c r="M15" s="70">
        <f>'G650'!H27</f>
        <v>514042.4</v>
      </c>
      <c r="N15" s="363"/>
      <c r="P15" s="273" t="s">
        <v>545</v>
      </c>
    </row>
    <row r="16" spans="2:16" s="33" customFormat="1" ht="15" customHeight="1">
      <c r="B16" s="73">
        <v>1160</v>
      </c>
      <c r="C16" s="134" t="s">
        <v>370</v>
      </c>
      <c r="D16" s="75" t="s">
        <v>186</v>
      </c>
      <c r="E16" s="76" t="s">
        <v>60</v>
      </c>
      <c r="F16" s="76" t="s">
        <v>60</v>
      </c>
      <c r="G16" s="76" t="s">
        <v>345</v>
      </c>
      <c r="H16" s="76" t="s">
        <v>375</v>
      </c>
      <c r="I16" s="76" t="s">
        <v>60</v>
      </c>
      <c r="J16" s="78" t="s">
        <v>485</v>
      </c>
      <c r="K16" s="94" t="s">
        <v>147</v>
      </c>
      <c r="L16" s="76" t="s">
        <v>60</v>
      </c>
      <c r="M16" s="77">
        <f>'G580'!H27</f>
        <v>387927.2</v>
      </c>
      <c r="N16" s="364"/>
      <c r="P16" s="273" t="s">
        <v>546</v>
      </c>
    </row>
    <row r="17" spans="2:17" s="14" customFormat="1" ht="15" customHeight="1">
      <c r="B17" s="68">
        <v>1180</v>
      </c>
      <c r="C17" s="131" t="s">
        <v>371</v>
      </c>
      <c r="D17" s="66" t="s">
        <v>185</v>
      </c>
      <c r="E17" s="76" t="s">
        <v>60</v>
      </c>
      <c r="F17" s="76" t="s">
        <v>369</v>
      </c>
      <c r="G17" s="78" t="s">
        <v>150</v>
      </c>
      <c r="H17" s="78" t="s">
        <v>69</v>
      </c>
      <c r="I17" s="78" t="s">
        <v>60</v>
      </c>
      <c r="J17" s="78" t="s">
        <v>485</v>
      </c>
      <c r="K17" s="94" t="s">
        <v>147</v>
      </c>
      <c r="L17" s="78" t="s">
        <v>60</v>
      </c>
      <c r="M17" s="70">
        <f>'G500'!H26</f>
        <v>294060</v>
      </c>
      <c r="N17" s="363"/>
      <c r="P17" s="273" t="s">
        <v>547</v>
      </c>
      <c r="Q17" s="15"/>
    </row>
    <row r="18" spans="2:17" s="33" customFormat="1" ht="15" customHeight="1">
      <c r="B18" s="73">
        <v>1800</v>
      </c>
      <c r="C18" s="134" t="s">
        <v>417</v>
      </c>
      <c r="D18" s="75" t="s">
        <v>185</v>
      </c>
      <c r="E18" s="126" t="s">
        <v>60</v>
      </c>
      <c r="F18" s="126" t="s">
        <v>60</v>
      </c>
      <c r="G18" s="126" t="s">
        <v>423</v>
      </c>
      <c r="H18" s="126" t="s">
        <v>69</v>
      </c>
      <c r="I18" s="126" t="s">
        <v>60</v>
      </c>
      <c r="J18" s="132" t="s">
        <v>488</v>
      </c>
      <c r="K18" s="78" t="s">
        <v>69</v>
      </c>
      <c r="L18" s="126" t="s">
        <v>60</v>
      </c>
      <c r="M18" s="98">
        <f>'G420'!H26</f>
        <v>203324.80000000002</v>
      </c>
      <c r="N18" s="364"/>
      <c r="P18" s="273" t="s">
        <v>548</v>
      </c>
    </row>
    <row r="19" spans="2:17" s="14" customFormat="1" ht="15" customHeight="1">
      <c r="B19" s="68">
        <v>1092</v>
      </c>
      <c r="C19" s="131" t="s">
        <v>666</v>
      </c>
      <c r="D19" s="66" t="s">
        <v>184</v>
      </c>
      <c r="E19" s="76" t="s">
        <v>60</v>
      </c>
      <c r="F19" s="76" t="s">
        <v>60</v>
      </c>
      <c r="G19" s="78" t="s">
        <v>151</v>
      </c>
      <c r="H19" s="78" t="s">
        <v>69</v>
      </c>
      <c r="I19" s="78" t="s">
        <v>60</v>
      </c>
      <c r="J19" s="132" t="s">
        <v>487</v>
      </c>
      <c r="K19" s="78" t="s">
        <v>69</v>
      </c>
      <c r="L19" s="78" t="s">
        <v>60</v>
      </c>
      <c r="M19" s="70">
        <f>'G380'!H26</f>
        <v>155463.20000000001</v>
      </c>
      <c r="N19" s="363"/>
      <c r="P19" s="273" t="s">
        <v>549</v>
      </c>
    </row>
    <row r="20" spans="2:17" s="14" customFormat="1" ht="15" customHeight="1">
      <c r="B20" s="68">
        <v>1082</v>
      </c>
      <c r="C20" s="131" t="s">
        <v>274</v>
      </c>
      <c r="D20" s="66" t="s">
        <v>184</v>
      </c>
      <c r="E20" s="76" t="s">
        <v>60</v>
      </c>
      <c r="F20" s="76" t="s">
        <v>60</v>
      </c>
      <c r="G20" s="78" t="s">
        <v>152</v>
      </c>
      <c r="H20" s="78" t="s">
        <v>69</v>
      </c>
      <c r="I20" s="78" t="s">
        <v>60</v>
      </c>
      <c r="J20" s="132" t="s">
        <v>487</v>
      </c>
      <c r="K20" s="78" t="s">
        <v>69</v>
      </c>
      <c r="L20" s="78" t="s">
        <v>60</v>
      </c>
      <c r="M20" s="70">
        <f>'G340'!H26</f>
        <v>125883.20000000001</v>
      </c>
      <c r="N20" s="363"/>
      <c r="P20" s="273" t="s">
        <v>550</v>
      </c>
    </row>
    <row r="21" spans="2:17" s="14" customFormat="1" ht="15" customHeight="1">
      <c r="B21" s="16"/>
      <c r="C21" s="608" t="s">
        <v>123</v>
      </c>
      <c r="D21" s="608"/>
      <c r="E21" s="608"/>
      <c r="F21" s="608"/>
      <c r="G21" s="608"/>
      <c r="H21" s="608"/>
      <c r="I21" s="608"/>
      <c r="J21" s="608"/>
      <c r="K21" s="608"/>
      <c r="L21" s="608"/>
      <c r="M21" s="20"/>
      <c r="N21" s="364"/>
    </row>
    <row r="22" spans="2:17" s="18" customFormat="1" ht="15" customHeight="1">
      <c r="B22" s="73">
        <v>1122</v>
      </c>
      <c r="C22" s="74" t="s">
        <v>134</v>
      </c>
      <c r="D22" s="75" t="s">
        <v>167</v>
      </c>
      <c r="E22" s="94" t="s">
        <v>147</v>
      </c>
      <c r="F22" s="76" t="s">
        <v>60</v>
      </c>
      <c r="G22" s="76" t="s">
        <v>139</v>
      </c>
      <c r="H22" s="76" t="s">
        <v>352</v>
      </c>
      <c r="I22" s="76" t="s">
        <v>69</v>
      </c>
      <c r="J22" s="132" t="s">
        <v>486</v>
      </c>
      <c r="K22" s="94" t="s">
        <v>147</v>
      </c>
      <c r="L22" s="94" t="s">
        <v>147</v>
      </c>
      <c r="M22" s="77">
        <f>S520L!H27</f>
        <v>191168</v>
      </c>
      <c r="N22" s="364"/>
      <c r="O22" s="119"/>
      <c r="P22" s="274" t="s">
        <v>551</v>
      </c>
    </row>
    <row r="23" spans="2:17" s="18" customFormat="1" ht="15" customHeight="1">
      <c r="B23" s="73">
        <v>1152</v>
      </c>
      <c r="C23" s="74" t="s">
        <v>133</v>
      </c>
      <c r="D23" s="75" t="s">
        <v>167</v>
      </c>
      <c r="E23" s="94" t="s">
        <v>147</v>
      </c>
      <c r="F23" s="76" t="s">
        <v>60</v>
      </c>
      <c r="G23" s="76" t="s">
        <v>141</v>
      </c>
      <c r="H23" s="76" t="s">
        <v>276</v>
      </c>
      <c r="I23" s="76" t="s">
        <v>69</v>
      </c>
      <c r="J23" s="76" t="s">
        <v>69</v>
      </c>
      <c r="K23" s="94" t="s">
        <v>147</v>
      </c>
      <c r="L23" s="94" t="s">
        <v>147</v>
      </c>
      <c r="M23" s="77">
        <f>S470NL!H27</f>
        <v>150359.20000000001</v>
      </c>
      <c r="N23" s="364"/>
      <c r="P23" s="274" t="s">
        <v>552</v>
      </c>
    </row>
    <row r="24" spans="2:17" s="18" customFormat="1" ht="15" customHeight="1">
      <c r="B24" s="73">
        <v>1142</v>
      </c>
      <c r="C24" s="74" t="s">
        <v>322</v>
      </c>
      <c r="D24" s="75" t="s">
        <v>167</v>
      </c>
      <c r="E24" s="94" t="s">
        <v>147</v>
      </c>
      <c r="F24" s="76" t="s">
        <v>60</v>
      </c>
      <c r="G24" s="76" t="s">
        <v>140</v>
      </c>
      <c r="H24" s="76" t="s">
        <v>275</v>
      </c>
      <c r="I24" s="76" t="s">
        <v>69</v>
      </c>
      <c r="J24" s="76" t="s">
        <v>69</v>
      </c>
      <c r="K24" s="94" t="s">
        <v>147</v>
      </c>
      <c r="L24" s="94" t="s">
        <v>147</v>
      </c>
      <c r="M24" s="77">
        <f>S420NL!H27</f>
        <v>124978.40000000001</v>
      </c>
      <c r="N24" s="364"/>
      <c r="P24" s="274" t="s">
        <v>553</v>
      </c>
    </row>
    <row r="25" spans="2:17" s="18" customFormat="1" ht="15" customHeight="1">
      <c r="B25" s="73">
        <v>1132</v>
      </c>
      <c r="C25" s="74" t="s">
        <v>132</v>
      </c>
      <c r="D25" s="75" t="s">
        <v>167</v>
      </c>
      <c r="E25" s="94" t="s">
        <v>147</v>
      </c>
      <c r="F25" s="76" t="s">
        <v>60</v>
      </c>
      <c r="G25" s="76" t="s">
        <v>140</v>
      </c>
      <c r="H25" s="76" t="s">
        <v>275</v>
      </c>
      <c r="I25" s="76" t="s">
        <v>69</v>
      </c>
      <c r="J25" s="76" t="s">
        <v>69</v>
      </c>
      <c r="K25" s="94" t="s">
        <v>147</v>
      </c>
      <c r="L25" s="94" t="s">
        <v>147</v>
      </c>
      <c r="M25" s="77">
        <f>S370NL!H27</f>
        <v>112218.40000000001</v>
      </c>
      <c r="N25" s="364"/>
      <c r="P25" s="274" t="s">
        <v>554</v>
      </c>
    </row>
    <row r="26" spans="2:17" s="18" customFormat="1" ht="15" customHeight="1">
      <c r="B26" s="73">
        <v>1032</v>
      </c>
      <c r="C26" s="74" t="s">
        <v>471</v>
      </c>
      <c r="D26" s="75" t="s">
        <v>286</v>
      </c>
      <c r="E26" s="94" t="s">
        <v>147</v>
      </c>
      <c r="F26" s="72" t="s">
        <v>69</v>
      </c>
      <c r="G26" s="76" t="s">
        <v>287</v>
      </c>
      <c r="H26" s="76" t="s">
        <v>288</v>
      </c>
      <c r="I26" s="76" t="s">
        <v>69</v>
      </c>
      <c r="J26" s="76" t="s">
        <v>69</v>
      </c>
      <c r="K26" s="76" t="s">
        <v>69</v>
      </c>
      <c r="L26" s="94" t="s">
        <v>147</v>
      </c>
      <c r="M26" s="77">
        <f>S330L!H27</f>
        <v>80179.200000000012</v>
      </c>
      <c r="N26" s="364"/>
      <c r="P26" s="274" t="s">
        <v>555</v>
      </c>
    </row>
    <row r="27" spans="2:17" s="18" customFormat="1" ht="15" customHeight="1">
      <c r="B27" s="73">
        <v>1022</v>
      </c>
      <c r="C27" s="74" t="s">
        <v>321</v>
      </c>
      <c r="D27" s="75" t="s">
        <v>286</v>
      </c>
      <c r="E27" s="94" t="s">
        <v>147</v>
      </c>
      <c r="F27" s="72" t="s">
        <v>69</v>
      </c>
      <c r="G27" s="76" t="s">
        <v>287</v>
      </c>
      <c r="H27" s="76" t="s">
        <v>288</v>
      </c>
      <c r="I27" s="76" t="s">
        <v>69</v>
      </c>
      <c r="J27" s="76" t="s">
        <v>69</v>
      </c>
      <c r="K27" s="76" t="s">
        <v>69</v>
      </c>
      <c r="L27" s="94" t="s">
        <v>147</v>
      </c>
      <c r="M27" s="77">
        <f>S300L!H27</f>
        <v>76467.199999999997</v>
      </c>
      <c r="N27" s="364"/>
      <c r="P27" s="274" t="s">
        <v>556</v>
      </c>
    </row>
    <row r="28" spans="2:17" s="18" customFormat="1" ht="15" customHeight="1">
      <c r="B28" s="13"/>
      <c r="C28" s="608" t="s">
        <v>122</v>
      </c>
      <c r="D28" s="608"/>
      <c r="E28" s="608"/>
      <c r="F28" s="608"/>
      <c r="G28" s="608"/>
      <c r="H28" s="608"/>
      <c r="I28" s="608"/>
      <c r="J28" s="608"/>
      <c r="K28" s="608"/>
      <c r="L28" s="608"/>
      <c r="M28" s="19"/>
      <c r="N28" s="363"/>
    </row>
    <row r="29" spans="2:17" s="18" customFormat="1" ht="15" customHeight="1">
      <c r="B29" s="73">
        <v>1121</v>
      </c>
      <c r="C29" s="74" t="s">
        <v>129</v>
      </c>
      <c r="D29" s="75" t="s">
        <v>166</v>
      </c>
      <c r="E29" s="94" t="s">
        <v>147</v>
      </c>
      <c r="F29" s="76" t="s">
        <v>60</v>
      </c>
      <c r="G29" s="76" t="s">
        <v>138</v>
      </c>
      <c r="H29" s="76" t="s">
        <v>69</v>
      </c>
      <c r="I29" s="76" t="s">
        <v>69</v>
      </c>
      <c r="J29" s="132" t="s">
        <v>486</v>
      </c>
      <c r="K29" s="94" t="s">
        <v>147</v>
      </c>
      <c r="L29" s="94" t="s">
        <v>147</v>
      </c>
      <c r="M29" s="77">
        <f>S520S!H26</f>
        <v>167272</v>
      </c>
      <c r="N29" s="364"/>
      <c r="P29" s="274" t="s">
        <v>557</v>
      </c>
    </row>
    <row r="30" spans="2:17" s="18" customFormat="1" ht="15" customHeight="1">
      <c r="B30" s="73">
        <v>1151</v>
      </c>
      <c r="C30" s="74" t="s">
        <v>128</v>
      </c>
      <c r="D30" s="75" t="s">
        <v>166</v>
      </c>
      <c r="E30" s="94" t="s">
        <v>147</v>
      </c>
      <c r="F30" s="76" t="s">
        <v>60</v>
      </c>
      <c r="G30" s="76" t="s">
        <v>138</v>
      </c>
      <c r="H30" s="76" t="s">
        <v>69</v>
      </c>
      <c r="I30" s="76" t="s">
        <v>69</v>
      </c>
      <c r="J30" s="76" t="s">
        <v>69</v>
      </c>
      <c r="K30" s="94" t="s">
        <v>147</v>
      </c>
      <c r="L30" s="94" t="s">
        <v>147</v>
      </c>
      <c r="M30" s="77">
        <f>S470NS!H26</f>
        <v>135952</v>
      </c>
      <c r="N30" s="364"/>
      <c r="P30" s="274" t="s">
        <v>558</v>
      </c>
    </row>
    <row r="31" spans="2:17" s="18" customFormat="1" ht="15" customHeight="1">
      <c r="B31" s="73">
        <v>1141</v>
      </c>
      <c r="C31" s="74" t="s">
        <v>127</v>
      </c>
      <c r="D31" s="75" t="s">
        <v>166</v>
      </c>
      <c r="E31" s="94" t="s">
        <v>147</v>
      </c>
      <c r="F31" s="76" t="s">
        <v>60</v>
      </c>
      <c r="G31" s="76" t="s">
        <v>138</v>
      </c>
      <c r="H31" s="76" t="s">
        <v>69</v>
      </c>
      <c r="I31" s="76" t="s">
        <v>69</v>
      </c>
      <c r="J31" s="76" t="s">
        <v>69</v>
      </c>
      <c r="K31" s="94" t="s">
        <v>147</v>
      </c>
      <c r="L31" s="94" t="s">
        <v>147</v>
      </c>
      <c r="M31" s="77">
        <f>S420NS!H26</f>
        <v>111708</v>
      </c>
      <c r="N31" s="364"/>
      <c r="P31" s="274" t="s">
        <v>559</v>
      </c>
    </row>
    <row r="32" spans="2:17" s="18" customFormat="1" ht="15" customHeight="1">
      <c r="B32" s="73">
        <v>1131</v>
      </c>
      <c r="C32" s="74" t="s">
        <v>126</v>
      </c>
      <c r="D32" s="75" t="s">
        <v>166</v>
      </c>
      <c r="E32" s="94" t="s">
        <v>147</v>
      </c>
      <c r="F32" s="76" t="s">
        <v>60</v>
      </c>
      <c r="G32" s="76" t="s">
        <v>137</v>
      </c>
      <c r="H32" s="76" t="s">
        <v>69</v>
      </c>
      <c r="I32" s="76" t="s">
        <v>69</v>
      </c>
      <c r="J32" s="76" t="s">
        <v>69</v>
      </c>
      <c r="K32" s="94" t="s">
        <v>147</v>
      </c>
      <c r="L32" s="94" t="s">
        <v>147</v>
      </c>
      <c r="M32" s="77">
        <f>S370NS!H26</f>
        <v>90364</v>
      </c>
      <c r="N32" s="364"/>
      <c r="P32" s="274" t="s">
        <v>560</v>
      </c>
    </row>
    <row r="33" spans="2:16" s="18" customFormat="1" ht="15" customHeight="1">
      <c r="B33" s="73">
        <v>1031</v>
      </c>
      <c r="C33" s="74" t="s">
        <v>125</v>
      </c>
      <c r="D33" s="75" t="s">
        <v>165</v>
      </c>
      <c r="E33" s="94" t="s">
        <v>147</v>
      </c>
      <c r="F33" s="72" t="s">
        <v>69</v>
      </c>
      <c r="G33" s="76" t="s">
        <v>136</v>
      </c>
      <c r="H33" s="76" t="s">
        <v>69</v>
      </c>
      <c r="I33" s="76" t="s">
        <v>69</v>
      </c>
      <c r="J33" s="76" t="s">
        <v>69</v>
      </c>
      <c r="K33" s="76" t="s">
        <v>69</v>
      </c>
      <c r="L33" s="94" t="s">
        <v>147</v>
      </c>
      <c r="M33" s="77">
        <f>S330S!H26</f>
        <v>68579.199999999997</v>
      </c>
      <c r="N33" s="364"/>
      <c r="P33" s="274" t="s">
        <v>561</v>
      </c>
    </row>
    <row r="34" spans="2:16" s="18" customFormat="1" ht="15" customHeight="1">
      <c r="B34" s="73">
        <v>1021</v>
      </c>
      <c r="C34" s="74" t="s">
        <v>124</v>
      </c>
      <c r="D34" s="75" t="s">
        <v>165</v>
      </c>
      <c r="E34" s="94" t="s">
        <v>147</v>
      </c>
      <c r="F34" s="72" t="s">
        <v>69</v>
      </c>
      <c r="G34" s="76" t="s">
        <v>136</v>
      </c>
      <c r="H34" s="76" t="s">
        <v>69</v>
      </c>
      <c r="I34" s="76" t="s">
        <v>69</v>
      </c>
      <c r="J34" s="76" t="s">
        <v>69</v>
      </c>
      <c r="K34" s="76" t="s">
        <v>69</v>
      </c>
      <c r="L34" s="94" t="s">
        <v>147</v>
      </c>
      <c r="M34" s="77">
        <f>S300S!H26</f>
        <v>64867.200000000004</v>
      </c>
      <c r="N34" s="364"/>
      <c r="P34" s="274" t="s">
        <v>562</v>
      </c>
    </row>
    <row r="35" spans="2:16" s="18" customFormat="1" ht="15" customHeight="1">
      <c r="B35" s="17"/>
      <c r="C35" s="608" t="s">
        <v>43</v>
      </c>
      <c r="D35" s="608"/>
      <c r="E35" s="608"/>
      <c r="F35" s="608"/>
      <c r="G35" s="608"/>
      <c r="H35" s="608"/>
      <c r="I35" s="608"/>
      <c r="J35" s="608"/>
      <c r="K35" s="608"/>
      <c r="L35" s="608"/>
      <c r="M35" s="24"/>
      <c r="N35" s="365"/>
    </row>
    <row r="36" spans="2:16" s="14" customFormat="1" ht="15" customHeight="1">
      <c r="B36" s="68">
        <v>1150</v>
      </c>
      <c r="C36" s="131" t="s">
        <v>121</v>
      </c>
      <c r="D36" s="71" t="s">
        <v>169</v>
      </c>
      <c r="E36" s="95" t="s">
        <v>147</v>
      </c>
      <c r="F36" s="76" t="s">
        <v>60</v>
      </c>
      <c r="G36" s="72" t="s">
        <v>69</v>
      </c>
      <c r="H36" s="72" t="s">
        <v>69</v>
      </c>
      <c r="I36" s="72" t="s">
        <v>69</v>
      </c>
      <c r="J36" s="72" t="s">
        <v>69</v>
      </c>
      <c r="K36" s="95" t="s">
        <v>147</v>
      </c>
      <c r="L36" s="95" t="s">
        <v>147</v>
      </c>
      <c r="M36" s="70">
        <f>S470N!H25</f>
        <v>101012.8</v>
      </c>
      <c r="N36" s="363"/>
      <c r="P36" s="273" t="s">
        <v>563</v>
      </c>
    </row>
    <row r="37" spans="2:16" s="14" customFormat="1" ht="15" customHeight="1">
      <c r="B37" s="68">
        <v>1140</v>
      </c>
      <c r="C37" s="131" t="s">
        <v>120</v>
      </c>
      <c r="D37" s="71" t="s">
        <v>169</v>
      </c>
      <c r="E37" s="95" t="s">
        <v>147</v>
      </c>
      <c r="F37" s="76" t="s">
        <v>60</v>
      </c>
      <c r="G37" s="72" t="s">
        <v>69</v>
      </c>
      <c r="H37" s="72" t="s">
        <v>69</v>
      </c>
      <c r="I37" s="72" t="s">
        <v>69</v>
      </c>
      <c r="J37" s="72" t="s">
        <v>69</v>
      </c>
      <c r="K37" s="95" t="s">
        <v>147</v>
      </c>
      <c r="L37" s="95" t="s">
        <v>147</v>
      </c>
      <c r="M37" s="70">
        <f>S420N!H25</f>
        <v>82568.800000000003</v>
      </c>
      <c r="N37" s="363"/>
      <c r="P37" s="273" t="s">
        <v>564</v>
      </c>
    </row>
    <row r="38" spans="2:16" s="14" customFormat="1" ht="15" customHeight="1">
      <c r="B38" s="68">
        <v>1130</v>
      </c>
      <c r="C38" s="131" t="s">
        <v>310</v>
      </c>
      <c r="D38" s="71" t="s">
        <v>169</v>
      </c>
      <c r="E38" s="95" t="s">
        <v>147</v>
      </c>
      <c r="F38" s="76" t="s">
        <v>60</v>
      </c>
      <c r="G38" s="72" t="s">
        <v>69</v>
      </c>
      <c r="H38" s="72" t="s">
        <v>69</v>
      </c>
      <c r="I38" s="72" t="s">
        <v>69</v>
      </c>
      <c r="J38" s="72" t="s">
        <v>69</v>
      </c>
      <c r="K38" s="95" t="s">
        <v>147</v>
      </c>
      <c r="L38" s="95" t="s">
        <v>147</v>
      </c>
      <c r="M38" s="70">
        <f>S370N!H25</f>
        <v>68741.600000000006</v>
      </c>
      <c r="N38" s="363"/>
      <c r="P38" s="273" t="s">
        <v>565</v>
      </c>
    </row>
    <row r="39" spans="2:16" s="14" customFormat="1" ht="15" customHeight="1">
      <c r="B39" s="68">
        <v>1030</v>
      </c>
      <c r="C39" s="131" t="s">
        <v>119</v>
      </c>
      <c r="D39" s="71" t="s">
        <v>168</v>
      </c>
      <c r="E39" s="95" t="s">
        <v>147</v>
      </c>
      <c r="F39" s="72" t="s">
        <v>69</v>
      </c>
      <c r="G39" s="72" t="s">
        <v>69</v>
      </c>
      <c r="H39" s="72" t="s">
        <v>69</v>
      </c>
      <c r="I39" s="72" t="s">
        <v>69</v>
      </c>
      <c r="J39" s="72" t="s">
        <v>69</v>
      </c>
      <c r="K39" s="69" t="s">
        <v>69</v>
      </c>
      <c r="L39" s="95" t="s">
        <v>147</v>
      </c>
      <c r="M39" s="70">
        <f>'S330'!H25</f>
        <v>51480.800000000003</v>
      </c>
      <c r="N39" s="363"/>
      <c r="P39" s="273" t="s">
        <v>566</v>
      </c>
    </row>
    <row r="40" spans="2:16" s="14" customFormat="1" ht="15" customHeight="1">
      <c r="B40" s="68">
        <v>1020</v>
      </c>
      <c r="C40" s="131" t="s">
        <v>51</v>
      </c>
      <c r="D40" s="66" t="s">
        <v>168</v>
      </c>
      <c r="E40" s="95" t="s">
        <v>147</v>
      </c>
      <c r="F40" s="72" t="s">
        <v>69</v>
      </c>
      <c r="G40" s="69" t="s">
        <v>69</v>
      </c>
      <c r="H40" s="69" t="s">
        <v>69</v>
      </c>
      <c r="I40" s="69" t="s">
        <v>69</v>
      </c>
      <c r="J40" s="69" t="s">
        <v>69</v>
      </c>
      <c r="K40" s="69" t="s">
        <v>69</v>
      </c>
      <c r="L40" s="95" t="s">
        <v>147</v>
      </c>
      <c r="M40" s="70">
        <f>'S300'!H25</f>
        <v>47792</v>
      </c>
      <c r="N40" s="363"/>
      <c r="P40" s="273" t="s">
        <v>567</v>
      </c>
    </row>
    <row r="41" spans="2:16" s="14" customFormat="1" ht="15" customHeight="1">
      <c r="B41" s="68">
        <v>1010</v>
      </c>
      <c r="C41" s="131" t="s">
        <v>42</v>
      </c>
      <c r="D41" s="66" t="s">
        <v>168</v>
      </c>
      <c r="E41" s="69" t="s">
        <v>69</v>
      </c>
      <c r="F41" s="69" t="s">
        <v>69</v>
      </c>
      <c r="G41" s="69" t="s">
        <v>69</v>
      </c>
      <c r="H41" s="69" t="s">
        <v>69</v>
      </c>
      <c r="I41" s="69" t="s">
        <v>69</v>
      </c>
      <c r="J41" s="69" t="s">
        <v>69</v>
      </c>
      <c r="K41" s="69" t="s">
        <v>69</v>
      </c>
      <c r="L41" s="95" t="s">
        <v>147</v>
      </c>
      <c r="M41" s="70">
        <f>'S275'!H25</f>
        <v>42084.800000000003</v>
      </c>
      <c r="N41" s="363"/>
      <c r="P41" s="273" t="s">
        <v>568</v>
      </c>
    </row>
    <row r="42" spans="2:16" s="33" customFormat="1" ht="15" customHeight="1">
      <c r="B42" s="68">
        <v>1000</v>
      </c>
      <c r="C42" s="131" t="s">
        <v>14</v>
      </c>
      <c r="D42" s="66" t="s">
        <v>168</v>
      </c>
      <c r="E42" s="69" t="s">
        <v>69</v>
      </c>
      <c r="F42" s="69" t="s">
        <v>69</v>
      </c>
      <c r="G42" s="69" t="s">
        <v>69</v>
      </c>
      <c r="H42" s="69" t="s">
        <v>69</v>
      </c>
      <c r="I42" s="69" t="s">
        <v>69</v>
      </c>
      <c r="J42" s="69" t="s">
        <v>69</v>
      </c>
      <c r="K42" s="69" t="s">
        <v>69</v>
      </c>
      <c r="L42" s="69" t="s">
        <v>69</v>
      </c>
      <c r="M42" s="70">
        <f>'S250'!H25</f>
        <v>36145.599999999999</v>
      </c>
      <c r="N42" s="363"/>
      <c r="P42" s="273" t="s">
        <v>569</v>
      </c>
    </row>
    <row r="43" spans="2:16" s="14" customFormat="1" ht="15" customHeight="1">
      <c r="B43" s="31"/>
      <c r="C43" s="608" t="s">
        <v>258</v>
      </c>
      <c r="D43" s="608"/>
      <c r="E43" s="608"/>
      <c r="F43" s="608"/>
      <c r="G43" s="608"/>
      <c r="H43" s="608"/>
      <c r="I43" s="608"/>
      <c r="J43" s="608"/>
      <c r="K43" s="608"/>
      <c r="L43" s="608"/>
      <c r="M43" s="26"/>
      <c r="N43" s="363"/>
    </row>
    <row r="44" spans="2:16" s="14" customFormat="1" ht="15" customHeight="1">
      <c r="B44" s="68">
        <v>1220</v>
      </c>
      <c r="C44" s="67" t="s">
        <v>261</v>
      </c>
      <c r="D44" s="66" t="s">
        <v>229</v>
      </c>
      <c r="E44" s="78"/>
      <c r="F44" s="78"/>
      <c r="G44" s="78"/>
      <c r="H44" s="78"/>
      <c r="I44" s="78"/>
      <c r="J44" s="78"/>
      <c r="K44" s="78"/>
      <c r="L44" s="78"/>
      <c r="M44" s="370">
        <f>'R460'!H26</f>
        <v>65748.800000000003</v>
      </c>
      <c r="N44" s="363">
        <f t="shared" ref="N44:N46" si="0">M44*0.8</f>
        <v>52599.040000000008</v>
      </c>
      <c r="P44" s="273" t="s">
        <v>570</v>
      </c>
    </row>
    <row r="45" spans="2:16" s="14" customFormat="1" ht="15" customHeight="1">
      <c r="B45" s="68">
        <v>1210</v>
      </c>
      <c r="C45" s="67" t="s">
        <v>260</v>
      </c>
      <c r="D45" s="66" t="s">
        <v>229</v>
      </c>
      <c r="E45" s="78"/>
      <c r="F45" s="78"/>
      <c r="G45" s="78"/>
      <c r="H45" s="78"/>
      <c r="I45" s="78"/>
      <c r="J45" s="78"/>
      <c r="K45" s="78"/>
      <c r="L45" s="78"/>
      <c r="M45" s="370">
        <f>'R420'!H26</f>
        <v>60041.600000000006</v>
      </c>
      <c r="N45" s="363">
        <f t="shared" si="0"/>
        <v>48033.280000000006</v>
      </c>
      <c r="P45" s="273" t="s">
        <v>571</v>
      </c>
    </row>
    <row r="46" spans="2:16" s="14" customFormat="1" ht="15" customHeight="1">
      <c r="B46" s="68">
        <v>1200</v>
      </c>
      <c r="C46" s="67" t="s">
        <v>259</v>
      </c>
      <c r="D46" s="66" t="s">
        <v>229</v>
      </c>
      <c r="E46" s="78"/>
      <c r="F46" s="78"/>
      <c r="G46" s="78"/>
      <c r="H46" s="78"/>
      <c r="I46" s="78"/>
      <c r="J46" s="78"/>
      <c r="K46" s="78"/>
      <c r="L46" s="78"/>
      <c r="M46" s="370">
        <f>'R380'!H26</f>
        <v>50692</v>
      </c>
      <c r="N46" s="363">
        <f t="shared" si="0"/>
        <v>40553.600000000006</v>
      </c>
      <c r="P46" s="273" t="s">
        <v>572</v>
      </c>
    </row>
    <row r="47" spans="2:16" s="14" customFormat="1" ht="15" customHeight="1">
      <c r="B47" s="31"/>
      <c r="C47" s="608" t="s">
        <v>240</v>
      </c>
      <c r="D47" s="608"/>
      <c r="E47" s="608"/>
      <c r="F47" s="608"/>
      <c r="G47" s="608"/>
      <c r="H47" s="608"/>
      <c r="I47" s="608"/>
      <c r="J47" s="608"/>
      <c r="K47" s="608"/>
      <c r="L47" s="608"/>
      <c r="M47" s="371"/>
      <c r="N47" s="363"/>
    </row>
    <row r="48" spans="2:16" s="14" customFormat="1" ht="15" customHeight="1">
      <c r="B48" s="68">
        <v>1270</v>
      </c>
      <c r="C48" s="67" t="s">
        <v>238</v>
      </c>
      <c r="D48" s="66" t="s">
        <v>229</v>
      </c>
      <c r="E48" s="78"/>
      <c r="F48" s="78"/>
      <c r="G48" s="78"/>
      <c r="H48" s="78"/>
      <c r="I48" s="78"/>
      <c r="J48" s="78"/>
      <c r="K48" s="78"/>
      <c r="L48" s="78"/>
      <c r="M48" s="370">
        <f>'C360'!H26</f>
        <v>41365.600000000006</v>
      </c>
      <c r="N48" s="363">
        <f>M48*0.8</f>
        <v>33092.480000000003</v>
      </c>
      <c r="P48" s="273" t="s">
        <v>573</v>
      </c>
    </row>
    <row r="49" spans="2:16" s="14" customFormat="1" ht="15" customHeight="1">
      <c r="B49" s="68">
        <v>1271</v>
      </c>
      <c r="C49" s="67" t="s">
        <v>239</v>
      </c>
      <c r="D49" s="66" t="s">
        <v>228</v>
      </c>
      <c r="E49" s="78"/>
      <c r="F49" s="78"/>
      <c r="G49" s="78"/>
      <c r="H49" s="78"/>
      <c r="I49" s="78"/>
      <c r="J49" s="78"/>
      <c r="K49" s="78"/>
      <c r="L49" s="78"/>
      <c r="M49" s="370">
        <f>'C360A'!H25</f>
        <v>44033.600000000006</v>
      </c>
      <c r="N49" s="363">
        <f t="shared" ref="N49:N64" si="1">M49*0.8</f>
        <v>35226.880000000005</v>
      </c>
      <c r="P49" s="273" t="s">
        <v>578</v>
      </c>
    </row>
    <row r="50" spans="2:16" s="14" customFormat="1" ht="15" customHeight="1">
      <c r="B50" s="68">
        <v>1260</v>
      </c>
      <c r="C50" s="67" t="s">
        <v>236</v>
      </c>
      <c r="D50" s="66" t="s">
        <v>229</v>
      </c>
      <c r="E50" s="78"/>
      <c r="F50" s="78"/>
      <c r="G50" s="78"/>
      <c r="H50" s="78"/>
      <c r="I50" s="78"/>
      <c r="J50" s="78"/>
      <c r="K50" s="78"/>
      <c r="L50" s="78"/>
      <c r="M50" s="370">
        <f>'C330'!H26</f>
        <v>37514.400000000001</v>
      </c>
      <c r="N50" s="363">
        <f t="shared" si="1"/>
        <v>30011.520000000004</v>
      </c>
      <c r="P50" s="273" t="s">
        <v>574</v>
      </c>
    </row>
    <row r="51" spans="2:16" s="14" customFormat="1" ht="15" customHeight="1">
      <c r="B51" s="68">
        <v>1261</v>
      </c>
      <c r="C51" s="67" t="s">
        <v>237</v>
      </c>
      <c r="D51" s="66" t="s">
        <v>228</v>
      </c>
      <c r="E51" s="78"/>
      <c r="F51" s="78"/>
      <c r="G51" s="78"/>
      <c r="H51" s="78"/>
      <c r="I51" s="78"/>
      <c r="J51" s="78"/>
      <c r="K51" s="78"/>
      <c r="L51" s="78"/>
      <c r="M51" s="372">
        <f>'C330A'!H25</f>
        <v>39996.800000000003</v>
      </c>
      <c r="N51" s="363">
        <f t="shared" si="1"/>
        <v>31997.440000000002</v>
      </c>
      <c r="P51" s="273" t="s">
        <v>579</v>
      </c>
    </row>
    <row r="52" spans="2:16" s="14" customFormat="1" ht="15" customHeight="1">
      <c r="B52" s="68">
        <v>1250</v>
      </c>
      <c r="C52" s="67" t="s">
        <v>234</v>
      </c>
      <c r="D52" s="66" t="s">
        <v>229</v>
      </c>
      <c r="E52" s="78"/>
      <c r="F52" s="78"/>
      <c r="G52" s="78"/>
      <c r="H52" s="78"/>
      <c r="I52" s="78"/>
      <c r="J52" s="78"/>
      <c r="K52" s="78"/>
      <c r="L52" s="78"/>
      <c r="M52" s="372">
        <f>'C300'!H26</f>
        <v>35008.800000000003</v>
      </c>
      <c r="N52" s="363">
        <f t="shared" si="1"/>
        <v>28007.040000000005</v>
      </c>
      <c r="P52" s="273" t="s">
        <v>575</v>
      </c>
    </row>
    <row r="53" spans="2:16" s="14" customFormat="1" ht="15" customHeight="1">
      <c r="B53" s="68">
        <v>1251</v>
      </c>
      <c r="C53" s="67" t="s">
        <v>235</v>
      </c>
      <c r="D53" s="66" t="s">
        <v>228</v>
      </c>
      <c r="E53" s="78"/>
      <c r="F53" s="78"/>
      <c r="G53" s="78"/>
      <c r="H53" s="78"/>
      <c r="I53" s="78"/>
      <c r="J53" s="78"/>
      <c r="K53" s="78"/>
      <c r="L53" s="78"/>
      <c r="M53" s="372">
        <f>'C300A'!H25</f>
        <v>37444.800000000003</v>
      </c>
      <c r="N53" s="363">
        <f t="shared" si="1"/>
        <v>29955.840000000004</v>
      </c>
      <c r="P53" s="273" t="s">
        <v>580</v>
      </c>
    </row>
    <row r="54" spans="2:16" s="14" customFormat="1" ht="15" customHeight="1">
      <c r="B54" s="68">
        <v>1240</v>
      </c>
      <c r="C54" s="67" t="s">
        <v>232</v>
      </c>
      <c r="D54" s="66" t="s">
        <v>229</v>
      </c>
      <c r="E54" s="78"/>
      <c r="F54" s="78"/>
      <c r="G54" s="78"/>
      <c r="H54" s="78"/>
      <c r="I54" s="78"/>
      <c r="J54" s="78"/>
      <c r="K54" s="78"/>
      <c r="L54" s="78"/>
      <c r="M54" s="372">
        <f>'C270'!H25</f>
        <v>31088</v>
      </c>
      <c r="N54" s="363">
        <f t="shared" si="1"/>
        <v>24870.400000000001</v>
      </c>
      <c r="P54" s="273" t="s">
        <v>576</v>
      </c>
    </row>
    <row r="55" spans="2:16" s="17" customFormat="1" ht="15" customHeight="1">
      <c r="B55" s="68">
        <v>1241</v>
      </c>
      <c r="C55" s="67" t="s">
        <v>233</v>
      </c>
      <c r="D55" s="66" t="s">
        <v>228</v>
      </c>
      <c r="E55" s="78"/>
      <c r="F55" s="78"/>
      <c r="G55" s="78"/>
      <c r="H55" s="78"/>
      <c r="I55" s="78"/>
      <c r="J55" s="78"/>
      <c r="K55" s="78"/>
      <c r="L55" s="78"/>
      <c r="M55" s="372">
        <f>'C270A'!H25</f>
        <v>33570.400000000001</v>
      </c>
      <c r="N55" s="363">
        <f t="shared" si="1"/>
        <v>26856.320000000003</v>
      </c>
      <c r="P55" s="273" t="s">
        <v>581</v>
      </c>
    </row>
    <row r="56" spans="2:16" s="14" customFormat="1" ht="15" customHeight="1">
      <c r="B56" s="68">
        <v>1230</v>
      </c>
      <c r="C56" s="67" t="s">
        <v>230</v>
      </c>
      <c r="D56" s="66" t="s">
        <v>229</v>
      </c>
      <c r="E56" s="78"/>
      <c r="F56" s="78"/>
      <c r="G56" s="78"/>
      <c r="H56" s="78"/>
      <c r="I56" s="78"/>
      <c r="J56" s="78"/>
      <c r="K56" s="78"/>
      <c r="L56" s="78"/>
      <c r="M56" s="372">
        <f>'C240'!H25</f>
        <v>27770.400000000001</v>
      </c>
      <c r="N56" s="363">
        <f t="shared" si="1"/>
        <v>22216.320000000003</v>
      </c>
      <c r="P56" s="273" t="s">
        <v>577</v>
      </c>
    </row>
    <row r="57" spans="2:16" s="14" customFormat="1" ht="15" customHeight="1">
      <c r="B57" s="68">
        <v>1231</v>
      </c>
      <c r="C57" s="67" t="s">
        <v>231</v>
      </c>
      <c r="D57" s="66" t="s">
        <v>228</v>
      </c>
      <c r="E57" s="78"/>
      <c r="F57" s="78"/>
      <c r="G57" s="78"/>
      <c r="H57" s="78"/>
      <c r="I57" s="78"/>
      <c r="J57" s="78"/>
      <c r="K57" s="78"/>
      <c r="L57" s="78"/>
      <c r="M57" s="372">
        <f>'C240A'!H25</f>
        <v>30624</v>
      </c>
      <c r="N57" s="363">
        <f t="shared" si="1"/>
        <v>24499.200000000001</v>
      </c>
      <c r="P57" s="273" t="s">
        <v>582</v>
      </c>
    </row>
    <row r="58" spans="2:16" s="14" customFormat="1" ht="15" customHeight="1">
      <c r="B58" s="33"/>
      <c r="C58" s="612" t="s">
        <v>194</v>
      </c>
      <c r="D58" s="612"/>
      <c r="E58" s="612"/>
      <c r="F58" s="612"/>
      <c r="G58" s="612"/>
      <c r="H58" s="612"/>
      <c r="I58" s="612"/>
      <c r="J58" s="612"/>
      <c r="K58" s="612"/>
      <c r="L58" s="612"/>
      <c r="M58" s="373"/>
      <c r="N58" s="363"/>
    </row>
    <row r="59" spans="2:16" s="14" customFormat="1" ht="15" customHeight="1">
      <c r="B59" s="68">
        <v>1450</v>
      </c>
      <c r="C59" s="254" t="s">
        <v>200</v>
      </c>
      <c r="D59" s="253" t="s">
        <v>206</v>
      </c>
      <c r="E59" s="78"/>
      <c r="F59" s="78"/>
      <c r="G59" s="78"/>
      <c r="H59" s="78"/>
      <c r="I59" s="78"/>
      <c r="J59" s="78"/>
      <c r="K59" s="78"/>
      <c r="L59" s="78"/>
      <c r="M59" s="372">
        <f>A550P!G25</f>
        <v>36795.200000000004</v>
      </c>
      <c r="N59" s="363">
        <f t="shared" si="1"/>
        <v>29436.160000000003</v>
      </c>
      <c r="P59" s="273" t="s">
        <v>583</v>
      </c>
    </row>
    <row r="60" spans="2:16" s="14" customFormat="1" ht="15" customHeight="1">
      <c r="B60" s="68">
        <v>1420</v>
      </c>
      <c r="C60" s="254" t="s">
        <v>199</v>
      </c>
      <c r="D60" s="253" t="s">
        <v>205</v>
      </c>
      <c r="E60" s="78"/>
      <c r="F60" s="78"/>
      <c r="G60" s="78"/>
      <c r="H60" s="78"/>
      <c r="I60" s="78"/>
      <c r="J60" s="78"/>
      <c r="K60" s="78"/>
      <c r="L60" s="78"/>
      <c r="M60" s="372">
        <f>'A550'!G25</f>
        <v>31992.800000000003</v>
      </c>
      <c r="N60" s="363">
        <f t="shared" si="1"/>
        <v>25594.240000000005</v>
      </c>
      <c r="P60" s="273" t="s">
        <v>584</v>
      </c>
    </row>
    <row r="61" spans="2:16" s="17" customFormat="1" ht="15" customHeight="1">
      <c r="B61" s="68">
        <v>1440</v>
      </c>
      <c r="C61" s="254" t="s">
        <v>198</v>
      </c>
      <c r="D61" s="253" t="s">
        <v>206</v>
      </c>
      <c r="E61" s="78"/>
      <c r="F61" s="78"/>
      <c r="G61" s="78"/>
      <c r="H61" s="78"/>
      <c r="I61" s="78"/>
      <c r="J61" s="78"/>
      <c r="K61" s="78"/>
      <c r="L61" s="78"/>
      <c r="M61" s="372">
        <f>A450P!G25</f>
        <v>32619.200000000001</v>
      </c>
      <c r="N61" s="363">
        <f t="shared" si="1"/>
        <v>26095.360000000001</v>
      </c>
      <c r="P61" s="273" t="s">
        <v>585</v>
      </c>
    </row>
    <row r="62" spans="2:16" s="32" customFormat="1" ht="15" customHeight="1">
      <c r="B62" s="68">
        <v>1410</v>
      </c>
      <c r="C62" s="254" t="s">
        <v>197</v>
      </c>
      <c r="D62" s="253" t="s">
        <v>205</v>
      </c>
      <c r="E62" s="78"/>
      <c r="F62" s="78"/>
      <c r="G62" s="78"/>
      <c r="H62" s="78"/>
      <c r="I62" s="78"/>
      <c r="J62" s="78"/>
      <c r="K62" s="78"/>
      <c r="L62" s="78"/>
      <c r="M62" s="372">
        <f>'A450'!G25</f>
        <v>28373.600000000002</v>
      </c>
      <c r="N62" s="363">
        <f t="shared" si="1"/>
        <v>22698.880000000005</v>
      </c>
      <c r="P62" s="273" t="s">
        <v>586</v>
      </c>
    </row>
    <row r="63" spans="2:16" s="32" customFormat="1" ht="15" customHeight="1">
      <c r="B63" s="68">
        <v>1430</v>
      </c>
      <c r="C63" s="67" t="s">
        <v>196</v>
      </c>
      <c r="D63" s="66" t="s">
        <v>206</v>
      </c>
      <c r="E63" s="78"/>
      <c r="F63" s="78"/>
      <c r="G63" s="78"/>
      <c r="H63" s="78"/>
      <c r="I63" s="78"/>
      <c r="J63" s="78"/>
      <c r="K63" s="78"/>
      <c r="L63" s="78"/>
      <c r="M63" s="372">
        <f>A380P!G25</f>
        <v>29208.800000000003</v>
      </c>
      <c r="N63" s="363">
        <f t="shared" si="1"/>
        <v>23367.040000000005</v>
      </c>
      <c r="P63" s="273" t="s">
        <v>587</v>
      </c>
    </row>
    <row r="64" spans="2:16" s="32" customFormat="1" ht="15" customHeight="1">
      <c r="B64" s="68">
        <v>1400</v>
      </c>
      <c r="C64" s="67" t="s">
        <v>195</v>
      </c>
      <c r="D64" s="66" t="s">
        <v>205</v>
      </c>
      <c r="E64" s="78"/>
      <c r="F64" s="78"/>
      <c r="G64" s="78"/>
      <c r="H64" s="78"/>
      <c r="I64" s="78"/>
      <c r="J64" s="78"/>
      <c r="K64" s="78"/>
      <c r="L64" s="78"/>
      <c r="M64" s="372">
        <f>'A380'!G25</f>
        <v>25450.400000000001</v>
      </c>
      <c r="N64" s="363">
        <f t="shared" si="1"/>
        <v>20360.320000000003</v>
      </c>
      <c r="P64" s="273" t="s">
        <v>588</v>
      </c>
    </row>
    <row r="65" spans="2:16" s="17" customFormat="1" ht="15" customHeight="1">
      <c r="B65" s="31"/>
      <c r="C65" s="608" t="s">
        <v>262</v>
      </c>
      <c r="D65" s="608"/>
      <c r="E65" s="608"/>
      <c r="F65" s="608"/>
      <c r="G65" s="608"/>
      <c r="H65" s="608"/>
      <c r="I65" s="608"/>
      <c r="J65" s="608"/>
      <c r="K65" s="608"/>
      <c r="L65" s="608"/>
      <c r="M65" s="371"/>
      <c r="N65" s="363"/>
    </row>
    <row r="66" spans="2:16" s="33" customFormat="1">
      <c r="B66" s="68">
        <v>1521</v>
      </c>
      <c r="C66" s="67" t="s">
        <v>311</v>
      </c>
      <c r="D66" s="66" t="s">
        <v>272</v>
      </c>
      <c r="E66" s="78"/>
      <c r="F66" s="78"/>
      <c r="G66" s="78"/>
      <c r="H66" s="78"/>
      <c r="I66" s="78"/>
      <c r="J66" s="78"/>
      <c r="K66" s="78"/>
      <c r="L66" s="78"/>
      <c r="M66" s="370">
        <f>RG370R!G15</f>
        <v>51040</v>
      </c>
      <c r="N66" s="363">
        <f>M66*0.8</f>
        <v>40832</v>
      </c>
      <c r="P66" s="273" t="s">
        <v>589</v>
      </c>
    </row>
    <row r="67" spans="2:16" s="116" customFormat="1" ht="14.25">
      <c r="B67" s="112"/>
      <c r="C67" s="113"/>
      <c r="D67" s="112"/>
      <c r="E67" s="114"/>
      <c r="F67" s="114"/>
      <c r="G67" s="114"/>
      <c r="H67" s="114"/>
      <c r="I67" s="114"/>
      <c r="J67" s="114"/>
      <c r="K67" s="114"/>
      <c r="L67" s="114"/>
      <c r="M67" s="115"/>
      <c r="N67" s="366"/>
    </row>
    <row r="68" spans="2:16" s="117" customFormat="1" ht="15" customHeight="1">
      <c r="N68" s="367"/>
    </row>
    <row r="69" spans="2:16" s="17" customFormat="1" ht="15" customHeight="1">
      <c r="B69" s="609" t="s">
        <v>320</v>
      </c>
      <c r="C69" s="609"/>
      <c r="D69" s="609"/>
      <c r="E69" s="609"/>
      <c r="F69" s="609"/>
      <c r="G69" s="609"/>
      <c r="H69" s="609"/>
      <c r="I69" s="609"/>
      <c r="J69" s="609"/>
      <c r="K69" s="609"/>
      <c r="L69" s="609"/>
      <c r="M69" s="609"/>
      <c r="N69" s="368"/>
    </row>
    <row r="70" spans="2:16" s="17" customFormat="1" ht="15" customHeight="1">
      <c r="B70" s="28"/>
      <c r="E70" s="27"/>
      <c r="F70" s="27"/>
      <c r="G70" s="27"/>
      <c r="H70" s="27"/>
      <c r="I70" s="27"/>
      <c r="J70" s="27"/>
      <c r="K70" s="27"/>
      <c r="L70" s="27"/>
      <c r="N70" s="369"/>
    </row>
    <row r="71" spans="2:16" s="17" customFormat="1" ht="15" customHeight="1">
      <c r="C71" s="374" t="s">
        <v>2016</v>
      </c>
      <c r="E71" s="27"/>
      <c r="F71" s="27"/>
      <c r="G71" s="27"/>
      <c r="H71" s="27"/>
      <c r="I71" s="27"/>
      <c r="J71" s="27"/>
      <c r="K71" s="27"/>
      <c r="L71" s="27"/>
      <c r="N71" s="369"/>
    </row>
    <row r="72" spans="2:16" s="17" customFormat="1" ht="15" customHeight="1">
      <c r="B72" s="28"/>
      <c r="E72" s="27"/>
      <c r="F72" s="27"/>
      <c r="G72" s="27"/>
      <c r="H72" s="27"/>
      <c r="I72" s="27"/>
      <c r="J72" s="27"/>
      <c r="K72" s="27"/>
      <c r="L72" s="27"/>
      <c r="N72" s="369"/>
    </row>
    <row r="73" spans="2:16" s="17" customFormat="1" ht="15" customHeight="1">
      <c r="E73" s="27"/>
      <c r="F73" s="27"/>
      <c r="G73" s="27"/>
      <c r="H73" s="27"/>
      <c r="I73" s="27"/>
      <c r="J73" s="27"/>
      <c r="K73" s="27"/>
      <c r="L73" s="27"/>
      <c r="N73" s="369"/>
    </row>
    <row r="74" spans="2:16" s="17" customFormat="1" ht="15" customHeight="1">
      <c r="B74" s="28"/>
      <c r="E74" s="27"/>
      <c r="F74" s="27"/>
      <c r="G74" s="27"/>
      <c r="H74" s="27"/>
      <c r="I74" s="27"/>
      <c r="J74" s="27"/>
      <c r="K74" s="27"/>
      <c r="L74" s="27"/>
      <c r="N74" s="369"/>
    </row>
    <row r="75" spans="2:16" s="17" customFormat="1" ht="15" customHeight="1">
      <c r="E75" s="27"/>
      <c r="F75" s="27"/>
      <c r="G75" s="27"/>
      <c r="H75" s="27"/>
      <c r="I75" s="27"/>
      <c r="J75" s="27"/>
      <c r="K75" s="27"/>
      <c r="L75" s="27"/>
      <c r="N75" s="369"/>
    </row>
    <row r="76" spans="2:16" s="17" customFormat="1" ht="15" customHeight="1">
      <c r="B76" s="28"/>
      <c r="E76" s="27"/>
      <c r="F76" s="27"/>
      <c r="G76" s="27"/>
      <c r="H76" s="27"/>
      <c r="I76" s="27"/>
      <c r="J76" s="27"/>
      <c r="K76" s="27"/>
      <c r="L76" s="27"/>
      <c r="N76" s="369"/>
    </row>
    <row r="78" spans="2:16" ht="15" customHeight="1">
      <c r="B78" s="5"/>
    </row>
    <row r="79" spans="2:16" ht="15" customHeight="1">
      <c r="D79"/>
    </row>
    <row r="80" spans="2:16" ht="15" customHeight="1">
      <c r="B80" s="5"/>
    </row>
    <row r="82" spans="2:2" ht="15" customHeight="1">
      <c r="B82" s="5"/>
    </row>
    <row r="84" spans="2:2" ht="15" customHeight="1">
      <c r="B84" s="5"/>
    </row>
  </sheetData>
  <mergeCells count="27">
    <mergeCell ref="G6:G7"/>
    <mergeCell ref="D1:M1"/>
    <mergeCell ref="E2:H2"/>
    <mergeCell ref="E3:H3"/>
    <mergeCell ref="I3:L3"/>
    <mergeCell ref="I2:L2"/>
    <mergeCell ref="H6:H7"/>
    <mergeCell ref="L6:L7"/>
    <mergeCell ref="K6:K7"/>
    <mergeCell ref="F6:F7"/>
    <mergeCell ref="I6:I7"/>
    <mergeCell ref="C8:L8"/>
    <mergeCell ref="B69:M69"/>
    <mergeCell ref="C2:C4"/>
    <mergeCell ref="C65:L65"/>
    <mergeCell ref="C47:L47"/>
    <mergeCell ref="C58:L58"/>
    <mergeCell ref="E6:E7"/>
    <mergeCell ref="J6:J7"/>
    <mergeCell ref="C12:L12"/>
    <mergeCell ref="C43:L43"/>
    <mergeCell ref="C21:L21"/>
    <mergeCell ref="C28:L28"/>
    <mergeCell ref="C35:L35"/>
    <mergeCell ref="B6:B7"/>
    <mergeCell ref="C6:C7"/>
    <mergeCell ref="D6:D7"/>
  </mergeCells>
  <hyperlinks>
    <hyperlink ref="B42:D42" location="'S250'!A1" display="'S250'!A1"/>
    <hyperlink ref="D41" location="'S250'!A1" display="'S250'!A1"/>
    <hyperlink ref="B41:D41" location="'S275'!A1" display="'S275'!A1"/>
    <hyperlink ref="D40" location="'S275'!A1" display="'S275'!A1"/>
    <hyperlink ref="B40:D40" location="'S300'!A1" display="'S300'!A1"/>
    <hyperlink ref="B39:D39" location="'S330'!A1" display="'S330'!A1"/>
    <hyperlink ref="B38:D38" location="S370N!A1" display="S370N!A1"/>
    <hyperlink ref="B37:D37" location="S420N!A1" display="S420N!A1"/>
    <hyperlink ref="B34:D34" location="S300S!A1" display="S300S!A1"/>
    <hyperlink ref="B33:D33" location="S330S!A1" display="S330S!A1"/>
    <hyperlink ref="B32:D32" location="S370NS!A1" display="S370NS!A1"/>
    <hyperlink ref="B31:D31" location="S420NS!A1" display="S420NS!A1"/>
    <hyperlink ref="B29:D29" location="S520S!A1" display="S520S!A1"/>
    <hyperlink ref="B25:D25" location="S370NL!A1" display="S370NL!A1"/>
    <hyperlink ref="B24:D24" location="S420NL!A1" display="S420NL!A1"/>
    <hyperlink ref="B20:D20" location="'G340'!A1" display="'G340'!A1"/>
    <hyperlink ref="B19:D19" location="'G380'!A1" display="'G380'!A1"/>
    <hyperlink ref="B17:D17" location="G500!R1C1" display="G500!R1C1"/>
    <hyperlink ref="B15:D15" location="'G650'!A1" display="'G650'!A1"/>
    <hyperlink ref="B64:D64" location="'A380'!A1" display="'A380'!A1"/>
    <hyperlink ref="B63:D63" location="A380P!A1" display="A380P!A1"/>
    <hyperlink ref="B56:D56" location="'C240'!A1" display="'C240'!A1"/>
    <hyperlink ref="B57:D57" location="'C240A'!A1" display="'C240A'!A1"/>
    <hyperlink ref="B54:D54" location="'C270'!A1" display="'C270'!A1"/>
    <hyperlink ref="B55:D55" location="'C270A'!A1" display="'C270A'!A1"/>
    <hyperlink ref="B52:D52" location="'C300'!A1" display="'C300'!A1"/>
    <hyperlink ref="B53:D53" location="'C300A'!A1" display="'C300A'!A1"/>
    <hyperlink ref="B50:D50" location="'C330'!A1" display="'C330'!A1"/>
    <hyperlink ref="B51:D51" location="'C330A'!A1" display="'C330A'!A1"/>
    <hyperlink ref="B48:D48" location="'C360'!A1" display="'C360'!A1"/>
    <hyperlink ref="B49:D49" location="'C360A'!A1" display="'C360A'!A1"/>
    <hyperlink ref="B46:D46" location="'R380'!A1" display="'R380'!A1"/>
    <hyperlink ref="B45:D45" location="'R420'!A1" display="'R420'!A1"/>
    <hyperlink ref="B44:D44" location="'R460'!A1" display="'R460'!A1"/>
    <hyperlink ref="C66:D66" location="RG370R!A1" display="RG370R"/>
    <hyperlink ref="B27:D27" location="S300L!A1" display="S300L!A1"/>
    <hyperlink ref="B26:D26" location="S330L!A1" display="S330L!A1"/>
    <hyperlink ref="D13" location="'G650'!A1" display="'G650'!A1"/>
    <hyperlink ref="B66:D66" location="RG370R!A1" display="RG370R!A1"/>
    <hyperlink ref="B13:D13" location="'G850'!A1" display="'G850'!A1"/>
    <hyperlink ref="B69:M69" location="'Material Colors'!A1" display="Цвет: баллона, стеклопластика и декор (варианты обивки)"/>
    <hyperlink ref="D16" location="G650LF!A1" display="G650LF!A1"/>
    <hyperlink ref="B16:D16" location="'G580'!A1" display="'G580'!A1"/>
    <hyperlink ref="B22:D22" location="S520L!A1" display="S520L!A1"/>
    <hyperlink ref="B23:D23" location="S470NL!A1" display="S470NL!A1"/>
    <hyperlink ref="B30:D30" location="S470NS!A1" display="S470NS!A1"/>
    <hyperlink ref="B36:D36" location="S470N!A1" display="S470N!A1"/>
    <hyperlink ref="C18:D18" location="G480EF!A1" display="G480EF!A1"/>
    <hyperlink ref="B18:D18" location="'G420'!A1" display="'G420'!A1"/>
    <hyperlink ref="D14" location="G850GHL!A1" display="G850GHL!A1"/>
    <hyperlink ref="B14:D14" location="'G750'!A1" display="'G750'!A1"/>
    <hyperlink ref="C62" location="'A450'!A1" display="A450"/>
    <hyperlink ref="C61" location="A450P!A1" display="A450P"/>
    <hyperlink ref="C60" location="'A550'!A1" display="A550"/>
    <hyperlink ref="C59" location="A550P!A1" display="A550P"/>
    <hyperlink ref="D59" location="A550P!A1" display="Разборное каноэ с надувным настилом высокого давления, серия Professional"/>
    <hyperlink ref="D60" location="'A550'!A1" display="Разборное каноэ с надувным настилом высокого давления, серия Discovery"/>
    <hyperlink ref="D61" location="A450P!A1" display="Разборное каноэ с надувным настилом высокого давления, серия Professional"/>
    <hyperlink ref="D62" location="'A450'!A1" display="Разборное каноэ с надувным настилом высокого давления, серия Discovery"/>
    <hyperlink ref="I2:L2" r:id="rId1" display="Курс НБУ EURO"/>
    <hyperlink ref="I2" r:id="rId2" display="Курс НБУ"/>
    <hyperlink ref="P14" r:id="rId3"/>
    <hyperlink ref="P15" r:id="rId4"/>
    <hyperlink ref="P16" r:id="rId5"/>
    <hyperlink ref="P17" r:id="rId6"/>
    <hyperlink ref="P18" r:id="rId7"/>
    <hyperlink ref="P19" r:id="rId8"/>
    <hyperlink ref="P20" r:id="rId9"/>
    <hyperlink ref="P22" r:id="rId10"/>
    <hyperlink ref="P23" r:id="rId11"/>
    <hyperlink ref="P24" r:id="rId12"/>
    <hyperlink ref="P25" r:id="rId13"/>
    <hyperlink ref="P26" r:id="rId14"/>
    <hyperlink ref="P27" r:id="rId15"/>
    <hyperlink ref="P29" r:id="rId16"/>
    <hyperlink ref="P30" r:id="rId17"/>
    <hyperlink ref="P31" r:id="rId18"/>
    <hyperlink ref="P32" r:id="rId19"/>
    <hyperlink ref="P33" r:id="rId20"/>
    <hyperlink ref="P34" r:id="rId21"/>
    <hyperlink ref="P36" r:id="rId22"/>
    <hyperlink ref="P37" r:id="rId23"/>
    <hyperlink ref="P38" r:id="rId24"/>
    <hyperlink ref="P39" r:id="rId25"/>
    <hyperlink ref="P40" r:id="rId26"/>
    <hyperlink ref="P41" r:id="rId27"/>
    <hyperlink ref="P42" r:id="rId28"/>
    <hyperlink ref="P44" r:id="rId29"/>
    <hyperlink ref="P45" r:id="rId30"/>
    <hyperlink ref="P46" r:id="rId31"/>
    <hyperlink ref="P50" r:id="rId32"/>
    <hyperlink ref="P52" r:id="rId33"/>
    <hyperlink ref="P54" r:id="rId34"/>
    <hyperlink ref="P56" r:id="rId35"/>
    <hyperlink ref="P48" r:id="rId36"/>
    <hyperlink ref="P49" r:id="rId37"/>
    <hyperlink ref="P51" r:id="rId38"/>
    <hyperlink ref="P53" r:id="rId39"/>
    <hyperlink ref="P55" r:id="rId40"/>
    <hyperlink ref="P57" r:id="rId41"/>
    <hyperlink ref="P60" r:id="rId42"/>
    <hyperlink ref="P61" r:id="rId43"/>
    <hyperlink ref="P62" r:id="rId44"/>
    <hyperlink ref="P63" r:id="rId45"/>
    <hyperlink ref="P64" r:id="rId46"/>
    <hyperlink ref="P59" r:id="rId47"/>
    <hyperlink ref="P66" r:id="rId48"/>
    <hyperlink ref="B9:D9" location="D600L!A1" display="D600L!A1"/>
    <hyperlink ref="B10:D10" location="D600A!A1" display="D600A!A1"/>
    <hyperlink ref="B11:D11" location="D600D!A1" display="D600D!A1"/>
  </hyperlinks>
  <pageMargins left="0.11811023622047245" right="0.24" top="0.15748031496062992" bottom="0.15748031496062992" header="0.15748031496062992" footer="0.15748031496062992"/>
  <pageSetup paperSize="9" scale="55" orientation="portrait" horizontalDpi="180" verticalDpi="180" r:id="rId49"/>
  <headerFooter>
    <oddFooter>&amp;C&amp;G
&amp;"Tahoma,полужирный"&amp;8ООО "ГЕРМАНТОН"&amp;"Tahoma,обычный" - Официальный дистрибьютор GRAND Marine в Украине
тел.:  +38 (044) 229-49-25, (067) 545-80-64, (095) 328-26-15</oddFooter>
  </headerFooter>
  <legacyDrawingHF r:id="rId50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</sheetPr>
  <dimension ref="B2:V60"/>
  <sheetViews>
    <sheetView showGridLines="0" zoomScaleNormal="100" workbookViewId="0">
      <pane ySplit="2" topLeftCell="A29" activePane="bottomLeft" state="frozen"/>
      <selection pane="bottomLeft" activeCell="C40" sqref="C40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8" customWidth="1"/>
    <col min="5" max="5" width="10.7109375" style="150" hidden="1" customWidth="1"/>
    <col min="6" max="6" width="15.7109375" style="149" customWidth="1"/>
    <col min="7" max="7" width="10.7109375" style="148" customWidth="1"/>
    <col min="8" max="8" width="15.7109375" style="149" customWidth="1"/>
    <col min="9" max="9" width="8.7109375" style="148" customWidth="1"/>
    <col min="10" max="15" width="15.7109375" style="148" hidden="1" customWidth="1" outlineLevel="1"/>
    <col min="16" max="18" width="15.7109375" style="58" hidden="1" customWidth="1" outlineLevel="1"/>
    <col min="19" max="19" width="9.140625" style="148" collapsed="1"/>
    <col min="20" max="16384" width="9.140625" style="148"/>
  </cols>
  <sheetData>
    <row r="2" spans="2:20" ht="15.75" customHeight="1">
      <c r="B2" s="638" t="s">
        <v>425</v>
      </c>
      <c r="C2" s="638"/>
      <c r="D2" s="638"/>
      <c r="E2" s="638"/>
      <c r="F2" s="638"/>
      <c r="G2" s="638"/>
      <c r="H2" s="638"/>
      <c r="S2" s="639" t="s">
        <v>411</v>
      </c>
      <c r="T2" s="639"/>
    </row>
    <row r="3" spans="2:20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20" ht="15.75" customHeight="1" outlineLevel="1">
      <c r="B4" s="157"/>
      <c r="C4" s="637" t="s">
        <v>16</v>
      </c>
      <c r="D4" s="637"/>
      <c r="E4" s="158"/>
      <c r="F4" s="634">
        <v>420</v>
      </c>
      <c r="G4" s="634"/>
      <c r="H4" s="634"/>
    </row>
    <row r="5" spans="2:20" ht="15.75" customHeight="1" outlineLevel="1">
      <c r="B5" s="157"/>
      <c r="C5" s="637" t="s">
        <v>17</v>
      </c>
      <c r="D5" s="637"/>
      <c r="E5" s="158"/>
      <c r="F5" s="634">
        <v>290</v>
      </c>
      <c r="G5" s="634"/>
      <c r="H5" s="634"/>
    </row>
    <row r="6" spans="2:20" ht="15.75" customHeight="1" outlineLevel="1">
      <c r="B6" s="157"/>
      <c r="C6" s="637" t="s">
        <v>18</v>
      </c>
      <c r="D6" s="637"/>
      <c r="E6" s="158"/>
      <c r="F6" s="634">
        <v>200</v>
      </c>
      <c r="G6" s="634"/>
      <c r="H6" s="634"/>
    </row>
    <row r="7" spans="2:20" ht="15.75" customHeight="1" outlineLevel="1">
      <c r="B7" s="157"/>
      <c r="C7" s="637" t="s">
        <v>19</v>
      </c>
      <c r="D7" s="637"/>
      <c r="E7" s="158"/>
      <c r="F7" s="634">
        <v>105</v>
      </c>
      <c r="G7" s="634"/>
      <c r="H7" s="634"/>
    </row>
    <row r="8" spans="2:20" ht="15.75" customHeight="1" outlineLevel="1">
      <c r="B8" s="157"/>
      <c r="C8" s="637" t="s">
        <v>20</v>
      </c>
      <c r="D8" s="637"/>
      <c r="E8" s="158"/>
      <c r="F8" s="634">
        <v>48</v>
      </c>
      <c r="G8" s="634"/>
      <c r="H8" s="634"/>
    </row>
    <row r="9" spans="2:20" ht="15.75" customHeight="1" outlineLevel="1">
      <c r="B9" s="157"/>
      <c r="C9" s="637" t="s">
        <v>36</v>
      </c>
      <c r="D9" s="637"/>
      <c r="E9" s="158"/>
      <c r="F9" s="634">
        <v>255</v>
      </c>
      <c r="G9" s="634"/>
      <c r="H9" s="634"/>
    </row>
    <row r="10" spans="2:20" ht="15.75" customHeight="1" outlineLevel="1">
      <c r="B10" s="157"/>
      <c r="C10" s="637" t="s">
        <v>21</v>
      </c>
      <c r="D10" s="637"/>
      <c r="E10" s="158"/>
      <c r="F10" s="634">
        <v>800</v>
      </c>
      <c r="G10" s="634"/>
      <c r="H10" s="634"/>
    </row>
    <row r="11" spans="2:20" ht="15.75" customHeight="1" outlineLevel="1">
      <c r="B11" s="157"/>
      <c r="C11" s="637" t="s">
        <v>22</v>
      </c>
      <c r="D11" s="637"/>
      <c r="E11" s="158"/>
      <c r="F11" s="634">
        <v>6</v>
      </c>
      <c r="G11" s="634"/>
      <c r="H11" s="634"/>
    </row>
    <row r="12" spans="2:20" ht="15.75" customHeight="1" outlineLevel="1">
      <c r="B12" s="157"/>
      <c r="C12" s="637" t="s">
        <v>23</v>
      </c>
      <c r="D12" s="637"/>
      <c r="E12" s="158"/>
      <c r="F12" s="634">
        <v>4</v>
      </c>
      <c r="G12" s="634"/>
      <c r="H12" s="634"/>
    </row>
    <row r="13" spans="2:20" ht="15.75" customHeight="1" outlineLevel="1">
      <c r="B13" s="157"/>
      <c r="C13" s="637" t="s">
        <v>172</v>
      </c>
      <c r="D13" s="637"/>
      <c r="E13" s="158"/>
      <c r="F13" s="295"/>
      <c r="G13" s="295">
        <v>40</v>
      </c>
      <c r="H13" s="295"/>
    </row>
    <row r="14" spans="2:20" ht="15.75" customHeight="1" outlineLevel="1">
      <c r="B14" s="157"/>
      <c r="C14" s="637" t="s">
        <v>24</v>
      </c>
      <c r="D14" s="637"/>
      <c r="E14" s="158"/>
      <c r="F14" s="634">
        <v>60</v>
      </c>
      <c r="G14" s="634"/>
      <c r="H14" s="634"/>
    </row>
    <row r="15" spans="2:20" ht="15.75" customHeight="1" outlineLevel="1">
      <c r="B15" s="157"/>
      <c r="C15" s="637" t="s">
        <v>25</v>
      </c>
      <c r="D15" s="637"/>
      <c r="E15" s="158"/>
      <c r="F15" s="634">
        <v>60</v>
      </c>
      <c r="G15" s="634"/>
      <c r="H15" s="634"/>
    </row>
    <row r="16" spans="2:20" ht="15.75" customHeight="1" outlineLevel="1">
      <c r="B16" s="157"/>
      <c r="C16" s="637" t="s">
        <v>26</v>
      </c>
      <c r="D16" s="637"/>
      <c r="E16" s="158"/>
      <c r="F16" s="634">
        <v>120</v>
      </c>
      <c r="G16" s="634"/>
      <c r="H16" s="634"/>
    </row>
    <row r="17" spans="2:19" ht="15.75" customHeight="1" outlineLevel="1">
      <c r="B17" s="157"/>
      <c r="C17" s="637" t="s">
        <v>27</v>
      </c>
      <c r="D17" s="637"/>
      <c r="E17" s="158"/>
      <c r="F17" s="634">
        <v>508</v>
      </c>
      <c r="G17" s="634"/>
      <c r="H17" s="634"/>
    </row>
    <row r="18" spans="2:19" ht="15.75" customHeight="1" outlineLevel="1">
      <c r="B18" s="157"/>
      <c r="C18" s="637" t="s">
        <v>28</v>
      </c>
      <c r="D18" s="637"/>
      <c r="E18" s="158"/>
      <c r="F18" s="634" t="s">
        <v>178</v>
      </c>
      <c r="G18" s="634"/>
      <c r="H18" s="634"/>
    </row>
    <row r="19" spans="2:19" ht="15.75" customHeight="1" outlineLevel="1">
      <c r="B19" s="157"/>
      <c r="C19" s="637" t="s">
        <v>30</v>
      </c>
      <c r="D19" s="637"/>
      <c r="E19" s="158"/>
      <c r="F19" s="634" t="s">
        <v>31</v>
      </c>
      <c r="G19" s="634"/>
      <c r="H19" s="634"/>
    </row>
    <row r="20" spans="2:19" ht="15.75" customHeight="1" outlineLevel="1">
      <c r="B20" s="157"/>
      <c r="C20" s="637" t="s">
        <v>37</v>
      </c>
      <c r="D20" s="637"/>
      <c r="E20" s="158"/>
      <c r="F20" s="634" t="s">
        <v>49</v>
      </c>
      <c r="G20" s="634"/>
      <c r="H20" s="634"/>
    </row>
    <row r="21" spans="2:19" ht="15.75" customHeight="1" outlineLevel="1">
      <c r="B21" s="157"/>
      <c r="C21" s="635" t="s">
        <v>156</v>
      </c>
      <c r="D21" s="635"/>
      <c r="E21" s="158"/>
      <c r="F21" s="634" t="s">
        <v>432</v>
      </c>
      <c r="G21" s="634"/>
      <c r="H21" s="634"/>
    </row>
    <row r="22" spans="2:19" ht="15.75" customHeight="1" outlineLevel="1">
      <c r="B22" s="157"/>
      <c r="C22" s="635" t="s">
        <v>157</v>
      </c>
      <c r="D22" s="635"/>
      <c r="E22" s="158"/>
      <c r="F22" s="634" t="s">
        <v>433</v>
      </c>
      <c r="G22" s="634"/>
      <c r="H22" s="634"/>
    </row>
    <row r="23" spans="2:19" ht="15.75" customHeight="1" outlineLevel="1">
      <c r="B23" s="157"/>
      <c r="C23" s="635" t="s">
        <v>35</v>
      </c>
      <c r="D23" s="635"/>
      <c r="E23" s="158"/>
      <c r="F23" s="634">
        <v>325</v>
      </c>
      <c r="G23" s="634"/>
      <c r="H23" s="634"/>
    </row>
    <row r="24" spans="2:19" ht="15.75" customHeight="1">
      <c r="B24" s="49"/>
      <c r="C24" s="52"/>
      <c r="D24" s="52"/>
      <c r="E24" s="87"/>
      <c r="F24" s="52"/>
      <c r="G24" s="52"/>
      <c r="H24" s="51"/>
    </row>
    <row r="25" spans="2:19" ht="15.75" customHeight="1" outlineLevel="1">
      <c r="B25" s="196" t="s">
        <v>39</v>
      </c>
      <c r="C25" s="197" t="s">
        <v>44</v>
      </c>
      <c r="D25" s="197"/>
      <c r="E25" s="198" t="s">
        <v>1</v>
      </c>
      <c r="F25" s="197" t="s">
        <v>1</v>
      </c>
      <c r="G25" s="197" t="s">
        <v>40</v>
      </c>
      <c r="H25" s="199" t="s">
        <v>41</v>
      </c>
    </row>
    <row r="26" spans="2:19" ht="15.75" customHeight="1" outlineLevel="1">
      <c r="B26" s="250">
        <v>1800</v>
      </c>
      <c r="C26" s="241" t="s">
        <v>146</v>
      </c>
      <c r="D26" s="241"/>
      <c r="E26" s="172">
        <v>8764</v>
      </c>
      <c r="F26" s="173">
        <f>E26*'Прайс-лист'!I3*(1-'Прайс-лист'!$E$3)</f>
        <v>203324.80000000002</v>
      </c>
      <c r="G26" s="250"/>
      <c r="H26" s="174">
        <f>F26</f>
        <v>203324.80000000002</v>
      </c>
    </row>
    <row r="27" spans="2:19" ht="15.75" customHeight="1" outlineLevel="2">
      <c r="B27" s="184"/>
      <c r="C27" s="12" t="s">
        <v>337</v>
      </c>
      <c r="D27" s="12"/>
      <c r="E27" s="12"/>
      <c r="F27" s="12"/>
      <c r="G27" s="12"/>
      <c r="H27" s="12"/>
    </row>
    <row r="28" spans="2:19" ht="305.25" customHeight="1" outlineLevel="2">
      <c r="B28" s="176"/>
      <c r="C28" s="636" t="s">
        <v>620</v>
      </c>
      <c r="D28" s="636"/>
      <c r="E28" s="636"/>
      <c r="F28" s="636"/>
      <c r="G28" s="636"/>
      <c r="H28" s="636"/>
    </row>
    <row r="29" spans="2:19" ht="15.75" customHeight="1" outlineLevel="1">
      <c r="C29" s="12" t="s">
        <v>365</v>
      </c>
      <c r="D29" s="12"/>
      <c r="E29" s="12"/>
      <c r="F29" s="12"/>
      <c r="G29" s="12"/>
      <c r="H29" s="12"/>
    </row>
    <row r="30" spans="2:19" ht="15.75" customHeight="1" outlineLevel="1">
      <c r="B30" s="301">
        <v>2480</v>
      </c>
      <c r="C30" s="304" t="s">
        <v>3</v>
      </c>
      <c r="D30" s="178" t="s">
        <v>277</v>
      </c>
      <c r="E30" s="205">
        <v>412</v>
      </c>
      <c r="F30" s="173">
        <f>E30*'Прайс-лист'!I3*(1-'Прайс-лист'!$E$3)</f>
        <v>9558.4</v>
      </c>
      <c r="G30" s="175">
        <v>0</v>
      </c>
      <c r="H30" s="174">
        <f t="shared" ref="H30:H40" si="0">F30*G30</f>
        <v>0</v>
      </c>
      <c r="J30" s="104" t="s">
        <v>277</v>
      </c>
      <c r="K30" s="104" t="s">
        <v>277</v>
      </c>
      <c r="L30" s="104" t="s">
        <v>277</v>
      </c>
      <c r="M30" s="104" t="s">
        <v>277</v>
      </c>
      <c r="N30" s="104" t="s">
        <v>277</v>
      </c>
      <c r="O30" s="104" t="s">
        <v>277</v>
      </c>
      <c r="P30" s="104" t="s">
        <v>277</v>
      </c>
      <c r="Q30" s="104" t="s">
        <v>277</v>
      </c>
      <c r="R30" s="104" t="s">
        <v>277</v>
      </c>
      <c r="S30" s="148" t="s">
        <v>353</v>
      </c>
    </row>
    <row r="31" spans="2:19" ht="15.75" customHeight="1" outlineLevel="1">
      <c r="B31" s="190"/>
      <c r="C31" s="299" t="s">
        <v>454</v>
      </c>
      <c r="D31" s="191" t="s">
        <v>277</v>
      </c>
      <c r="E31" s="179">
        <v>23</v>
      </c>
      <c r="F31" s="173">
        <f>E31*'Прайс-лист'!I3*(1-'Прайс-лист'!$E$3)</f>
        <v>533.6</v>
      </c>
      <c r="G31" s="175">
        <v>0</v>
      </c>
      <c r="H31" s="174">
        <f t="shared" si="0"/>
        <v>0</v>
      </c>
      <c r="J31" s="106" t="s">
        <v>368</v>
      </c>
      <c r="K31" s="108" t="s">
        <v>453</v>
      </c>
      <c r="L31" s="106" t="s">
        <v>331</v>
      </c>
      <c r="M31" s="106" t="s">
        <v>444</v>
      </c>
      <c r="N31" s="108" t="s">
        <v>445</v>
      </c>
      <c r="O31" s="125" t="s">
        <v>399</v>
      </c>
      <c r="P31" s="275" t="s">
        <v>401</v>
      </c>
      <c r="Q31" s="106" t="s">
        <v>334</v>
      </c>
      <c r="R31" s="108" t="s">
        <v>383</v>
      </c>
      <c r="S31" s="148" t="s">
        <v>353</v>
      </c>
    </row>
    <row r="32" spans="2:19" ht="15.75" customHeight="1" outlineLevel="1">
      <c r="B32" s="301">
        <v>2120</v>
      </c>
      <c r="C32" s="299" t="s">
        <v>458</v>
      </c>
      <c r="D32" s="191" t="s">
        <v>277</v>
      </c>
      <c r="E32" s="179">
        <v>151</v>
      </c>
      <c r="F32" s="173">
        <f>E32*'Прайс-лист'!I3*(1-'Прайс-лист'!$E$3)</f>
        <v>3503.2000000000003</v>
      </c>
      <c r="G32" s="175">
        <v>0</v>
      </c>
      <c r="H32" s="173">
        <f t="shared" si="0"/>
        <v>0</v>
      </c>
      <c r="J32" s="106" t="s">
        <v>367</v>
      </c>
      <c r="K32" s="104" t="s">
        <v>450</v>
      </c>
      <c r="L32" s="104" t="s">
        <v>333</v>
      </c>
      <c r="M32" s="106" t="s">
        <v>443</v>
      </c>
      <c r="N32" s="106" t="s">
        <v>446</v>
      </c>
      <c r="O32" s="125" t="s">
        <v>400</v>
      </c>
      <c r="P32" s="275" t="s">
        <v>402</v>
      </c>
      <c r="Q32" s="106" t="s">
        <v>335</v>
      </c>
      <c r="R32" s="104" t="s">
        <v>382</v>
      </c>
      <c r="S32" s="148" t="s">
        <v>353</v>
      </c>
    </row>
    <row r="33" spans="2:19" ht="15.75" customHeight="1" outlineLevel="1">
      <c r="B33" s="301"/>
      <c r="C33" s="299" t="s">
        <v>464</v>
      </c>
      <c r="D33" s="191" t="s">
        <v>277</v>
      </c>
      <c r="E33" s="179">
        <v>2105</v>
      </c>
      <c r="F33" s="173">
        <f>E33*'Прайс-лист'!I3*(1-'Прайс-лист'!$E$3)</f>
        <v>48836</v>
      </c>
      <c r="G33" s="175">
        <v>0</v>
      </c>
      <c r="H33" s="174">
        <f t="shared" si="0"/>
        <v>0</v>
      </c>
      <c r="J33" s="106" t="s">
        <v>331</v>
      </c>
      <c r="K33" s="111" t="s">
        <v>451</v>
      </c>
      <c r="M33" s="108" t="s">
        <v>523</v>
      </c>
      <c r="N33" s="106" t="s">
        <v>447</v>
      </c>
      <c r="O33" s="120"/>
      <c r="P33" s="276" t="s">
        <v>593</v>
      </c>
      <c r="Q33" s="106" t="s">
        <v>336</v>
      </c>
      <c r="R33" s="106"/>
      <c r="S33" s="148" t="s">
        <v>353</v>
      </c>
    </row>
    <row r="34" spans="2:19" ht="15.75" customHeight="1" outlineLevel="1">
      <c r="B34" s="301">
        <v>211201</v>
      </c>
      <c r="C34" s="299" t="s">
        <v>463</v>
      </c>
      <c r="D34" s="191" t="s">
        <v>277</v>
      </c>
      <c r="E34" s="179">
        <v>2888</v>
      </c>
      <c r="F34" s="173">
        <f>E34*'Прайс-лист'!I3*(1-'Прайс-лист'!$E$3)</f>
        <v>67001.600000000006</v>
      </c>
      <c r="G34" s="175">
        <v>0</v>
      </c>
      <c r="H34" s="174">
        <f t="shared" si="0"/>
        <v>0</v>
      </c>
      <c r="J34" s="108" t="s">
        <v>332</v>
      </c>
      <c r="K34" s="105" t="s">
        <v>452</v>
      </c>
      <c r="L34" s="111" t="s">
        <v>353</v>
      </c>
      <c r="N34" s="111"/>
      <c r="O34" s="106"/>
      <c r="P34" s="276" t="s">
        <v>594</v>
      </c>
      <c r="Q34" s="108" t="s">
        <v>435</v>
      </c>
      <c r="R34" s="106"/>
      <c r="S34" s="148" t="s">
        <v>353</v>
      </c>
    </row>
    <row r="35" spans="2:19" ht="15.75" customHeight="1" outlineLevel="1">
      <c r="B35" s="301">
        <v>2004</v>
      </c>
      <c r="C35" s="299" t="s">
        <v>279</v>
      </c>
      <c r="D35" s="191" t="s">
        <v>277</v>
      </c>
      <c r="E35" s="205">
        <v>0</v>
      </c>
      <c r="F35" s="173">
        <f>E35*'Прайс-лист'!I3*(1-'Прайс-лист'!$E$3)</f>
        <v>0</v>
      </c>
      <c r="G35" s="175">
        <v>0</v>
      </c>
      <c r="H35" s="174">
        <f t="shared" si="0"/>
        <v>0</v>
      </c>
      <c r="J35" s="108" t="s">
        <v>333</v>
      </c>
      <c r="K35" s="130" t="s">
        <v>346</v>
      </c>
      <c r="L35" s="111"/>
      <c r="M35" s="111"/>
      <c r="N35" s="111"/>
      <c r="O35" s="107"/>
      <c r="P35" s="275" t="s">
        <v>403</v>
      </c>
      <c r="Q35" s="148"/>
      <c r="R35" s="108"/>
    </row>
    <row r="36" spans="2:19" ht="15.75" customHeight="1" outlineLevel="1">
      <c r="B36" s="301">
        <v>3082</v>
      </c>
      <c r="C36" s="300" t="s">
        <v>408</v>
      </c>
      <c r="D36" s="191" t="s">
        <v>277</v>
      </c>
      <c r="E36" s="205">
        <v>129</v>
      </c>
      <c r="F36" s="173">
        <f>E36*'Прайс-лист'!I3*(1-'Прайс-лист'!$E$3)</f>
        <v>2992.8</v>
      </c>
      <c r="G36" s="175">
        <v>0</v>
      </c>
      <c r="H36" s="174">
        <f t="shared" si="0"/>
        <v>0</v>
      </c>
      <c r="K36" s="130" t="s">
        <v>455</v>
      </c>
      <c r="L36" s="108"/>
      <c r="M36" s="108"/>
      <c r="N36" s="108"/>
      <c r="O36" s="151"/>
      <c r="P36" s="275" t="s">
        <v>404</v>
      </c>
      <c r="Q36" s="148"/>
      <c r="R36" s="55"/>
    </row>
    <row r="37" spans="2:19" ht="15.75" customHeight="1" outlineLevel="1">
      <c r="B37" s="301">
        <v>3507</v>
      </c>
      <c r="C37" s="304" t="s">
        <v>329</v>
      </c>
      <c r="D37" s="178" t="s">
        <v>277</v>
      </c>
      <c r="E37" s="205">
        <v>403</v>
      </c>
      <c r="F37" s="173">
        <f>E37*'Прайс-лист'!I3*(1-'Прайс-лист'!$E$3)</f>
        <v>9349.6</v>
      </c>
      <c r="G37" s="175">
        <v>0</v>
      </c>
      <c r="H37" s="174">
        <f t="shared" si="0"/>
        <v>0</v>
      </c>
      <c r="O37" s="151"/>
      <c r="P37" s="275" t="s">
        <v>405</v>
      </c>
      <c r="Q37" s="109"/>
      <c r="R37" s="55"/>
    </row>
    <row r="38" spans="2:19" ht="15.75" customHeight="1" outlineLevel="1">
      <c r="B38" s="295" t="s">
        <v>378</v>
      </c>
      <c r="C38" s="296" t="s">
        <v>381</v>
      </c>
      <c r="D38" s="178" t="s">
        <v>277</v>
      </c>
      <c r="E38" s="179">
        <v>0</v>
      </c>
      <c r="F38" s="173">
        <f>E38*'Прайс-лист'!I3*(1-'Прайс-лист'!$E$3)</f>
        <v>0</v>
      </c>
      <c r="G38" s="175">
        <v>0</v>
      </c>
      <c r="H38" s="174">
        <f t="shared" si="0"/>
        <v>0</v>
      </c>
      <c r="P38" s="276" t="s">
        <v>595</v>
      </c>
      <c r="Q38" s="148"/>
      <c r="R38" s="148"/>
    </row>
    <row r="39" spans="2:19" ht="15.75" customHeight="1" outlineLevel="1">
      <c r="B39" s="295">
        <v>2143</v>
      </c>
      <c r="C39" s="300" t="s">
        <v>360</v>
      </c>
      <c r="D39" s="300"/>
      <c r="E39" s="179">
        <v>205</v>
      </c>
      <c r="F39" s="203">
        <f>E39*'Прайс-лист'!I3*(1-'Прайс-лист'!$E$3)</f>
        <v>4756</v>
      </c>
      <c r="G39" s="175">
        <v>0</v>
      </c>
      <c r="H39" s="174">
        <f t="shared" si="0"/>
        <v>0</v>
      </c>
      <c r="O39" s="65"/>
      <c r="P39" s="275" t="s">
        <v>406</v>
      </c>
      <c r="Q39" s="148"/>
      <c r="R39" s="148"/>
    </row>
    <row r="40" spans="2:19" ht="15.75" customHeight="1" outlineLevel="1">
      <c r="B40" s="301">
        <v>2561</v>
      </c>
      <c r="C40" s="298" t="s">
        <v>440</v>
      </c>
      <c r="D40" s="298"/>
      <c r="E40" s="179">
        <v>117</v>
      </c>
      <c r="F40" s="173">
        <f>E40*'Прайс-лист'!I3*(1-'Прайс-лист'!$E$3)</f>
        <v>2714.4</v>
      </c>
      <c r="G40" s="175">
        <v>0</v>
      </c>
      <c r="H40" s="174">
        <f t="shared" si="0"/>
        <v>0</v>
      </c>
      <c r="P40" s="275" t="s">
        <v>407</v>
      </c>
      <c r="Q40" s="54"/>
    </row>
    <row r="41" spans="2:19" ht="15.75" customHeight="1" outlineLevel="1">
      <c r="C41" s="189" t="s">
        <v>4</v>
      </c>
      <c r="D41" s="189"/>
      <c r="E41" s="189"/>
      <c r="F41" s="189"/>
      <c r="G41" s="189"/>
      <c r="H41" s="189"/>
      <c r="P41" s="277"/>
    </row>
    <row r="42" spans="2:19" ht="15.75" customHeight="1" outlineLevel="1">
      <c r="B42" s="295">
        <v>414601</v>
      </c>
      <c r="C42" s="644" t="s">
        <v>377</v>
      </c>
      <c r="D42" s="644"/>
      <c r="E42" s="179">
        <v>71</v>
      </c>
      <c r="F42" s="173">
        <f>E42*'Прайс-лист'!I3*(1-'Прайс-лист'!$E$3)</f>
        <v>1647.2</v>
      </c>
      <c r="G42" s="175">
        <v>0</v>
      </c>
      <c r="H42" s="174">
        <f>F42*G42</f>
        <v>0</v>
      </c>
      <c r="P42" s="278" t="s">
        <v>347</v>
      </c>
    </row>
    <row r="43" spans="2:19" ht="15.75" customHeight="1" outlineLevel="1">
      <c r="B43" s="295">
        <v>2529</v>
      </c>
      <c r="C43" s="644" t="s">
        <v>515</v>
      </c>
      <c r="D43" s="644"/>
      <c r="E43" s="179">
        <v>355</v>
      </c>
      <c r="F43" s="173">
        <f>E43*'Прайс-лист'!I3*(1-'Прайс-лист'!$E$3)</f>
        <v>8236</v>
      </c>
      <c r="G43" s="175">
        <v>0</v>
      </c>
      <c r="H43" s="174">
        <f>F43*G43</f>
        <v>0</v>
      </c>
      <c r="P43" s="56"/>
    </row>
    <row r="44" spans="2:19" ht="15.75" customHeight="1" outlineLevel="1">
      <c r="B44" s="295">
        <v>2515</v>
      </c>
      <c r="C44" s="644" t="s">
        <v>95</v>
      </c>
      <c r="D44" s="644"/>
      <c r="E44" s="205">
        <v>241</v>
      </c>
      <c r="F44" s="173">
        <f>E44*'Прайс-лист'!I3*(1-'Прайс-лист'!$E$3)</f>
        <v>5591.2000000000007</v>
      </c>
      <c r="G44" s="175">
        <v>0</v>
      </c>
      <c r="H44" s="174">
        <f>F44*G44</f>
        <v>0</v>
      </c>
    </row>
    <row r="45" spans="2:19" ht="15.75" customHeight="1" outlineLevel="1">
      <c r="B45" s="295">
        <v>2707</v>
      </c>
      <c r="C45" s="644" t="s">
        <v>426</v>
      </c>
      <c r="D45" s="644"/>
      <c r="E45" s="205">
        <v>577</v>
      </c>
      <c r="F45" s="173">
        <f>E45*'Прайс-лист'!I3*(1-'Прайс-лист'!$E$3)</f>
        <v>13386.400000000001</v>
      </c>
      <c r="G45" s="175">
        <v>0</v>
      </c>
      <c r="H45" s="174">
        <f t="shared" ref="H45:H55" si="1">F45*G45</f>
        <v>0</v>
      </c>
    </row>
    <row r="46" spans="2:19" ht="15.75" customHeight="1" outlineLevel="1">
      <c r="B46" s="295">
        <v>2602</v>
      </c>
      <c r="C46" s="644" t="s">
        <v>468</v>
      </c>
      <c r="D46" s="644"/>
      <c r="E46" s="205">
        <v>810</v>
      </c>
      <c r="F46" s="173">
        <f>E46*'Прайс-лист'!I3*(1-'Прайс-лист'!$E$3)</f>
        <v>18792</v>
      </c>
      <c r="G46" s="175">
        <v>0</v>
      </c>
      <c r="H46" s="174">
        <f t="shared" si="1"/>
        <v>0</v>
      </c>
    </row>
    <row r="47" spans="2:19" ht="15.75" customHeight="1" outlineLevel="1">
      <c r="B47" s="295">
        <v>2601</v>
      </c>
      <c r="C47" s="644" t="s">
        <v>612</v>
      </c>
      <c r="D47" s="644"/>
      <c r="E47" s="205">
        <v>101</v>
      </c>
      <c r="F47" s="173">
        <f>E47*'Прайс-лист'!I3*(1-'Прайс-лист'!$E$3)</f>
        <v>2343.2000000000003</v>
      </c>
      <c r="G47" s="175">
        <v>0</v>
      </c>
      <c r="H47" s="174">
        <f>F47*G47</f>
        <v>0</v>
      </c>
    </row>
    <row r="48" spans="2:19" ht="15.75" customHeight="1" outlineLevel="1">
      <c r="B48" s="295">
        <v>2318</v>
      </c>
      <c r="C48" s="644" t="s">
        <v>108</v>
      </c>
      <c r="D48" s="644"/>
      <c r="E48" s="205">
        <v>247</v>
      </c>
      <c r="F48" s="173">
        <f>E48*'Прайс-лист'!I3*(1-'Прайс-лист'!$E$3)</f>
        <v>5730.4000000000005</v>
      </c>
      <c r="G48" s="175">
        <v>0</v>
      </c>
      <c r="H48" s="174">
        <f>F48*G48</f>
        <v>0</v>
      </c>
    </row>
    <row r="49" spans="2:22" ht="15.75" customHeight="1" outlineLevel="1">
      <c r="B49" s="301">
        <v>308301</v>
      </c>
      <c r="C49" s="637" t="s">
        <v>294</v>
      </c>
      <c r="D49" s="637"/>
      <c r="E49" s="205">
        <v>30</v>
      </c>
      <c r="F49" s="173">
        <f>E49*'Прайс-лист'!I3*(1-'Прайс-лист'!$E$3)</f>
        <v>696</v>
      </c>
      <c r="G49" s="243">
        <f>IF(G36*G48,1,0)</f>
        <v>0</v>
      </c>
      <c r="H49" s="174">
        <f t="shared" si="1"/>
        <v>0</v>
      </c>
    </row>
    <row r="50" spans="2:22" ht="15.75" customHeight="1" outlineLevel="1">
      <c r="B50" s="295">
        <v>2967</v>
      </c>
      <c r="C50" s="644" t="s">
        <v>6</v>
      </c>
      <c r="D50" s="644"/>
      <c r="E50" s="205">
        <v>143</v>
      </c>
      <c r="F50" s="173">
        <f>E50*'Прайс-лист'!I3*(1-'Прайс-лист'!$E$3)</f>
        <v>3317.6000000000004</v>
      </c>
      <c r="G50" s="175">
        <v>0</v>
      </c>
      <c r="H50" s="174">
        <f t="shared" si="1"/>
        <v>0</v>
      </c>
    </row>
    <row r="51" spans="2:22" ht="15.75" customHeight="1" outlineLevel="1">
      <c r="B51" s="295">
        <v>2968</v>
      </c>
      <c r="C51" s="644" t="s">
        <v>7</v>
      </c>
      <c r="D51" s="644"/>
      <c r="E51" s="205">
        <v>177</v>
      </c>
      <c r="F51" s="173">
        <f>E51*'Прайс-лист'!I3*(1-'Прайс-лист'!$E$3)</f>
        <v>4106.4000000000005</v>
      </c>
      <c r="G51" s="175">
        <v>0</v>
      </c>
      <c r="H51" s="174">
        <f t="shared" si="1"/>
        <v>0</v>
      </c>
    </row>
    <row r="52" spans="2:22" ht="15.75" customHeight="1" outlineLevel="1">
      <c r="B52" s="295">
        <v>7004</v>
      </c>
      <c r="C52" s="644" t="s">
        <v>8</v>
      </c>
      <c r="D52" s="644"/>
      <c r="E52" s="205">
        <v>417</v>
      </c>
      <c r="F52" s="173">
        <f>E52*'Прайс-лист'!I3*(1-'Прайс-лист'!$E$3)</f>
        <v>9674.4</v>
      </c>
      <c r="G52" s="175">
        <v>0</v>
      </c>
      <c r="H52" s="174">
        <f t="shared" si="1"/>
        <v>0</v>
      </c>
    </row>
    <row r="53" spans="2:22" ht="15.75" customHeight="1" outlineLevel="1">
      <c r="B53" s="295">
        <v>7005</v>
      </c>
      <c r="C53" s="644" t="s">
        <v>427</v>
      </c>
      <c r="D53" s="644"/>
      <c r="E53" s="205">
        <v>99</v>
      </c>
      <c r="F53" s="173">
        <f>E53*'Прайс-лист'!I3*(1-'Прайс-лист'!$E$3)</f>
        <v>2296.8000000000002</v>
      </c>
      <c r="G53" s="175">
        <v>0</v>
      </c>
      <c r="H53" s="174">
        <f t="shared" si="1"/>
        <v>0</v>
      </c>
    </row>
    <row r="54" spans="2:22" ht="15.75" customHeight="1" outlineLevel="1">
      <c r="B54" s="295">
        <v>2391</v>
      </c>
      <c r="C54" s="632" t="s">
        <v>525</v>
      </c>
      <c r="D54" s="632"/>
      <c r="E54" s="205">
        <v>530</v>
      </c>
      <c r="F54" s="173">
        <f>E54*'Прайс-лист'!I3*(1-'Прайс-лист'!$E$3)</f>
        <v>12296</v>
      </c>
      <c r="G54" s="175">
        <v>0</v>
      </c>
      <c r="H54" s="174">
        <f t="shared" si="1"/>
        <v>0</v>
      </c>
    </row>
    <row r="55" spans="2:22" ht="15.75" customHeight="1" outlineLevel="1">
      <c r="B55" s="295">
        <v>2396</v>
      </c>
      <c r="C55" s="632" t="s">
        <v>528</v>
      </c>
      <c r="D55" s="632"/>
      <c r="E55" s="205">
        <v>710</v>
      </c>
      <c r="F55" s="173">
        <f>E55*'Прайс-лист'!I3*(1-'Прайс-лист'!$E$3)</f>
        <v>16472</v>
      </c>
      <c r="G55" s="175">
        <v>0</v>
      </c>
      <c r="H55" s="174">
        <f t="shared" si="1"/>
        <v>0</v>
      </c>
    </row>
    <row r="56" spans="2:22" ht="18">
      <c r="B56" s="3"/>
      <c r="C56" s="251"/>
      <c r="D56" s="251"/>
      <c r="E56" s="85"/>
      <c r="F56" s="315" t="s">
        <v>9</v>
      </c>
      <c r="G56" s="633">
        <f>SUM(H26:H55)</f>
        <v>203324.80000000002</v>
      </c>
      <c r="H56" s="633"/>
    </row>
    <row r="60" spans="2:22" ht="15.75" customHeight="1">
      <c r="V60" s="148" t="s">
        <v>353</v>
      </c>
    </row>
  </sheetData>
  <mergeCells count="58">
    <mergeCell ref="C52:D52"/>
    <mergeCell ref="C53:D53"/>
    <mergeCell ref="C54:D54"/>
    <mergeCell ref="C55:D55"/>
    <mergeCell ref="C47:D47"/>
    <mergeCell ref="C48:D48"/>
    <mergeCell ref="C49:D49"/>
    <mergeCell ref="C50:D50"/>
    <mergeCell ref="C51:D51"/>
    <mergeCell ref="C42:D42"/>
    <mergeCell ref="C43:D43"/>
    <mergeCell ref="C44:D44"/>
    <mergeCell ref="C45:D45"/>
    <mergeCell ref="C46:D46"/>
    <mergeCell ref="C28:H2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18:H18"/>
    <mergeCell ref="F19:H19"/>
    <mergeCell ref="F20:H20"/>
    <mergeCell ref="F21:H21"/>
    <mergeCell ref="F22:H22"/>
    <mergeCell ref="F23:H23"/>
    <mergeCell ref="C16:D16"/>
    <mergeCell ref="C17:D17"/>
    <mergeCell ref="C18:D18"/>
    <mergeCell ref="C22:D22"/>
    <mergeCell ref="C23:D23"/>
    <mergeCell ref="C19:D19"/>
    <mergeCell ref="C20:D20"/>
    <mergeCell ref="C21:D21"/>
    <mergeCell ref="G56:H56"/>
    <mergeCell ref="C13:D13"/>
    <mergeCell ref="S2:T2"/>
    <mergeCell ref="B3:H3"/>
    <mergeCell ref="C4:D4"/>
    <mergeCell ref="C6:D6"/>
    <mergeCell ref="C7:D7"/>
    <mergeCell ref="C8:D8"/>
    <mergeCell ref="C5:D5"/>
    <mergeCell ref="B2:H2"/>
    <mergeCell ref="C12:D12"/>
    <mergeCell ref="C14:D14"/>
    <mergeCell ref="C15:D15"/>
    <mergeCell ref="C9:D9"/>
    <mergeCell ref="C10:D10"/>
    <mergeCell ref="C11:D11"/>
  </mergeCells>
  <dataValidations count="10">
    <dataValidation type="list" allowBlank="1" showInputMessage="1" showErrorMessage="1" sqref="D31">
      <formula1>$K$30:$K$36</formula1>
    </dataValidation>
    <dataValidation type="list" allowBlank="1" showInputMessage="1" showErrorMessage="1" sqref="D30">
      <formula1>$J$30:$J$35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4">
      <formula1>$N$30:$N$33</formula1>
    </dataValidation>
    <dataValidation type="list" allowBlank="1" showInputMessage="1" showErrorMessage="1" sqref="D33">
      <formula1>$M$30:$M$33</formula1>
    </dataValidation>
    <dataValidation type="list" allowBlank="1" showInputMessage="1" showErrorMessage="1" sqref="D38">
      <formula1>$R$30:$R$32</formula1>
    </dataValidation>
    <dataValidation type="list" allowBlank="1" showInputMessage="1" showErrorMessage="1" sqref="D37">
      <formula1>$Q$30:$Q$34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6">
      <formula1>$P$30:$P$42</formula1>
    </dataValidation>
    <dataValidation type="list" allowBlank="1" showInputMessage="1" showErrorMessage="1" sqref="D44">
      <formula1>#REF!</formula1>
    </dataValidation>
  </dataValidations>
  <hyperlinks>
    <hyperlink ref="S2:T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0000"/>
  </sheetPr>
  <dimension ref="B2:T55"/>
  <sheetViews>
    <sheetView showGridLines="0" zoomScaleNormal="100" workbookViewId="0">
      <pane ySplit="2" topLeftCell="A37" activePane="bottomLeft" state="frozen"/>
      <selection pane="bottomLeft" activeCell="C39" sqref="C39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8" customWidth="1"/>
    <col min="5" max="5" width="10.7109375" style="150" hidden="1" customWidth="1"/>
    <col min="6" max="6" width="15.7109375" style="149" customWidth="1"/>
    <col min="7" max="7" width="10.7109375" style="148" customWidth="1"/>
    <col min="8" max="8" width="15.7109375" style="149" customWidth="1"/>
    <col min="9" max="9" width="9.140625" style="148"/>
    <col min="10" max="18" width="15.7109375" style="148" hidden="1" customWidth="1" outlineLevel="1"/>
    <col min="19" max="19" width="9.140625" style="148" collapsed="1"/>
    <col min="20" max="16384" width="9.140625" style="148"/>
  </cols>
  <sheetData>
    <row r="2" spans="2:20" ht="15.75" customHeight="1">
      <c r="B2" s="638" t="s">
        <v>183</v>
      </c>
      <c r="C2" s="638"/>
      <c r="D2" s="638"/>
      <c r="E2" s="638"/>
      <c r="F2" s="638"/>
      <c r="G2" s="638"/>
      <c r="H2" s="638"/>
      <c r="S2" s="639" t="s">
        <v>411</v>
      </c>
      <c r="T2" s="639"/>
    </row>
    <row r="3" spans="2:20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20" ht="15.75" customHeight="1" outlineLevel="1">
      <c r="B4" s="157"/>
      <c r="C4" s="637" t="s">
        <v>16</v>
      </c>
      <c r="D4" s="637"/>
      <c r="E4" s="158"/>
      <c r="F4" s="634">
        <v>360</v>
      </c>
      <c r="G4" s="634"/>
      <c r="H4" s="634"/>
    </row>
    <row r="5" spans="2:20" ht="15.75" customHeight="1" outlineLevel="1">
      <c r="B5" s="157"/>
      <c r="C5" s="637" t="s">
        <v>17</v>
      </c>
      <c r="D5" s="637"/>
      <c r="E5" s="158"/>
      <c r="F5" s="634">
        <v>270</v>
      </c>
      <c r="G5" s="634"/>
      <c r="H5" s="634"/>
    </row>
    <row r="6" spans="2:20" ht="15.75" customHeight="1" outlineLevel="1">
      <c r="B6" s="157"/>
      <c r="C6" s="637" t="s">
        <v>18</v>
      </c>
      <c r="D6" s="637"/>
      <c r="E6" s="158"/>
      <c r="F6" s="634">
        <v>186</v>
      </c>
      <c r="G6" s="634"/>
      <c r="H6" s="634"/>
    </row>
    <row r="7" spans="2:20" ht="15.75" customHeight="1" outlineLevel="1">
      <c r="B7" s="157"/>
      <c r="C7" s="637" t="s">
        <v>19</v>
      </c>
      <c r="D7" s="637"/>
      <c r="E7" s="158"/>
      <c r="F7" s="634">
        <v>88</v>
      </c>
      <c r="G7" s="634"/>
      <c r="H7" s="634"/>
    </row>
    <row r="8" spans="2:20" ht="15.75" customHeight="1" outlineLevel="1">
      <c r="B8" s="157"/>
      <c r="C8" s="637" t="s">
        <v>20</v>
      </c>
      <c r="D8" s="637"/>
      <c r="E8" s="158"/>
      <c r="F8" s="634">
        <v>46</v>
      </c>
      <c r="G8" s="634"/>
      <c r="H8" s="634"/>
    </row>
    <row r="9" spans="2:20" ht="15.75" customHeight="1" outlineLevel="1">
      <c r="B9" s="157"/>
      <c r="C9" s="637" t="s">
        <v>36</v>
      </c>
      <c r="D9" s="637"/>
      <c r="E9" s="158"/>
      <c r="F9" s="634">
        <v>170</v>
      </c>
      <c r="G9" s="634"/>
      <c r="H9" s="634"/>
    </row>
    <row r="10" spans="2:20" ht="15.75" customHeight="1" outlineLevel="1">
      <c r="B10" s="157"/>
      <c r="C10" s="637" t="s">
        <v>21</v>
      </c>
      <c r="D10" s="637"/>
      <c r="E10" s="158"/>
      <c r="F10" s="634">
        <v>650</v>
      </c>
      <c r="G10" s="634"/>
      <c r="H10" s="634"/>
    </row>
    <row r="11" spans="2:20" ht="15.75" customHeight="1" outlineLevel="1">
      <c r="B11" s="157"/>
      <c r="C11" s="637" t="s">
        <v>22</v>
      </c>
      <c r="D11" s="637"/>
      <c r="E11" s="158"/>
      <c r="F11" s="634">
        <v>5</v>
      </c>
      <c r="G11" s="634"/>
      <c r="H11" s="634"/>
    </row>
    <row r="12" spans="2:20" ht="15.75" customHeight="1" outlineLevel="1">
      <c r="B12" s="157"/>
      <c r="C12" s="637" t="s">
        <v>23</v>
      </c>
      <c r="D12" s="637"/>
      <c r="E12" s="158"/>
      <c r="F12" s="634">
        <v>3</v>
      </c>
      <c r="G12" s="634"/>
      <c r="H12" s="634"/>
    </row>
    <row r="13" spans="2:20" ht="15.75" customHeight="1" outlineLevel="1">
      <c r="B13" s="157"/>
      <c r="C13" s="637" t="s">
        <v>172</v>
      </c>
      <c r="D13" s="637"/>
      <c r="E13" s="158"/>
      <c r="F13" s="295"/>
      <c r="G13" s="295">
        <v>25</v>
      </c>
      <c r="H13" s="295"/>
    </row>
    <row r="14" spans="2:20" ht="15.75" customHeight="1" outlineLevel="1">
      <c r="B14" s="157"/>
      <c r="C14" s="637" t="s">
        <v>24</v>
      </c>
      <c r="D14" s="637"/>
      <c r="E14" s="158"/>
      <c r="F14" s="634">
        <v>40</v>
      </c>
      <c r="G14" s="634"/>
      <c r="H14" s="634"/>
    </row>
    <row r="15" spans="2:20" ht="15.75" customHeight="1" outlineLevel="1">
      <c r="B15" s="157"/>
      <c r="C15" s="637" t="s">
        <v>25</v>
      </c>
      <c r="D15" s="637"/>
      <c r="E15" s="158"/>
      <c r="F15" s="634">
        <v>40</v>
      </c>
      <c r="G15" s="634"/>
      <c r="H15" s="634"/>
    </row>
    <row r="16" spans="2:20" ht="15.75" customHeight="1" outlineLevel="1">
      <c r="B16" s="157"/>
      <c r="C16" s="637" t="s">
        <v>26</v>
      </c>
      <c r="D16" s="637"/>
      <c r="E16" s="158"/>
      <c r="F16" s="634">
        <v>95</v>
      </c>
      <c r="G16" s="634"/>
      <c r="H16" s="634"/>
    </row>
    <row r="17" spans="2:18" ht="15.75" customHeight="1" outlineLevel="1">
      <c r="B17" s="157"/>
      <c r="C17" s="637" t="s">
        <v>27</v>
      </c>
      <c r="D17" s="637"/>
      <c r="E17" s="158"/>
      <c r="F17" s="634">
        <v>508</v>
      </c>
      <c r="G17" s="634"/>
      <c r="H17" s="634"/>
    </row>
    <row r="18" spans="2:18" ht="15.75" customHeight="1" outlineLevel="1">
      <c r="B18" s="157"/>
      <c r="C18" s="637" t="s">
        <v>28</v>
      </c>
      <c r="D18" s="637"/>
      <c r="E18" s="158"/>
      <c r="F18" s="634" t="s">
        <v>29</v>
      </c>
      <c r="G18" s="634"/>
      <c r="H18" s="634"/>
    </row>
    <row r="19" spans="2:18" ht="15.75" customHeight="1" outlineLevel="1">
      <c r="B19" s="157"/>
      <c r="C19" s="637" t="s">
        <v>30</v>
      </c>
      <c r="D19" s="637"/>
      <c r="E19" s="158"/>
      <c r="F19" s="634" t="s">
        <v>31</v>
      </c>
      <c r="G19" s="634"/>
      <c r="H19" s="634"/>
    </row>
    <row r="20" spans="2:18" ht="15.75" customHeight="1" outlineLevel="1">
      <c r="B20" s="157"/>
      <c r="C20" s="637" t="s">
        <v>37</v>
      </c>
      <c r="D20" s="637"/>
      <c r="E20" s="158"/>
      <c r="F20" s="634" t="s">
        <v>49</v>
      </c>
      <c r="G20" s="634"/>
      <c r="H20" s="634"/>
    </row>
    <row r="21" spans="2:18" ht="15.75" customHeight="1" outlineLevel="1">
      <c r="B21" s="157"/>
      <c r="C21" s="635" t="s">
        <v>156</v>
      </c>
      <c r="D21" s="635"/>
      <c r="E21" s="158"/>
      <c r="F21" s="634" t="s">
        <v>176</v>
      </c>
      <c r="G21" s="634"/>
      <c r="H21" s="634"/>
    </row>
    <row r="22" spans="2:18" ht="15.75" customHeight="1" outlineLevel="1">
      <c r="B22" s="157"/>
      <c r="C22" s="635" t="s">
        <v>157</v>
      </c>
      <c r="D22" s="635"/>
      <c r="E22" s="158"/>
      <c r="F22" s="634" t="s">
        <v>177</v>
      </c>
      <c r="G22" s="634"/>
      <c r="H22" s="634"/>
    </row>
    <row r="23" spans="2:18" ht="15.75" customHeight="1" outlineLevel="1">
      <c r="B23" s="157"/>
      <c r="C23" s="635" t="s">
        <v>35</v>
      </c>
      <c r="D23" s="635"/>
      <c r="E23" s="158"/>
      <c r="F23" s="634">
        <v>235</v>
      </c>
      <c r="G23" s="634"/>
      <c r="H23" s="634"/>
    </row>
    <row r="24" spans="2:18" ht="15.75" customHeight="1">
      <c r="B24" s="49"/>
      <c r="C24" s="52"/>
      <c r="D24" s="52"/>
      <c r="E24" s="87"/>
      <c r="F24" s="52"/>
      <c r="G24" s="52"/>
      <c r="H24" s="51"/>
    </row>
    <row r="25" spans="2:18" ht="15.75" customHeight="1" outlineLevel="1">
      <c r="B25" s="196" t="s">
        <v>39</v>
      </c>
      <c r="C25" s="197" t="s">
        <v>44</v>
      </c>
      <c r="D25" s="197"/>
      <c r="E25" s="198" t="s">
        <v>1</v>
      </c>
      <c r="F25" s="197" t="s">
        <v>1</v>
      </c>
      <c r="G25" s="197" t="s">
        <v>40</v>
      </c>
      <c r="H25" s="199" t="s">
        <v>41</v>
      </c>
    </row>
    <row r="26" spans="2:18" ht="15.75" customHeight="1" outlineLevel="1">
      <c r="B26" s="250">
        <v>1092</v>
      </c>
      <c r="C26" s="241" t="s">
        <v>146</v>
      </c>
      <c r="D26" s="241"/>
      <c r="E26" s="172">
        <v>6701</v>
      </c>
      <c r="F26" s="173">
        <f>E26*'Прайс-лист'!I3*(1-'Прайс-лист'!$E$3)</f>
        <v>155463.20000000001</v>
      </c>
      <c r="G26" s="250"/>
      <c r="H26" s="174">
        <f>F26</f>
        <v>155463.20000000001</v>
      </c>
    </row>
    <row r="27" spans="2:18" ht="15.75" customHeight="1" outlineLevel="2">
      <c r="B27" s="184"/>
      <c r="C27" s="12" t="s">
        <v>337</v>
      </c>
      <c r="D27" s="12"/>
      <c r="E27" s="12"/>
      <c r="F27" s="12"/>
      <c r="G27" s="12"/>
      <c r="H27" s="12"/>
    </row>
    <row r="28" spans="2:18" ht="316.5" customHeight="1" outlineLevel="2">
      <c r="B28" s="176"/>
      <c r="C28" s="636" t="s">
        <v>621</v>
      </c>
      <c r="D28" s="636"/>
      <c r="E28" s="636"/>
      <c r="F28" s="636"/>
      <c r="G28" s="636"/>
      <c r="H28" s="636"/>
    </row>
    <row r="29" spans="2:18" ht="15.75" customHeight="1" outlineLevel="1">
      <c r="C29" s="12" t="s">
        <v>365</v>
      </c>
      <c r="D29" s="12"/>
      <c r="E29" s="12"/>
      <c r="F29" s="12"/>
      <c r="G29" s="12"/>
      <c r="H29" s="12"/>
    </row>
    <row r="30" spans="2:18" ht="15.75" customHeight="1" outlineLevel="1">
      <c r="B30" s="243">
        <v>2479</v>
      </c>
      <c r="C30" s="249" t="s">
        <v>3</v>
      </c>
      <c r="D30" s="180" t="s">
        <v>277</v>
      </c>
      <c r="E30" s="205">
        <v>287</v>
      </c>
      <c r="F30" s="173">
        <f>E30*'Прайс-лист'!I3*(1-'Прайс-лист'!$E$3)</f>
        <v>6658.4000000000005</v>
      </c>
      <c r="G30" s="175">
        <v>0</v>
      </c>
      <c r="H30" s="174">
        <f t="shared" ref="H30:H40" si="0">F30*G30</f>
        <v>0</v>
      </c>
      <c r="J30" s="104" t="s">
        <v>277</v>
      </c>
      <c r="K30" s="104" t="s">
        <v>277</v>
      </c>
      <c r="L30" s="104" t="s">
        <v>277</v>
      </c>
      <c r="M30" s="104" t="s">
        <v>277</v>
      </c>
      <c r="N30" s="104" t="s">
        <v>277</v>
      </c>
      <c r="O30" s="104" t="s">
        <v>277</v>
      </c>
      <c r="P30" s="104" t="s">
        <v>277</v>
      </c>
      <c r="Q30" s="104" t="s">
        <v>277</v>
      </c>
      <c r="R30" s="104" t="s">
        <v>277</v>
      </c>
    </row>
    <row r="31" spans="2:18" ht="15.75" customHeight="1" outlineLevel="1">
      <c r="B31" s="190"/>
      <c r="C31" s="242" t="s">
        <v>454</v>
      </c>
      <c r="D31" s="191" t="s">
        <v>277</v>
      </c>
      <c r="E31" s="205">
        <v>23</v>
      </c>
      <c r="F31" s="173">
        <f>E31*'Прайс-лист'!I3*(1-'Прайс-лист'!$E$3)</f>
        <v>533.6</v>
      </c>
      <c r="G31" s="175">
        <v>0</v>
      </c>
      <c r="H31" s="174">
        <f t="shared" si="0"/>
        <v>0</v>
      </c>
      <c r="J31" s="106" t="s">
        <v>368</v>
      </c>
      <c r="K31" s="108" t="s">
        <v>453</v>
      </c>
      <c r="L31" s="106" t="s">
        <v>331</v>
      </c>
      <c r="M31" s="106" t="s">
        <v>444</v>
      </c>
      <c r="N31" s="108" t="s">
        <v>445</v>
      </c>
      <c r="O31" s="125" t="s">
        <v>399</v>
      </c>
      <c r="P31" s="275" t="s">
        <v>401</v>
      </c>
      <c r="Q31" s="106" t="s">
        <v>334</v>
      </c>
      <c r="R31" s="108" t="s">
        <v>383</v>
      </c>
    </row>
    <row r="32" spans="2:18" ht="15.75" customHeight="1" outlineLevel="1">
      <c r="B32" s="243">
        <v>2121</v>
      </c>
      <c r="C32" s="242" t="s">
        <v>458</v>
      </c>
      <c r="D32" s="191" t="s">
        <v>277</v>
      </c>
      <c r="E32" s="205">
        <v>126</v>
      </c>
      <c r="F32" s="173">
        <f>E32*'Прайс-лист'!I3*(1-'Прайс-лист'!$E$3)</f>
        <v>2923.2000000000003</v>
      </c>
      <c r="G32" s="175">
        <v>0</v>
      </c>
      <c r="H32" s="173">
        <f t="shared" si="0"/>
        <v>0</v>
      </c>
      <c r="J32" s="106" t="s">
        <v>367</v>
      </c>
      <c r="K32" s="104" t="s">
        <v>450</v>
      </c>
      <c r="L32" s="104" t="s">
        <v>333</v>
      </c>
      <c r="M32" s="106" t="s">
        <v>443</v>
      </c>
      <c r="N32" s="106" t="s">
        <v>446</v>
      </c>
      <c r="O32" s="125" t="s">
        <v>400</v>
      </c>
      <c r="P32" s="275" t="s">
        <v>402</v>
      </c>
      <c r="Q32" s="106" t="s">
        <v>335</v>
      </c>
      <c r="R32" s="104" t="s">
        <v>382</v>
      </c>
    </row>
    <row r="33" spans="2:18" ht="15.75" customHeight="1" outlineLevel="1">
      <c r="B33" s="243"/>
      <c r="C33" s="242" t="s">
        <v>464</v>
      </c>
      <c r="D33" s="191" t="s">
        <v>277</v>
      </c>
      <c r="E33" s="205">
        <v>1504</v>
      </c>
      <c r="F33" s="173">
        <f>E33*'Прайс-лист'!I3*(1-'Прайс-лист'!$E$3)</f>
        <v>34892.800000000003</v>
      </c>
      <c r="G33" s="175">
        <v>0</v>
      </c>
      <c r="H33" s="174">
        <f t="shared" si="0"/>
        <v>0</v>
      </c>
      <c r="J33" s="106" t="s">
        <v>331</v>
      </c>
      <c r="K33" s="111" t="s">
        <v>451</v>
      </c>
      <c r="M33" s="108" t="s">
        <v>523</v>
      </c>
      <c r="N33" s="106" t="s">
        <v>447</v>
      </c>
      <c r="O33" s="120"/>
      <c r="P33" s="276" t="s">
        <v>593</v>
      </c>
      <c r="Q33" s="106" t="s">
        <v>336</v>
      </c>
      <c r="R33" s="106"/>
    </row>
    <row r="34" spans="2:18" ht="15.75" customHeight="1" outlineLevel="1">
      <c r="B34" s="243">
        <v>210901</v>
      </c>
      <c r="C34" s="242" t="s">
        <v>463</v>
      </c>
      <c r="D34" s="191" t="s">
        <v>277</v>
      </c>
      <c r="E34" s="205">
        <v>2208</v>
      </c>
      <c r="F34" s="173">
        <f>E34*'Прайс-лист'!I3*(1-'Прайс-лист'!$E$3)</f>
        <v>51225.600000000006</v>
      </c>
      <c r="G34" s="175">
        <v>0</v>
      </c>
      <c r="H34" s="174">
        <f t="shared" ref="H34" si="1">F34*G34</f>
        <v>0</v>
      </c>
      <c r="J34" s="108" t="s">
        <v>332</v>
      </c>
      <c r="K34" s="105" t="s">
        <v>452</v>
      </c>
      <c r="L34" s="111"/>
      <c r="N34" s="111"/>
      <c r="O34" s="106"/>
      <c r="P34" s="276" t="s">
        <v>594</v>
      </c>
      <c r="Q34" s="108" t="s">
        <v>435</v>
      </c>
      <c r="R34" s="106"/>
    </row>
    <row r="35" spans="2:18" ht="15.75" customHeight="1" outlineLevel="1">
      <c r="B35" s="243">
        <v>2004</v>
      </c>
      <c r="C35" s="242" t="s">
        <v>279</v>
      </c>
      <c r="D35" s="191" t="s">
        <v>277</v>
      </c>
      <c r="E35" s="205">
        <v>0</v>
      </c>
      <c r="F35" s="173">
        <f>E35*'Прайс-лист'!I3*(1-'Прайс-лист'!$E$3)</f>
        <v>0</v>
      </c>
      <c r="G35" s="175">
        <v>0</v>
      </c>
      <c r="H35" s="174">
        <f t="shared" si="0"/>
        <v>0</v>
      </c>
      <c r="J35" s="108" t="s">
        <v>333</v>
      </c>
      <c r="K35" s="130" t="s">
        <v>346</v>
      </c>
      <c r="L35" s="111"/>
      <c r="N35" s="111"/>
      <c r="O35" s="107"/>
      <c r="P35" s="275" t="s">
        <v>403</v>
      </c>
      <c r="R35" s="108"/>
    </row>
    <row r="36" spans="2:18" ht="15.75" customHeight="1" outlineLevel="1">
      <c r="B36" s="243">
        <v>3063</v>
      </c>
      <c r="C36" s="241" t="s">
        <v>278</v>
      </c>
      <c r="D36" s="191" t="s">
        <v>277</v>
      </c>
      <c r="E36" s="205">
        <v>107</v>
      </c>
      <c r="F36" s="173">
        <f>E36*'Прайс-лист'!I3*(1-'Прайс-лист'!$E$3)</f>
        <v>2482.4</v>
      </c>
      <c r="G36" s="175">
        <v>0</v>
      </c>
      <c r="H36" s="174">
        <f t="shared" si="0"/>
        <v>0</v>
      </c>
      <c r="K36" s="130" t="s">
        <v>455</v>
      </c>
      <c r="L36" s="108"/>
      <c r="M36" s="108"/>
      <c r="N36" s="108"/>
      <c r="O36" s="151"/>
      <c r="P36" s="275" t="s">
        <v>404</v>
      </c>
      <c r="R36" s="55"/>
    </row>
    <row r="37" spans="2:18" ht="15.75" customHeight="1" outlineLevel="1">
      <c r="B37" s="243">
        <v>3501</v>
      </c>
      <c r="C37" s="249" t="s">
        <v>329</v>
      </c>
      <c r="D37" s="180" t="s">
        <v>277</v>
      </c>
      <c r="E37" s="205">
        <v>336</v>
      </c>
      <c r="F37" s="173">
        <f>E37*'Прайс-лист'!I3*(1-'Прайс-лист'!$E$3)</f>
        <v>7795.2000000000007</v>
      </c>
      <c r="G37" s="175">
        <v>0</v>
      </c>
      <c r="H37" s="174">
        <f t="shared" si="0"/>
        <v>0</v>
      </c>
      <c r="O37" s="151"/>
      <c r="P37" s="275" t="s">
        <v>405</v>
      </c>
      <c r="Q37" s="109"/>
      <c r="R37" s="55"/>
    </row>
    <row r="38" spans="2:18" ht="15.75" customHeight="1" outlineLevel="1">
      <c r="B38" s="240" t="s">
        <v>378</v>
      </c>
      <c r="C38" s="247" t="s">
        <v>381</v>
      </c>
      <c r="D38" s="180" t="s">
        <v>277</v>
      </c>
      <c r="E38" s="179">
        <v>0</v>
      </c>
      <c r="F38" s="173">
        <f>E38*'Прайс-лист'!I3*(1-'Прайс-лист'!$E$3)</f>
        <v>0</v>
      </c>
      <c r="G38" s="175">
        <v>0</v>
      </c>
      <c r="H38" s="174">
        <f t="shared" si="0"/>
        <v>0</v>
      </c>
      <c r="P38" s="276" t="s">
        <v>595</v>
      </c>
    </row>
    <row r="39" spans="2:18" ht="15.75" customHeight="1" outlineLevel="1">
      <c r="B39" s="243">
        <v>2560</v>
      </c>
      <c r="C39" s="607" t="s">
        <v>3007</v>
      </c>
      <c r="D39" s="242"/>
      <c r="E39" s="179">
        <v>58</v>
      </c>
      <c r="F39" s="173">
        <f>E39*'Прайс-лист'!I3*(1-'Прайс-лист'!$E$3)</f>
        <v>1345.6000000000001</v>
      </c>
      <c r="G39" s="175">
        <v>0</v>
      </c>
      <c r="H39" s="174">
        <f t="shared" si="0"/>
        <v>0</v>
      </c>
      <c r="O39" s="65"/>
      <c r="P39" s="275" t="s">
        <v>406</v>
      </c>
    </row>
    <row r="40" spans="2:18" ht="15.75" customHeight="1" outlineLevel="1">
      <c r="B40" s="240">
        <v>2130</v>
      </c>
      <c r="C40" s="177" t="s">
        <v>289</v>
      </c>
      <c r="D40" s="177"/>
      <c r="E40" s="206">
        <v>242</v>
      </c>
      <c r="F40" s="173">
        <f>E40*'Прайс-лист'!I3*(1-'Прайс-лист'!$E$3)</f>
        <v>5614.4000000000005</v>
      </c>
      <c r="G40" s="175">
        <v>0</v>
      </c>
      <c r="H40" s="174">
        <f t="shared" si="0"/>
        <v>0</v>
      </c>
      <c r="P40" s="275" t="s">
        <v>407</v>
      </c>
      <c r="Q40" s="58"/>
      <c r="R40" s="58"/>
    </row>
    <row r="41" spans="2:18" ht="15.75" customHeight="1" outlineLevel="1">
      <c r="C41" s="189" t="s">
        <v>4</v>
      </c>
      <c r="D41" s="189"/>
      <c r="E41" s="189"/>
      <c r="F41" s="189"/>
      <c r="G41" s="189"/>
      <c r="H41" s="189"/>
      <c r="P41" s="277"/>
      <c r="Q41" s="54"/>
      <c r="R41" s="54"/>
    </row>
    <row r="42" spans="2:18" ht="15.75" customHeight="1" outlineLevel="1">
      <c r="B42" s="245">
        <v>4146</v>
      </c>
      <c r="C42" s="644" t="s">
        <v>384</v>
      </c>
      <c r="D42" s="644"/>
      <c r="E42" s="206">
        <v>36</v>
      </c>
      <c r="F42" s="173">
        <f>E42*'Прайс-лист'!I3*(1-'Прайс-лист'!$E$3)</f>
        <v>835.2</v>
      </c>
      <c r="G42" s="175">
        <v>0</v>
      </c>
      <c r="H42" s="174">
        <f t="shared" ref="H42:H54" si="2">F42*G42</f>
        <v>0</v>
      </c>
      <c r="P42" s="278"/>
      <c r="Q42" s="54"/>
      <c r="R42" s="54"/>
    </row>
    <row r="43" spans="2:18" ht="15.75" customHeight="1" outlineLevel="1">
      <c r="B43" s="245">
        <v>2704</v>
      </c>
      <c r="C43" s="644" t="s">
        <v>97</v>
      </c>
      <c r="D43" s="644"/>
      <c r="E43" s="206">
        <v>528</v>
      </c>
      <c r="F43" s="173">
        <f>E43*'Прайс-лист'!I3*(1-'Прайс-лист'!$E$3)</f>
        <v>12249.6</v>
      </c>
      <c r="G43" s="175">
        <v>0</v>
      </c>
      <c r="H43" s="174">
        <f t="shared" si="2"/>
        <v>0</v>
      </c>
      <c r="Q43" s="54"/>
    </row>
    <row r="44" spans="2:18" ht="15.75" customHeight="1" outlineLevel="1">
      <c r="B44" s="245">
        <v>2605</v>
      </c>
      <c r="C44" s="644" t="s">
        <v>613</v>
      </c>
      <c r="D44" s="644"/>
      <c r="E44" s="206">
        <v>521</v>
      </c>
      <c r="F44" s="173">
        <f>E44*'Прайс-лист'!I3*(1-'Прайс-лист'!$E$3)</f>
        <v>12087.2</v>
      </c>
      <c r="G44" s="175">
        <v>0</v>
      </c>
      <c r="H44" s="174">
        <f t="shared" si="2"/>
        <v>0</v>
      </c>
      <c r="Q44" s="54"/>
    </row>
    <row r="45" spans="2:18" ht="15.75" customHeight="1" outlineLevel="1">
      <c r="B45" s="245">
        <v>2601</v>
      </c>
      <c r="C45" s="644" t="s">
        <v>612</v>
      </c>
      <c r="D45" s="644"/>
      <c r="E45" s="206">
        <v>101</v>
      </c>
      <c r="F45" s="173">
        <f>E45*'Прайс-лист'!I3*(1-'Прайс-лист'!$E$3)</f>
        <v>2343.2000000000003</v>
      </c>
      <c r="G45" s="175">
        <v>0</v>
      </c>
      <c r="H45" s="174">
        <f>F45*G45</f>
        <v>0</v>
      </c>
    </row>
    <row r="46" spans="2:18" ht="15.75" customHeight="1" outlineLevel="1">
      <c r="B46" s="245">
        <v>2310</v>
      </c>
      <c r="C46" s="644" t="s">
        <v>98</v>
      </c>
      <c r="D46" s="644"/>
      <c r="E46" s="206">
        <v>215</v>
      </c>
      <c r="F46" s="173">
        <f>E46*'Прайс-лист'!I3*(1-'Прайс-лист'!$E$3)</f>
        <v>4988</v>
      </c>
      <c r="G46" s="175">
        <v>0</v>
      </c>
      <c r="H46" s="174">
        <f t="shared" si="2"/>
        <v>0</v>
      </c>
    </row>
    <row r="47" spans="2:18" ht="15.75" customHeight="1" outlineLevel="1">
      <c r="B47" s="245">
        <v>2919</v>
      </c>
      <c r="C47" s="644" t="s">
        <v>6</v>
      </c>
      <c r="D47" s="644"/>
      <c r="E47" s="206">
        <v>124</v>
      </c>
      <c r="F47" s="173">
        <f>E47*'Прайс-лист'!I3*(1-'Прайс-лист'!$E$3)</f>
        <v>2876.8</v>
      </c>
      <c r="G47" s="175">
        <v>0</v>
      </c>
      <c r="H47" s="174">
        <f t="shared" si="2"/>
        <v>0</v>
      </c>
    </row>
    <row r="48" spans="2:18" ht="15.75" customHeight="1" outlineLevel="1">
      <c r="B48" s="245">
        <v>2920</v>
      </c>
      <c r="C48" s="644" t="s">
        <v>7</v>
      </c>
      <c r="D48" s="644"/>
      <c r="E48" s="206">
        <v>154</v>
      </c>
      <c r="F48" s="173">
        <f>E48*'Прайс-лист'!I3*(1-'Прайс-лист'!$E$3)</f>
        <v>3572.8</v>
      </c>
      <c r="G48" s="175">
        <v>0</v>
      </c>
      <c r="H48" s="174">
        <f t="shared" si="2"/>
        <v>0</v>
      </c>
    </row>
    <row r="49" spans="2:8" ht="15.75" customHeight="1" outlineLevel="1">
      <c r="B49" s="245">
        <v>2824</v>
      </c>
      <c r="C49" s="644" t="s">
        <v>518</v>
      </c>
      <c r="D49" s="644"/>
      <c r="E49" s="206">
        <v>338</v>
      </c>
      <c r="F49" s="173">
        <f>E49*'Прайс-лист'!I3*(1-'Прайс-лист'!$E$3)</f>
        <v>7841.6</v>
      </c>
      <c r="G49" s="175">
        <v>0</v>
      </c>
      <c r="H49" s="174">
        <f t="shared" si="2"/>
        <v>0</v>
      </c>
    </row>
    <row r="50" spans="2:8" ht="15.75" customHeight="1" outlineLevel="1">
      <c r="B50" s="245">
        <v>2825</v>
      </c>
      <c r="C50" s="644" t="s">
        <v>102</v>
      </c>
      <c r="D50" s="644"/>
      <c r="E50" s="206">
        <v>383</v>
      </c>
      <c r="F50" s="173">
        <f>E50*'Прайс-лист'!I3*(1-'Прайс-лист'!$E$3)</f>
        <v>8885.6</v>
      </c>
      <c r="G50" s="175">
        <v>0</v>
      </c>
      <c r="H50" s="174">
        <f t="shared" si="2"/>
        <v>0</v>
      </c>
    </row>
    <row r="51" spans="2:8" ht="15.75" customHeight="1" outlineLevel="1">
      <c r="B51" s="245">
        <v>2846</v>
      </c>
      <c r="C51" s="644" t="s">
        <v>103</v>
      </c>
      <c r="D51" s="644"/>
      <c r="E51" s="206">
        <v>83</v>
      </c>
      <c r="F51" s="173">
        <f>E51*'Прайс-лист'!I3*(1-'Прайс-лист'!$E$3)</f>
        <v>1925.6000000000001</v>
      </c>
      <c r="G51" s="175">
        <v>0</v>
      </c>
      <c r="H51" s="174">
        <f t="shared" si="2"/>
        <v>0</v>
      </c>
    </row>
    <row r="52" spans="2:8" ht="15.75" customHeight="1" outlineLevel="1">
      <c r="B52" s="245">
        <v>2842</v>
      </c>
      <c r="C52" s="644" t="s">
        <v>104</v>
      </c>
      <c r="D52" s="644"/>
      <c r="E52" s="206">
        <v>84</v>
      </c>
      <c r="F52" s="173">
        <f>E52*'Прайс-лист'!I3*(1-'Прайс-лист'!$E$3)</f>
        <v>1948.8000000000002</v>
      </c>
      <c r="G52" s="175">
        <v>0</v>
      </c>
      <c r="H52" s="174">
        <f t="shared" si="2"/>
        <v>0</v>
      </c>
    </row>
    <row r="53" spans="2:8" ht="15.75" customHeight="1" outlineLevel="1">
      <c r="B53" s="245">
        <v>2391</v>
      </c>
      <c r="C53" s="632" t="s">
        <v>525</v>
      </c>
      <c r="D53" s="632"/>
      <c r="E53" s="206">
        <v>530</v>
      </c>
      <c r="F53" s="173">
        <f>E53*'Прайс-лист'!I3*(1-'Прайс-лист'!$E$3)</f>
        <v>12296</v>
      </c>
      <c r="G53" s="175">
        <v>0</v>
      </c>
      <c r="H53" s="174">
        <f t="shared" si="2"/>
        <v>0</v>
      </c>
    </row>
    <row r="54" spans="2:8" ht="15.75" customHeight="1" outlineLevel="1">
      <c r="B54" s="245">
        <v>2396</v>
      </c>
      <c r="C54" s="632" t="s">
        <v>528</v>
      </c>
      <c r="D54" s="632"/>
      <c r="E54" s="206">
        <v>710</v>
      </c>
      <c r="F54" s="173">
        <f>E54*'Прайс-лист'!I3*(1-'Прайс-лист'!$E$3)</f>
        <v>16472</v>
      </c>
      <c r="G54" s="175">
        <v>0</v>
      </c>
      <c r="H54" s="174">
        <f t="shared" si="2"/>
        <v>0</v>
      </c>
    </row>
    <row r="55" spans="2:8" ht="18">
      <c r="B55" s="3"/>
      <c r="C55" s="251"/>
      <c r="D55" s="251"/>
      <c r="E55" s="85"/>
      <c r="F55" s="315" t="s">
        <v>9</v>
      </c>
      <c r="G55" s="633">
        <f>SUM(H26:H54)</f>
        <v>155463.20000000001</v>
      </c>
      <c r="H55" s="633"/>
    </row>
  </sheetData>
  <sortState ref="A38:H51">
    <sortCondition ref="A38"/>
  </sortState>
  <mergeCells count="57">
    <mergeCell ref="C46:D46"/>
    <mergeCell ref="C52:D52"/>
    <mergeCell ref="C53:D53"/>
    <mergeCell ref="C54:D54"/>
    <mergeCell ref="C47:D47"/>
    <mergeCell ref="C48:D48"/>
    <mergeCell ref="C49:D49"/>
    <mergeCell ref="C50:D50"/>
    <mergeCell ref="C51:D51"/>
    <mergeCell ref="F19:H19"/>
    <mergeCell ref="C42:D42"/>
    <mergeCell ref="C43:D43"/>
    <mergeCell ref="C44:D44"/>
    <mergeCell ref="C45:D45"/>
    <mergeCell ref="F11:H11"/>
    <mergeCell ref="F12:H12"/>
    <mergeCell ref="F14:H14"/>
    <mergeCell ref="F15:H15"/>
    <mergeCell ref="F16:H16"/>
    <mergeCell ref="F6:H6"/>
    <mergeCell ref="F7:H7"/>
    <mergeCell ref="F8:H8"/>
    <mergeCell ref="F9:H9"/>
    <mergeCell ref="F10:H10"/>
    <mergeCell ref="S2:T2"/>
    <mergeCell ref="B2:H2"/>
    <mergeCell ref="B3:H3"/>
    <mergeCell ref="C4:D4"/>
    <mergeCell ref="C5:D5"/>
    <mergeCell ref="F4:H4"/>
    <mergeCell ref="F5:H5"/>
    <mergeCell ref="C6:D6"/>
    <mergeCell ref="C7:D7"/>
    <mergeCell ref="C8:D8"/>
    <mergeCell ref="C9:D9"/>
    <mergeCell ref="C16:D16"/>
    <mergeCell ref="C10:D10"/>
    <mergeCell ref="C11:D11"/>
    <mergeCell ref="C12:D12"/>
    <mergeCell ref="C14:D14"/>
    <mergeCell ref="C15:D15"/>
    <mergeCell ref="G55:H55"/>
    <mergeCell ref="C13:D13"/>
    <mergeCell ref="F20:H20"/>
    <mergeCell ref="F21:H21"/>
    <mergeCell ref="F22:H22"/>
    <mergeCell ref="C22:D22"/>
    <mergeCell ref="C23:D23"/>
    <mergeCell ref="F23:H23"/>
    <mergeCell ref="C17:D17"/>
    <mergeCell ref="C18:D18"/>
    <mergeCell ref="C19:D19"/>
    <mergeCell ref="C20:D20"/>
    <mergeCell ref="C21:D21"/>
    <mergeCell ref="C28:H28"/>
    <mergeCell ref="F17:H17"/>
    <mergeCell ref="F18:H18"/>
  </mergeCells>
  <dataValidations count="10">
    <dataValidation type="list" allowBlank="1" showInputMessage="1" showErrorMessage="1" sqref="D49">
      <formula1>#REF!</formula1>
    </dataValidation>
    <dataValidation type="list" allowBlank="1" showInputMessage="1" showErrorMessage="1" sqref="D37">
      <formula1>$Q$30:$Q$34</formula1>
    </dataValidation>
    <dataValidation type="list" allowBlank="1" showInputMessage="1" showErrorMessage="1" sqref="D30">
      <formula1>$J$30:$J$35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1">
      <formula1>$K$30:$K$36</formula1>
    </dataValidation>
    <dataValidation type="list" allowBlank="1" showInputMessage="1" showErrorMessage="1" sqref="D38">
      <formula1>$R$30:$R$32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6">
      <formula1>$P$30:$P$40</formula1>
    </dataValidation>
    <dataValidation type="list" allowBlank="1" showInputMessage="1" showErrorMessage="1" sqref="D34">
      <formula1>$N$30:$N$33</formula1>
    </dataValidation>
    <dataValidation type="list" allowBlank="1" showInputMessage="1" showErrorMessage="1" sqref="D33">
      <formula1>$M$30:$M$33</formula1>
    </dataValidation>
  </dataValidations>
  <hyperlinks>
    <hyperlink ref="S2:T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0000"/>
  </sheetPr>
  <dimension ref="B2:T55"/>
  <sheetViews>
    <sheetView showGridLines="0" zoomScaleNormal="100" workbookViewId="0">
      <pane ySplit="2" topLeftCell="A29" activePane="bottomLeft" state="frozen"/>
      <selection pane="bottomLeft" activeCell="C39" sqref="C39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8" customWidth="1"/>
    <col min="5" max="5" width="10.7109375" style="150" hidden="1" customWidth="1"/>
    <col min="6" max="6" width="15.7109375" style="149" customWidth="1"/>
    <col min="7" max="7" width="10.7109375" style="148" customWidth="1"/>
    <col min="8" max="8" width="15.7109375" style="149" customWidth="1"/>
    <col min="9" max="9" width="9.140625" style="148"/>
    <col min="10" max="17" width="15.7109375" style="148" hidden="1" customWidth="1" outlineLevel="1"/>
    <col min="18" max="18" width="16.140625" style="148" hidden="1" customWidth="1" outlineLevel="1"/>
    <col min="19" max="19" width="9.140625" style="148" collapsed="1"/>
    <col min="20" max="16384" width="9.140625" style="148"/>
  </cols>
  <sheetData>
    <row r="2" spans="2:20" ht="15.75" customHeight="1">
      <c r="B2" s="638" t="s">
        <v>182</v>
      </c>
      <c r="C2" s="638"/>
      <c r="D2" s="638"/>
      <c r="E2" s="638"/>
      <c r="F2" s="638"/>
      <c r="G2" s="638"/>
      <c r="H2" s="638"/>
      <c r="S2" s="639" t="s">
        <v>411</v>
      </c>
      <c r="T2" s="639"/>
    </row>
    <row r="3" spans="2:20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20" ht="15.75" customHeight="1" outlineLevel="1">
      <c r="B4" s="157"/>
      <c r="C4" s="637" t="s">
        <v>16</v>
      </c>
      <c r="D4" s="637"/>
      <c r="E4" s="158"/>
      <c r="F4" s="634">
        <v>330</v>
      </c>
      <c r="G4" s="634"/>
      <c r="H4" s="634"/>
    </row>
    <row r="5" spans="2:20" ht="15.75" customHeight="1" outlineLevel="1">
      <c r="B5" s="157"/>
      <c r="C5" s="637" t="s">
        <v>17</v>
      </c>
      <c r="D5" s="637"/>
      <c r="E5" s="158"/>
      <c r="F5" s="634">
        <v>240</v>
      </c>
      <c r="G5" s="634"/>
      <c r="H5" s="634"/>
    </row>
    <row r="6" spans="2:20" ht="15.75" customHeight="1" outlineLevel="1">
      <c r="B6" s="157"/>
      <c r="C6" s="637" t="s">
        <v>18</v>
      </c>
      <c r="D6" s="637"/>
      <c r="E6" s="158"/>
      <c r="F6" s="634">
        <v>176</v>
      </c>
      <c r="G6" s="634"/>
      <c r="H6" s="634"/>
    </row>
    <row r="7" spans="2:20" ht="15.75" customHeight="1" outlineLevel="1">
      <c r="B7" s="157"/>
      <c r="C7" s="637" t="s">
        <v>19</v>
      </c>
      <c r="D7" s="637"/>
      <c r="E7" s="158"/>
      <c r="F7" s="634">
        <v>80</v>
      </c>
      <c r="G7" s="634"/>
      <c r="H7" s="634"/>
    </row>
    <row r="8" spans="2:20" ht="15.75" customHeight="1" outlineLevel="1">
      <c r="B8" s="157"/>
      <c r="C8" s="637" t="s">
        <v>20</v>
      </c>
      <c r="D8" s="637"/>
      <c r="E8" s="158"/>
      <c r="F8" s="634">
        <v>43</v>
      </c>
      <c r="G8" s="634"/>
      <c r="H8" s="634"/>
    </row>
    <row r="9" spans="2:20" ht="15.75" customHeight="1" outlineLevel="1">
      <c r="B9" s="157"/>
      <c r="C9" s="637" t="s">
        <v>36</v>
      </c>
      <c r="D9" s="637"/>
      <c r="E9" s="158"/>
      <c r="F9" s="634">
        <v>129</v>
      </c>
      <c r="G9" s="634"/>
      <c r="H9" s="634"/>
    </row>
    <row r="10" spans="2:20" ht="15.75" customHeight="1" outlineLevel="1">
      <c r="B10" s="157"/>
      <c r="C10" s="637" t="s">
        <v>21</v>
      </c>
      <c r="D10" s="637"/>
      <c r="E10" s="158"/>
      <c r="F10" s="634">
        <v>580</v>
      </c>
      <c r="G10" s="634"/>
      <c r="H10" s="634"/>
    </row>
    <row r="11" spans="2:20" ht="15.75" customHeight="1" outlineLevel="1">
      <c r="B11" s="157"/>
      <c r="C11" s="637" t="s">
        <v>22</v>
      </c>
      <c r="D11" s="637"/>
      <c r="E11" s="158"/>
      <c r="F11" s="634">
        <v>4</v>
      </c>
      <c r="G11" s="634"/>
      <c r="H11" s="634"/>
    </row>
    <row r="12" spans="2:20" ht="15.75" customHeight="1" outlineLevel="1">
      <c r="B12" s="157"/>
      <c r="C12" s="637" t="s">
        <v>23</v>
      </c>
      <c r="D12" s="637"/>
      <c r="E12" s="158"/>
      <c r="F12" s="634">
        <v>3</v>
      </c>
      <c r="G12" s="634"/>
      <c r="H12" s="634"/>
    </row>
    <row r="13" spans="2:20" ht="15.75" customHeight="1" outlineLevel="1">
      <c r="B13" s="157"/>
      <c r="C13" s="637" t="s">
        <v>172</v>
      </c>
      <c r="D13" s="637"/>
      <c r="E13" s="158"/>
      <c r="F13" s="295"/>
      <c r="G13" s="295">
        <v>15</v>
      </c>
      <c r="H13" s="295"/>
    </row>
    <row r="14" spans="2:20" ht="15.75" customHeight="1" outlineLevel="1">
      <c r="B14" s="157"/>
      <c r="C14" s="637" t="s">
        <v>24</v>
      </c>
      <c r="D14" s="637"/>
      <c r="E14" s="158"/>
      <c r="F14" s="634">
        <v>25</v>
      </c>
      <c r="G14" s="634"/>
      <c r="H14" s="634"/>
    </row>
    <row r="15" spans="2:20" ht="15.75" customHeight="1" outlineLevel="1">
      <c r="B15" s="157"/>
      <c r="C15" s="637" t="s">
        <v>25</v>
      </c>
      <c r="D15" s="637"/>
      <c r="E15" s="158"/>
      <c r="F15" s="634">
        <v>30</v>
      </c>
      <c r="G15" s="634"/>
      <c r="H15" s="634"/>
    </row>
    <row r="16" spans="2:20" ht="15.75" customHeight="1" outlineLevel="1">
      <c r="B16" s="157"/>
      <c r="C16" s="637" t="s">
        <v>26</v>
      </c>
      <c r="D16" s="637"/>
      <c r="E16" s="158"/>
      <c r="F16" s="634">
        <v>70</v>
      </c>
      <c r="G16" s="634"/>
      <c r="H16" s="634"/>
    </row>
    <row r="17" spans="2:18" ht="15.75" customHeight="1" outlineLevel="1">
      <c r="B17" s="157"/>
      <c r="C17" s="637" t="s">
        <v>27</v>
      </c>
      <c r="D17" s="637"/>
      <c r="E17" s="158"/>
      <c r="F17" s="634">
        <v>381</v>
      </c>
      <c r="G17" s="634"/>
      <c r="H17" s="634"/>
    </row>
    <row r="18" spans="2:18" ht="15.75" customHeight="1" outlineLevel="1">
      <c r="B18" s="157"/>
      <c r="C18" s="637" t="s">
        <v>28</v>
      </c>
      <c r="D18" s="637"/>
      <c r="E18" s="158"/>
      <c r="F18" s="634" t="s">
        <v>173</v>
      </c>
      <c r="G18" s="634"/>
      <c r="H18" s="634"/>
    </row>
    <row r="19" spans="2:18" ht="15.75" customHeight="1" outlineLevel="1">
      <c r="B19" s="157"/>
      <c r="C19" s="637" t="s">
        <v>30</v>
      </c>
      <c r="D19" s="637"/>
      <c r="E19" s="158"/>
      <c r="F19" s="634" t="s">
        <v>31</v>
      </c>
      <c r="G19" s="634"/>
      <c r="H19" s="634"/>
    </row>
    <row r="20" spans="2:18" ht="15.75" customHeight="1" outlineLevel="1">
      <c r="B20" s="157"/>
      <c r="C20" s="637" t="s">
        <v>37</v>
      </c>
      <c r="D20" s="637"/>
      <c r="E20" s="158"/>
      <c r="F20" s="634" t="s">
        <v>49</v>
      </c>
      <c r="G20" s="634"/>
      <c r="H20" s="634"/>
    </row>
    <row r="21" spans="2:18" ht="15.75" customHeight="1" outlineLevel="1">
      <c r="B21" s="157"/>
      <c r="C21" s="635" t="s">
        <v>156</v>
      </c>
      <c r="D21" s="635"/>
      <c r="E21" s="158"/>
      <c r="F21" s="634" t="s">
        <v>174</v>
      </c>
      <c r="G21" s="634"/>
      <c r="H21" s="634"/>
    </row>
    <row r="22" spans="2:18" ht="15.75" customHeight="1" outlineLevel="1">
      <c r="B22" s="157"/>
      <c r="C22" s="635" t="s">
        <v>157</v>
      </c>
      <c r="D22" s="635"/>
      <c r="E22" s="158"/>
      <c r="F22" s="634" t="s">
        <v>175</v>
      </c>
      <c r="G22" s="634"/>
      <c r="H22" s="634"/>
    </row>
    <row r="23" spans="2:18" ht="15.75" customHeight="1" outlineLevel="1">
      <c r="B23" s="157"/>
      <c r="C23" s="635" t="s">
        <v>35</v>
      </c>
      <c r="D23" s="635"/>
      <c r="E23" s="158"/>
      <c r="F23" s="634">
        <v>195</v>
      </c>
      <c r="G23" s="634"/>
      <c r="H23" s="634"/>
    </row>
    <row r="24" spans="2:18" ht="15.75" customHeight="1">
      <c r="B24" s="49"/>
      <c r="C24" s="52"/>
      <c r="D24" s="52"/>
      <c r="E24" s="87"/>
      <c r="F24" s="52"/>
      <c r="G24" s="52"/>
      <c r="H24" s="51"/>
    </row>
    <row r="25" spans="2:18" ht="15.75" customHeight="1" outlineLevel="1">
      <c r="B25" s="196" t="s">
        <v>39</v>
      </c>
      <c r="C25" s="197" t="s">
        <v>44</v>
      </c>
      <c r="D25" s="197"/>
      <c r="E25" s="198" t="s">
        <v>1</v>
      </c>
      <c r="F25" s="197" t="s">
        <v>1</v>
      </c>
      <c r="G25" s="197" t="s">
        <v>40</v>
      </c>
      <c r="H25" s="199" t="s">
        <v>41</v>
      </c>
    </row>
    <row r="26" spans="2:18" ht="15.75" customHeight="1" outlineLevel="1">
      <c r="B26" s="250">
        <v>1082</v>
      </c>
      <c r="C26" s="241" t="s">
        <v>146</v>
      </c>
      <c r="D26" s="241"/>
      <c r="E26" s="172">
        <v>5426</v>
      </c>
      <c r="F26" s="173">
        <f>E26*'Прайс-лист'!I3*(1-'Прайс-лист'!$E$3)</f>
        <v>125883.20000000001</v>
      </c>
      <c r="G26" s="250"/>
      <c r="H26" s="174">
        <f>F26</f>
        <v>125883.20000000001</v>
      </c>
    </row>
    <row r="27" spans="2:18" ht="15.75" customHeight="1" outlineLevel="2">
      <c r="B27" s="184"/>
      <c r="C27" s="12" t="s">
        <v>337</v>
      </c>
      <c r="D27" s="12"/>
      <c r="E27" s="12"/>
      <c r="F27" s="12"/>
      <c r="G27" s="12"/>
      <c r="H27" s="12"/>
    </row>
    <row r="28" spans="2:18" ht="316.5" customHeight="1" outlineLevel="2">
      <c r="B28" s="176"/>
      <c r="C28" s="636" t="s">
        <v>622</v>
      </c>
      <c r="D28" s="636"/>
      <c r="E28" s="636"/>
      <c r="F28" s="636"/>
      <c r="G28" s="636"/>
      <c r="H28" s="636"/>
    </row>
    <row r="29" spans="2:18" ht="15.75" customHeight="1" outlineLevel="1">
      <c r="C29" s="12" t="s">
        <v>365</v>
      </c>
      <c r="D29" s="12"/>
      <c r="E29" s="12"/>
      <c r="F29" s="12"/>
      <c r="G29" s="12"/>
      <c r="H29" s="12"/>
    </row>
    <row r="30" spans="2:18" ht="15.75" customHeight="1" outlineLevel="1">
      <c r="B30" s="243">
        <v>2478</v>
      </c>
      <c r="C30" s="249" t="s">
        <v>3</v>
      </c>
      <c r="D30" s="180" t="s">
        <v>277</v>
      </c>
      <c r="E30" s="205">
        <v>224</v>
      </c>
      <c r="F30" s="173">
        <f>E30*'Прайс-лист'!I3*(1-'Прайс-лист'!$E$3)</f>
        <v>5196.8</v>
      </c>
      <c r="G30" s="175">
        <v>0</v>
      </c>
      <c r="H30" s="174">
        <f t="shared" ref="H30:H40" si="0">F30*G30</f>
        <v>0</v>
      </c>
      <c r="J30" s="104" t="s">
        <v>277</v>
      </c>
      <c r="K30" s="104" t="s">
        <v>277</v>
      </c>
      <c r="L30" s="104" t="s">
        <v>277</v>
      </c>
      <c r="M30" s="104" t="s">
        <v>277</v>
      </c>
      <c r="N30" s="104" t="s">
        <v>277</v>
      </c>
      <c r="O30" s="104" t="s">
        <v>277</v>
      </c>
      <c r="P30" s="104" t="s">
        <v>277</v>
      </c>
      <c r="Q30" s="104" t="s">
        <v>277</v>
      </c>
      <c r="R30" s="104" t="s">
        <v>277</v>
      </c>
    </row>
    <row r="31" spans="2:18" ht="15.75" customHeight="1" outlineLevel="1">
      <c r="B31" s="190"/>
      <c r="C31" s="242" t="s">
        <v>454</v>
      </c>
      <c r="D31" s="191" t="s">
        <v>277</v>
      </c>
      <c r="E31" s="205">
        <v>23</v>
      </c>
      <c r="F31" s="173">
        <f>E31*'Прайс-лист'!I3*(1-'Прайс-лист'!$E$3)</f>
        <v>533.6</v>
      </c>
      <c r="G31" s="175">
        <v>0</v>
      </c>
      <c r="H31" s="174">
        <f t="shared" si="0"/>
        <v>0</v>
      </c>
      <c r="J31" s="106" t="s">
        <v>368</v>
      </c>
      <c r="K31" s="108" t="s">
        <v>453</v>
      </c>
      <c r="L31" s="106" t="s">
        <v>331</v>
      </c>
      <c r="M31" s="106" t="s">
        <v>444</v>
      </c>
      <c r="N31" s="108" t="s">
        <v>445</v>
      </c>
      <c r="O31" s="125" t="s">
        <v>399</v>
      </c>
      <c r="P31" s="275" t="s">
        <v>401</v>
      </c>
      <c r="Q31" s="106" t="s">
        <v>334</v>
      </c>
      <c r="R31" s="108" t="s">
        <v>383</v>
      </c>
    </row>
    <row r="32" spans="2:18" ht="15.75" customHeight="1" outlineLevel="1">
      <c r="B32" s="243">
        <v>2122</v>
      </c>
      <c r="C32" s="242" t="s">
        <v>458</v>
      </c>
      <c r="D32" s="191" t="s">
        <v>277</v>
      </c>
      <c r="E32" s="205">
        <v>114</v>
      </c>
      <c r="F32" s="173">
        <f>E32*'Прайс-лист'!I3*(1-'Прайс-лист'!$E$3)</f>
        <v>2644.8</v>
      </c>
      <c r="G32" s="175">
        <v>0</v>
      </c>
      <c r="H32" s="174">
        <f t="shared" si="0"/>
        <v>0</v>
      </c>
      <c r="J32" s="106" t="s">
        <v>367</v>
      </c>
      <c r="K32" s="104" t="s">
        <v>450</v>
      </c>
      <c r="L32" s="104" t="s">
        <v>333</v>
      </c>
      <c r="M32" s="106" t="s">
        <v>443</v>
      </c>
      <c r="N32" s="106" t="s">
        <v>446</v>
      </c>
      <c r="O32" s="125" t="s">
        <v>400</v>
      </c>
      <c r="P32" s="275" t="s">
        <v>402</v>
      </c>
      <c r="Q32" s="106" t="s">
        <v>335</v>
      </c>
      <c r="R32" s="104" t="s">
        <v>382</v>
      </c>
    </row>
    <row r="33" spans="2:18" ht="15.75" customHeight="1" outlineLevel="1">
      <c r="B33" s="243"/>
      <c r="C33" s="242" t="s">
        <v>464</v>
      </c>
      <c r="D33" s="191" t="s">
        <v>277</v>
      </c>
      <c r="E33" s="205">
        <v>1333</v>
      </c>
      <c r="F33" s="173">
        <f>E33*'Прайс-лист'!I3*(1-'Прайс-лист'!$E$3)</f>
        <v>30925.600000000002</v>
      </c>
      <c r="G33" s="175">
        <v>0</v>
      </c>
      <c r="H33" s="174">
        <f t="shared" si="0"/>
        <v>0</v>
      </c>
      <c r="J33" s="106" t="s">
        <v>331</v>
      </c>
      <c r="K33" s="111" t="s">
        <v>451</v>
      </c>
      <c r="M33" s="108" t="s">
        <v>523</v>
      </c>
      <c r="N33" s="106" t="s">
        <v>447</v>
      </c>
      <c r="O33" s="120"/>
      <c r="P33" s="276" t="s">
        <v>593</v>
      </c>
      <c r="Q33" s="106" t="s">
        <v>336</v>
      </c>
      <c r="R33" s="106"/>
    </row>
    <row r="34" spans="2:18" ht="15.75" customHeight="1" outlineLevel="1">
      <c r="B34" s="243">
        <v>210801</v>
      </c>
      <c r="C34" s="242" t="s">
        <v>463</v>
      </c>
      <c r="D34" s="191" t="s">
        <v>277</v>
      </c>
      <c r="E34" s="205">
        <v>1976</v>
      </c>
      <c r="F34" s="173">
        <f>E34*'Прайс-лист'!I3*(1-'Прайс-лист'!$E$3)</f>
        <v>45843.200000000004</v>
      </c>
      <c r="G34" s="175">
        <v>0</v>
      </c>
      <c r="H34" s="174">
        <f t="shared" ref="H34" si="1">F34*G34</f>
        <v>0</v>
      </c>
      <c r="J34" s="108" t="s">
        <v>332</v>
      </c>
      <c r="K34" s="105" t="s">
        <v>452</v>
      </c>
      <c r="L34" s="111"/>
      <c r="N34" s="111"/>
      <c r="O34" s="106"/>
      <c r="P34" s="276" t="s">
        <v>594</v>
      </c>
      <c r="Q34" s="108" t="s">
        <v>435</v>
      </c>
      <c r="R34" s="106"/>
    </row>
    <row r="35" spans="2:18" ht="15.75" customHeight="1" outlineLevel="1">
      <c r="B35" s="243">
        <v>2004</v>
      </c>
      <c r="C35" s="242" t="s">
        <v>279</v>
      </c>
      <c r="D35" s="191" t="s">
        <v>277</v>
      </c>
      <c r="E35" s="205">
        <v>0</v>
      </c>
      <c r="F35" s="173">
        <f>E35*'Прайс-лист'!I3*(1-'Прайс-лист'!$E$3)</f>
        <v>0</v>
      </c>
      <c r="G35" s="175">
        <v>0</v>
      </c>
      <c r="H35" s="174">
        <f t="shared" si="0"/>
        <v>0</v>
      </c>
      <c r="J35" s="108" t="s">
        <v>333</v>
      </c>
      <c r="K35" s="130" t="s">
        <v>346</v>
      </c>
      <c r="L35" s="111"/>
      <c r="N35" s="111"/>
      <c r="O35" s="107"/>
      <c r="P35" s="275" t="s">
        <v>403</v>
      </c>
      <c r="R35" s="108"/>
    </row>
    <row r="36" spans="2:18" ht="15.75" customHeight="1" outlineLevel="1">
      <c r="B36" s="243">
        <v>3062</v>
      </c>
      <c r="C36" s="241" t="s">
        <v>278</v>
      </c>
      <c r="D36" s="191" t="s">
        <v>277</v>
      </c>
      <c r="E36" s="205">
        <v>75</v>
      </c>
      <c r="F36" s="173">
        <f>E36*'Прайс-лист'!I3*(1-'Прайс-лист'!$E$3)</f>
        <v>1740</v>
      </c>
      <c r="G36" s="175">
        <v>0</v>
      </c>
      <c r="H36" s="174">
        <f t="shared" si="0"/>
        <v>0</v>
      </c>
      <c r="K36" s="130" t="s">
        <v>455</v>
      </c>
      <c r="L36" s="108"/>
      <c r="M36" s="108"/>
      <c r="N36" s="108"/>
      <c r="O36" s="151"/>
      <c r="P36" s="275" t="s">
        <v>404</v>
      </c>
      <c r="R36" s="55"/>
    </row>
    <row r="37" spans="2:18" ht="15.75" customHeight="1" outlineLevel="1">
      <c r="B37" s="243">
        <v>3500</v>
      </c>
      <c r="C37" s="249" t="s">
        <v>329</v>
      </c>
      <c r="D37" s="180" t="s">
        <v>277</v>
      </c>
      <c r="E37" s="205">
        <v>291</v>
      </c>
      <c r="F37" s="173">
        <f>E37*'Прайс-лист'!I3*(1-'Прайс-лист'!$E$3)</f>
        <v>6751.2000000000007</v>
      </c>
      <c r="G37" s="175">
        <v>0</v>
      </c>
      <c r="H37" s="174">
        <f t="shared" si="0"/>
        <v>0</v>
      </c>
      <c r="P37" s="275" t="s">
        <v>405</v>
      </c>
    </row>
    <row r="38" spans="2:18" ht="15.75" customHeight="1" outlineLevel="1">
      <c r="B38" s="240" t="s">
        <v>378</v>
      </c>
      <c r="C38" s="247" t="s">
        <v>381</v>
      </c>
      <c r="D38" s="180" t="s">
        <v>277</v>
      </c>
      <c r="E38" s="179">
        <v>0</v>
      </c>
      <c r="F38" s="173">
        <f>E38*'Прайс-лист'!I3*(1-'Прайс-лист'!$E$3)</f>
        <v>0</v>
      </c>
      <c r="G38" s="175">
        <v>0</v>
      </c>
      <c r="H38" s="174">
        <f t="shared" si="0"/>
        <v>0</v>
      </c>
      <c r="P38" s="276" t="s">
        <v>595</v>
      </c>
    </row>
    <row r="39" spans="2:18" ht="15.75" customHeight="1" outlineLevel="1">
      <c r="B39" s="243">
        <v>2560</v>
      </c>
      <c r="C39" s="607" t="s">
        <v>3007</v>
      </c>
      <c r="D39" s="242"/>
      <c r="E39" s="179">
        <v>58</v>
      </c>
      <c r="F39" s="173">
        <f>E39*'Прайс-лист'!I3*(1-'Прайс-лист'!$E$3)</f>
        <v>1345.6000000000001</v>
      </c>
      <c r="G39" s="175">
        <v>0</v>
      </c>
      <c r="H39" s="174">
        <f t="shared" si="0"/>
        <v>0</v>
      </c>
      <c r="P39" s="275" t="s">
        <v>406</v>
      </c>
    </row>
    <row r="40" spans="2:18" ht="15.75" customHeight="1" outlineLevel="1">
      <c r="B40" s="240">
        <v>2129</v>
      </c>
      <c r="C40" s="177" t="s">
        <v>96</v>
      </c>
      <c r="D40" s="177"/>
      <c r="E40" s="206">
        <v>188</v>
      </c>
      <c r="F40" s="173">
        <f>E40*'Прайс-лист'!I3*(1-'Прайс-лист'!$E$3)</f>
        <v>4361.6000000000004</v>
      </c>
      <c r="G40" s="175">
        <v>0</v>
      </c>
      <c r="H40" s="174">
        <f t="shared" si="0"/>
        <v>0</v>
      </c>
      <c r="P40" s="275" t="s">
        <v>407</v>
      </c>
    </row>
    <row r="41" spans="2:18" ht="15.75" customHeight="1" outlineLevel="1">
      <c r="C41" s="189" t="s">
        <v>4</v>
      </c>
      <c r="D41" s="189"/>
      <c r="E41" s="189"/>
      <c r="F41" s="189"/>
      <c r="G41" s="189"/>
      <c r="H41" s="189"/>
    </row>
    <row r="42" spans="2:18" ht="15.75" customHeight="1" outlineLevel="1">
      <c r="B42" s="245">
        <v>4146</v>
      </c>
      <c r="C42" s="644" t="s">
        <v>384</v>
      </c>
      <c r="D42" s="644"/>
      <c r="E42" s="206">
        <v>36</v>
      </c>
      <c r="F42" s="173">
        <f>E42*'Прайс-лист'!I3*(1-'Прайс-лист'!$E$3)</f>
        <v>835.2</v>
      </c>
      <c r="G42" s="175">
        <v>0</v>
      </c>
      <c r="H42" s="174">
        <f t="shared" ref="H42:H54" si="2">F42*G42</f>
        <v>0</v>
      </c>
    </row>
    <row r="43" spans="2:18" ht="15.75" customHeight="1" outlineLevel="1">
      <c r="B43" s="245">
        <v>2704</v>
      </c>
      <c r="C43" s="644" t="s">
        <v>97</v>
      </c>
      <c r="D43" s="644"/>
      <c r="E43" s="206">
        <v>528</v>
      </c>
      <c r="F43" s="173">
        <f>E43*'Прайс-лист'!I3*(1-'Прайс-лист'!$E$3)</f>
        <v>12249.6</v>
      </c>
      <c r="G43" s="175">
        <v>0</v>
      </c>
      <c r="H43" s="174">
        <f t="shared" si="2"/>
        <v>0</v>
      </c>
    </row>
    <row r="44" spans="2:18" ht="15.75" customHeight="1" outlineLevel="1">
      <c r="B44" s="245">
        <v>2605</v>
      </c>
      <c r="C44" s="644" t="s">
        <v>613</v>
      </c>
      <c r="D44" s="644"/>
      <c r="E44" s="206">
        <v>521</v>
      </c>
      <c r="F44" s="173">
        <f>E44*'Прайс-лист'!I3*(1-'Прайс-лист'!$E$3)</f>
        <v>12087.2</v>
      </c>
      <c r="G44" s="175">
        <v>0</v>
      </c>
      <c r="H44" s="174">
        <f t="shared" si="2"/>
        <v>0</v>
      </c>
    </row>
    <row r="45" spans="2:18" ht="15.75" customHeight="1" outlineLevel="1">
      <c r="B45" s="245">
        <v>2601</v>
      </c>
      <c r="C45" s="644" t="s">
        <v>612</v>
      </c>
      <c r="D45" s="644"/>
      <c r="E45" s="206">
        <v>101</v>
      </c>
      <c r="F45" s="173">
        <f>E45*'Прайс-лист'!I3*(1-'Прайс-лист'!$E$3)</f>
        <v>2343.2000000000003</v>
      </c>
      <c r="G45" s="175">
        <v>0</v>
      </c>
      <c r="H45" s="174">
        <f>F45*G45</f>
        <v>0</v>
      </c>
    </row>
    <row r="46" spans="2:18" ht="15.75" customHeight="1" outlineLevel="1">
      <c r="B46" s="245">
        <v>2309</v>
      </c>
      <c r="C46" s="644" t="s">
        <v>98</v>
      </c>
      <c r="D46" s="644"/>
      <c r="E46" s="206">
        <v>179</v>
      </c>
      <c r="F46" s="173">
        <f>E46*'Прайс-лист'!I3*(1-'Прайс-лист'!$E$3)</f>
        <v>4152.8</v>
      </c>
      <c r="G46" s="175">
        <v>0</v>
      </c>
      <c r="H46" s="174">
        <f t="shared" si="2"/>
        <v>0</v>
      </c>
    </row>
    <row r="47" spans="2:18" ht="15.75" customHeight="1" outlineLevel="1">
      <c r="B47" s="245">
        <v>2917</v>
      </c>
      <c r="C47" s="644" t="s">
        <v>6</v>
      </c>
      <c r="D47" s="644"/>
      <c r="E47" s="206">
        <v>113</v>
      </c>
      <c r="F47" s="173">
        <f>E47*'Прайс-лист'!I3*(1-'Прайс-лист'!$E$3)</f>
        <v>2621.6000000000004</v>
      </c>
      <c r="G47" s="175">
        <v>0</v>
      </c>
      <c r="H47" s="174">
        <f t="shared" si="2"/>
        <v>0</v>
      </c>
    </row>
    <row r="48" spans="2:18" ht="15.75" customHeight="1" outlineLevel="1">
      <c r="B48" s="245">
        <v>2918</v>
      </c>
      <c r="C48" s="644" t="s">
        <v>7</v>
      </c>
      <c r="D48" s="644"/>
      <c r="E48" s="206">
        <v>137</v>
      </c>
      <c r="F48" s="173">
        <f>E48*'Прайс-лист'!I3*(1-'Прайс-лист'!$E$3)</f>
        <v>3178.4</v>
      </c>
      <c r="G48" s="175">
        <v>0</v>
      </c>
      <c r="H48" s="174">
        <f t="shared" si="2"/>
        <v>0</v>
      </c>
    </row>
    <row r="49" spans="2:8" ht="15.75" customHeight="1" outlineLevel="1">
      <c r="B49" s="245">
        <v>2820</v>
      </c>
      <c r="C49" s="644" t="s">
        <v>8</v>
      </c>
      <c r="D49" s="644"/>
      <c r="E49" s="206">
        <v>250</v>
      </c>
      <c r="F49" s="173">
        <f>E49*'Прайс-лист'!I3*(1-'Прайс-лист'!$E$3)</f>
        <v>5800</v>
      </c>
      <c r="G49" s="175">
        <v>0</v>
      </c>
      <c r="H49" s="174">
        <f t="shared" si="2"/>
        <v>0</v>
      </c>
    </row>
    <row r="50" spans="2:8" ht="15.75" customHeight="1" outlineLevel="1">
      <c r="B50" s="245">
        <v>2821</v>
      </c>
      <c r="C50" s="644" t="s">
        <v>99</v>
      </c>
      <c r="D50" s="644"/>
      <c r="E50" s="206">
        <v>303</v>
      </c>
      <c r="F50" s="173">
        <f>E50*'Прайс-лист'!I3*(1-'Прайс-лист'!$E$3)</f>
        <v>7029.6</v>
      </c>
      <c r="G50" s="175">
        <v>0</v>
      </c>
      <c r="H50" s="174">
        <f t="shared" si="2"/>
        <v>0</v>
      </c>
    </row>
    <row r="51" spans="2:8" ht="15.75" customHeight="1" outlineLevel="1">
      <c r="B51" s="245">
        <v>2847</v>
      </c>
      <c r="C51" s="644" t="s">
        <v>100</v>
      </c>
      <c r="D51" s="644"/>
      <c r="E51" s="206">
        <v>70</v>
      </c>
      <c r="F51" s="173">
        <f>E51*'Прайс-лист'!I3*(1-'Прайс-лист'!$E$3)</f>
        <v>1624</v>
      </c>
      <c r="G51" s="175">
        <v>0</v>
      </c>
      <c r="H51" s="174">
        <f t="shared" si="2"/>
        <v>0</v>
      </c>
    </row>
    <row r="52" spans="2:8" ht="15.75" customHeight="1" outlineLevel="1">
      <c r="B52" s="245">
        <v>2841</v>
      </c>
      <c r="C52" s="644" t="s">
        <v>101</v>
      </c>
      <c r="D52" s="644"/>
      <c r="E52" s="206">
        <v>73</v>
      </c>
      <c r="F52" s="173">
        <f>E52*'Прайс-лист'!I3*(1-'Прайс-лист'!$E$3)</f>
        <v>1693.6000000000001</v>
      </c>
      <c r="G52" s="175">
        <v>0</v>
      </c>
      <c r="H52" s="174">
        <f t="shared" si="2"/>
        <v>0</v>
      </c>
    </row>
    <row r="53" spans="2:8" ht="15.75" customHeight="1" outlineLevel="1">
      <c r="B53" s="245">
        <v>2390</v>
      </c>
      <c r="C53" s="632" t="s">
        <v>524</v>
      </c>
      <c r="D53" s="632"/>
      <c r="E53" s="206">
        <v>401</v>
      </c>
      <c r="F53" s="173">
        <f>E53*'Прайс-лист'!I3*(1-'Прайс-лист'!$E$3)</f>
        <v>9303.2000000000007</v>
      </c>
      <c r="G53" s="175">
        <v>0</v>
      </c>
      <c r="H53" s="174">
        <f t="shared" si="2"/>
        <v>0</v>
      </c>
    </row>
    <row r="54" spans="2:8" ht="15.75" customHeight="1" outlineLevel="1">
      <c r="B54" s="307">
        <v>2395</v>
      </c>
      <c r="C54" s="646" t="s">
        <v>527</v>
      </c>
      <c r="D54" s="646"/>
      <c r="E54" s="308">
        <v>564</v>
      </c>
      <c r="F54" s="309">
        <f>E54*'Прайс-лист'!I3*(1-'Прайс-лист'!$E$3)</f>
        <v>13084.800000000001</v>
      </c>
      <c r="G54" s="310">
        <v>0</v>
      </c>
      <c r="H54" s="311">
        <f t="shared" si="2"/>
        <v>0</v>
      </c>
    </row>
    <row r="55" spans="2:8" ht="18">
      <c r="B55" s="3"/>
      <c r="C55" s="251"/>
      <c r="D55" s="251"/>
      <c r="E55" s="85"/>
      <c r="F55" s="315" t="s">
        <v>9</v>
      </c>
      <c r="G55" s="633">
        <f>SUM(H26:H54)</f>
        <v>125883.20000000001</v>
      </c>
      <c r="H55" s="633"/>
    </row>
  </sheetData>
  <sortState ref="A38:H51">
    <sortCondition ref="A38"/>
  </sortState>
  <mergeCells count="57">
    <mergeCell ref="C52:D52"/>
    <mergeCell ref="C53:D53"/>
    <mergeCell ref="C54:D54"/>
    <mergeCell ref="C47:D47"/>
    <mergeCell ref="C48:D48"/>
    <mergeCell ref="C49:D49"/>
    <mergeCell ref="C50:D50"/>
    <mergeCell ref="C51:D51"/>
    <mergeCell ref="C42:D42"/>
    <mergeCell ref="C43:D43"/>
    <mergeCell ref="C44:D44"/>
    <mergeCell ref="C45:D45"/>
    <mergeCell ref="C46:D46"/>
    <mergeCell ref="C28:H28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18:H18"/>
    <mergeCell ref="F19:H19"/>
    <mergeCell ref="C23:D23"/>
    <mergeCell ref="C15:D15"/>
    <mergeCell ref="C16:D16"/>
    <mergeCell ref="C14:D14"/>
    <mergeCell ref="C4:D4"/>
    <mergeCell ref="C5:D5"/>
    <mergeCell ref="C6:D6"/>
    <mergeCell ref="C7:D7"/>
    <mergeCell ref="C8:D8"/>
    <mergeCell ref="C10:D10"/>
    <mergeCell ref="C12:D12"/>
    <mergeCell ref="C13:D13"/>
    <mergeCell ref="G55:H55"/>
    <mergeCell ref="S2:T2"/>
    <mergeCell ref="B2:H2"/>
    <mergeCell ref="B3:H3"/>
    <mergeCell ref="C9:D9"/>
    <mergeCell ref="C11:D11"/>
    <mergeCell ref="F20:H20"/>
    <mergeCell ref="F21:H21"/>
    <mergeCell ref="F22:H22"/>
    <mergeCell ref="F23:H23"/>
    <mergeCell ref="C17:D17"/>
    <mergeCell ref="C18:D18"/>
    <mergeCell ref="C19:D19"/>
    <mergeCell ref="C20:D20"/>
    <mergeCell ref="C21:D21"/>
    <mergeCell ref="C22:D22"/>
  </mergeCells>
  <dataValidations count="10">
    <dataValidation type="list" allowBlank="1" showInputMessage="1" showErrorMessage="1" sqref="D47">
      <formula1>#REF!</formula1>
    </dataValidation>
    <dataValidation type="list" allowBlank="1" showInputMessage="1" showErrorMessage="1" sqref="D36">
      <formula1>$P$30:$P$40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8">
      <formula1>$R$30:$R$32</formula1>
    </dataValidation>
    <dataValidation type="list" allowBlank="1" showInputMessage="1" showErrorMessage="1" sqref="D31">
      <formula1>$K$30:$K$36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7">
      <formula1>$Q$30:$Q$34</formula1>
    </dataValidation>
    <dataValidation type="list" allowBlank="1" showInputMessage="1" showErrorMessage="1" sqref="D33">
      <formula1>$M$30:$M$33</formula1>
    </dataValidation>
    <dataValidation type="list" allowBlank="1" showInputMessage="1" showErrorMessage="1" sqref="D34">
      <formula1>$N$30:$N$33</formula1>
    </dataValidation>
  </dataValidations>
  <hyperlinks>
    <hyperlink ref="S2:T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50"/>
  </sheetPr>
  <dimension ref="A2:T60"/>
  <sheetViews>
    <sheetView showGridLines="0" zoomScaleNormal="100" workbookViewId="0">
      <pane ySplit="2" topLeftCell="A33" activePane="bottomLeft" state="frozen"/>
      <selection pane="bottomLeft" activeCell="V29" sqref="V29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8" customWidth="1"/>
    <col min="5" max="5" width="10.7109375" style="150" hidden="1" customWidth="1"/>
    <col min="6" max="6" width="15.7109375" style="149" customWidth="1"/>
    <col min="7" max="7" width="10.7109375" style="148" customWidth="1"/>
    <col min="8" max="8" width="15.7109375" style="149" customWidth="1"/>
    <col min="9" max="9" width="9.140625" style="148" customWidth="1"/>
    <col min="10" max="14" width="19.5703125" style="148" hidden="1" customWidth="1" outlineLevel="1"/>
    <col min="15" max="15" width="21.28515625" style="148" hidden="1" customWidth="1" outlineLevel="1"/>
    <col min="16" max="17" width="29" style="148" hidden="1" customWidth="1" outlineLevel="1"/>
    <col min="18" max="18" width="19.5703125" style="148" hidden="1" customWidth="1" outlineLevel="1"/>
    <col min="19" max="19" width="9.140625" style="148" collapsed="1"/>
    <col min="20" max="16384" width="9.140625" style="148"/>
  </cols>
  <sheetData>
    <row r="2" spans="2:20" ht="15.75" customHeight="1">
      <c r="B2" s="638" t="s">
        <v>93</v>
      </c>
      <c r="C2" s="638"/>
      <c r="D2" s="638"/>
      <c r="E2" s="638"/>
      <c r="F2" s="638"/>
      <c r="G2" s="638"/>
      <c r="H2" s="638"/>
      <c r="S2" s="639" t="s">
        <v>411</v>
      </c>
      <c r="T2" s="639"/>
    </row>
    <row r="3" spans="2:20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20" ht="15.75" customHeight="1" outlineLevel="1">
      <c r="B4" s="157"/>
      <c r="C4" s="637" t="s">
        <v>16</v>
      </c>
      <c r="D4" s="637"/>
      <c r="E4" s="158"/>
      <c r="F4" s="634">
        <v>520</v>
      </c>
      <c r="G4" s="634"/>
      <c r="H4" s="634"/>
    </row>
    <row r="5" spans="2:20" ht="15.75" customHeight="1" outlineLevel="1">
      <c r="B5" s="157"/>
      <c r="C5" s="637" t="s">
        <v>17</v>
      </c>
      <c r="D5" s="637"/>
      <c r="E5" s="158"/>
      <c r="F5" s="634">
        <v>385</v>
      </c>
      <c r="G5" s="634"/>
      <c r="H5" s="634"/>
    </row>
    <row r="6" spans="2:20" ht="15.75" customHeight="1" outlineLevel="1">
      <c r="B6" s="157"/>
      <c r="C6" s="637" t="s">
        <v>18</v>
      </c>
      <c r="D6" s="637"/>
      <c r="E6" s="158"/>
      <c r="F6" s="634">
        <v>220</v>
      </c>
      <c r="G6" s="634"/>
      <c r="H6" s="634"/>
    </row>
    <row r="7" spans="2:20" ht="15.75" customHeight="1" outlineLevel="1">
      <c r="B7" s="157"/>
      <c r="C7" s="637" t="s">
        <v>19</v>
      </c>
      <c r="D7" s="637"/>
      <c r="E7" s="158"/>
      <c r="F7" s="634">
        <v>115</v>
      </c>
      <c r="G7" s="634"/>
      <c r="H7" s="634"/>
    </row>
    <row r="8" spans="2:20" ht="15.75" customHeight="1" outlineLevel="1">
      <c r="B8" s="157"/>
      <c r="C8" s="637" t="s">
        <v>20</v>
      </c>
      <c r="D8" s="637"/>
      <c r="E8" s="158"/>
      <c r="F8" s="634">
        <v>50</v>
      </c>
      <c r="G8" s="634"/>
      <c r="H8" s="634"/>
    </row>
    <row r="9" spans="2:20" ht="15.75" customHeight="1" outlineLevel="1">
      <c r="B9" s="157"/>
      <c r="C9" s="637" t="s">
        <v>36</v>
      </c>
      <c r="D9" s="637"/>
      <c r="E9" s="158"/>
      <c r="F9" s="634">
        <v>285</v>
      </c>
      <c r="G9" s="634"/>
      <c r="H9" s="634"/>
    </row>
    <row r="10" spans="2:20" ht="15.75" customHeight="1" outlineLevel="1">
      <c r="B10" s="157"/>
      <c r="C10" s="637" t="s">
        <v>21</v>
      </c>
      <c r="D10" s="637"/>
      <c r="E10" s="158"/>
      <c r="F10" s="634">
        <v>1000</v>
      </c>
      <c r="G10" s="634"/>
      <c r="H10" s="634"/>
    </row>
    <row r="11" spans="2:20" ht="15.75" customHeight="1" outlineLevel="1">
      <c r="B11" s="157"/>
      <c r="C11" s="637" t="s">
        <v>22</v>
      </c>
      <c r="D11" s="637"/>
      <c r="E11" s="158"/>
      <c r="F11" s="634">
        <v>9</v>
      </c>
      <c r="G11" s="634"/>
      <c r="H11" s="634"/>
    </row>
    <row r="12" spans="2:20" ht="15.75" customHeight="1" outlineLevel="1">
      <c r="B12" s="157"/>
      <c r="C12" s="637" t="s">
        <v>23</v>
      </c>
      <c r="D12" s="637"/>
      <c r="E12" s="158"/>
      <c r="F12" s="634">
        <v>5</v>
      </c>
      <c r="G12" s="634"/>
      <c r="H12" s="634"/>
    </row>
    <row r="13" spans="2:20" ht="15.75" customHeight="1" outlineLevel="1">
      <c r="B13" s="157"/>
      <c r="C13" s="637" t="s">
        <v>172</v>
      </c>
      <c r="D13" s="637"/>
      <c r="E13" s="158"/>
      <c r="F13" s="634">
        <v>70</v>
      </c>
      <c r="G13" s="634"/>
      <c r="H13" s="634"/>
    </row>
    <row r="14" spans="2:20" ht="15.75" customHeight="1" outlineLevel="1">
      <c r="B14" s="157"/>
      <c r="C14" s="637" t="s">
        <v>24</v>
      </c>
      <c r="D14" s="637"/>
      <c r="E14" s="158"/>
      <c r="F14" s="634">
        <v>100</v>
      </c>
      <c r="G14" s="634"/>
      <c r="H14" s="634"/>
    </row>
    <row r="15" spans="2:20" ht="15.75" customHeight="1" outlineLevel="1">
      <c r="B15" s="157"/>
      <c r="C15" s="637" t="s">
        <v>25</v>
      </c>
      <c r="D15" s="637"/>
      <c r="E15" s="158"/>
      <c r="F15" s="634">
        <v>100</v>
      </c>
      <c r="G15" s="634"/>
      <c r="H15" s="634"/>
    </row>
    <row r="16" spans="2:20" ht="15.75" customHeight="1" outlineLevel="1">
      <c r="B16" s="157"/>
      <c r="C16" s="637" t="s">
        <v>26</v>
      </c>
      <c r="D16" s="637"/>
      <c r="E16" s="158"/>
      <c r="F16" s="634">
        <v>175</v>
      </c>
      <c r="G16" s="634"/>
      <c r="H16" s="634"/>
    </row>
    <row r="17" spans="2:18" ht="15.75" customHeight="1" outlineLevel="1">
      <c r="B17" s="157"/>
      <c r="C17" s="637" t="s">
        <v>27</v>
      </c>
      <c r="D17" s="637"/>
      <c r="E17" s="158"/>
      <c r="F17" s="634">
        <v>508</v>
      </c>
      <c r="G17" s="634"/>
      <c r="H17" s="634"/>
    </row>
    <row r="18" spans="2:18" ht="15.75" customHeight="1" outlineLevel="1">
      <c r="B18" s="157"/>
      <c r="C18" s="637" t="s">
        <v>28</v>
      </c>
      <c r="D18" s="637"/>
      <c r="E18" s="158"/>
      <c r="F18" s="634" t="s">
        <v>54</v>
      </c>
      <c r="G18" s="634"/>
      <c r="H18" s="634"/>
    </row>
    <row r="19" spans="2:18" ht="15.75" customHeight="1" outlineLevel="1">
      <c r="B19" s="157"/>
      <c r="C19" s="637" t="s">
        <v>30</v>
      </c>
      <c r="D19" s="637"/>
      <c r="E19" s="158"/>
      <c r="F19" s="634" t="s">
        <v>31</v>
      </c>
      <c r="G19" s="634"/>
      <c r="H19" s="634"/>
    </row>
    <row r="20" spans="2:18" ht="15.75" customHeight="1" outlineLevel="1">
      <c r="B20" s="157"/>
      <c r="C20" s="637" t="s">
        <v>37</v>
      </c>
      <c r="D20" s="637"/>
      <c r="E20" s="158"/>
      <c r="F20" s="634" t="s">
        <v>49</v>
      </c>
      <c r="G20" s="634"/>
      <c r="H20" s="634"/>
    </row>
    <row r="21" spans="2:18" ht="15.75" customHeight="1" outlineLevel="1">
      <c r="B21" s="157"/>
      <c r="C21" s="635" t="s">
        <v>156</v>
      </c>
      <c r="D21" s="635"/>
      <c r="E21" s="158"/>
      <c r="F21" s="634" t="s">
        <v>59</v>
      </c>
      <c r="G21" s="634"/>
      <c r="H21" s="634"/>
    </row>
    <row r="22" spans="2:18" ht="15.75" customHeight="1" outlineLevel="1">
      <c r="B22" s="157"/>
      <c r="C22" s="635" t="s">
        <v>157</v>
      </c>
      <c r="D22" s="635"/>
      <c r="E22" s="158"/>
      <c r="F22" s="634" t="s">
        <v>163</v>
      </c>
      <c r="G22" s="634"/>
      <c r="H22" s="634"/>
    </row>
    <row r="23" spans="2:18" ht="15.75" customHeight="1" outlineLevel="1">
      <c r="B23" s="157"/>
      <c r="C23" s="635" t="s">
        <v>159</v>
      </c>
      <c r="D23" s="635"/>
      <c r="E23" s="158"/>
      <c r="F23" s="634" t="s">
        <v>161</v>
      </c>
      <c r="G23" s="634"/>
      <c r="H23" s="634"/>
    </row>
    <row r="24" spans="2:18" ht="15.75" customHeight="1" outlineLevel="1">
      <c r="B24" s="157"/>
      <c r="C24" s="635" t="s">
        <v>35</v>
      </c>
      <c r="D24" s="635"/>
      <c r="E24" s="158"/>
      <c r="F24" s="634">
        <v>350</v>
      </c>
      <c r="G24" s="634"/>
      <c r="H24" s="634"/>
    </row>
    <row r="25" spans="2:18" ht="15.75" customHeight="1">
      <c r="B25" s="49"/>
      <c r="C25" s="52"/>
      <c r="D25" s="52"/>
      <c r="E25" s="87"/>
      <c r="F25" s="52"/>
      <c r="G25" s="52"/>
      <c r="H25" s="51"/>
    </row>
    <row r="26" spans="2:18" ht="15.75" customHeight="1" outlineLevel="1">
      <c r="B26" s="41" t="s">
        <v>39</v>
      </c>
      <c r="C26" s="42" t="s">
        <v>44</v>
      </c>
      <c r="D26" s="42"/>
      <c r="E26" s="48" t="s">
        <v>1</v>
      </c>
      <c r="F26" s="42" t="s">
        <v>1</v>
      </c>
      <c r="G26" s="42" t="s">
        <v>40</v>
      </c>
      <c r="H26" s="43" t="s">
        <v>41</v>
      </c>
    </row>
    <row r="27" spans="2:18" ht="15.75" customHeight="1" outlineLevel="1">
      <c r="B27" s="250">
        <v>1122</v>
      </c>
      <c r="C27" s="241" t="s">
        <v>131</v>
      </c>
      <c r="D27" s="241"/>
      <c r="E27" s="172">
        <v>8240</v>
      </c>
      <c r="F27" s="173">
        <f>E27*'Прайс-лист'!I3*(1-'Прайс-лист'!$E$3)</f>
        <v>191168</v>
      </c>
      <c r="G27" s="250"/>
      <c r="H27" s="174">
        <f>F27</f>
        <v>191168</v>
      </c>
    </row>
    <row r="28" spans="2:18" ht="15.75" customHeight="1" outlineLevel="2">
      <c r="B28" s="184"/>
      <c r="C28" s="12" t="s">
        <v>337</v>
      </c>
      <c r="D28" s="12"/>
      <c r="E28" s="12"/>
      <c r="F28" s="12"/>
      <c r="G28" s="12"/>
      <c r="H28" s="12"/>
    </row>
    <row r="29" spans="2:18" ht="318.75" customHeight="1" outlineLevel="2">
      <c r="B29" s="176"/>
      <c r="C29" s="636" t="s">
        <v>1969</v>
      </c>
      <c r="D29" s="636"/>
      <c r="E29" s="636"/>
      <c r="F29" s="636"/>
      <c r="G29" s="636"/>
      <c r="H29" s="636"/>
    </row>
    <row r="30" spans="2:18" ht="15.75" customHeight="1" outlineLevel="1">
      <c r="C30" s="12" t="s">
        <v>365</v>
      </c>
      <c r="D30" s="12"/>
      <c r="E30" s="12"/>
      <c r="F30" s="12"/>
      <c r="G30" s="12"/>
      <c r="H30" s="12"/>
    </row>
    <row r="31" spans="2:18" ht="15.75" customHeight="1" outlineLevel="1">
      <c r="B31" s="250">
        <v>2475</v>
      </c>
      <c r="C31" s="248" t="s">
        <v>3</v>
      </c>
      <c r="D31" s="178" t="s">
        <v>277</v>
      </c>
      <c r="E31" s="205">
        <v>366</v>
      </c>
      <c r="F31" s="173">
        <f>E31*'Прайс-лист'!I3*(1-'Прайс-лист'!$E$3)</f>
        <v>8491.2000000000007</v>
      </c>
      <c r="G31" s="175">
        <v>0</v>
      </c>
      <c r="H31" s="174">
        <f>F31*G31</f>
        <v>0</v>
      </c>
      <c r="J31" s="104" t="s">
        <v>277</v>
      </c>
      <c r="K31" s="104" t="s">
        <v>277</v>
      </c>
      <c r="L31" s="104" t="s">
        <v>277</v>
      </c>
      <c r="M31" s="104" t="s">
        <v>277</v>
      </c>
      <c r="N31" s="104" t="s">
        <v>277</v>
      </c>
      <c r="O31" s="104" t="s">
        <v>277</v>
      </c>
      <c r="P31" s="104" t="s">
        <v>277</v>
      </c>
      <c r="Q31" s="104" t="s">
        <v>277</v>
      </c>
      <c r="R31" s="104" t="s">
        <v>277</v>
      </c>
    </row>
    <row r="32" spans="2:18" ht="15.75" customHeight="1" outlineLevel="1">
      <c r="B32" s="207"/>
      <c r="C32" s="242" t="s">
        <v>454</v>
      </c>
      <c r="D32" s="191" t="s">
        <v>277</v>
      </c>
      <c r="E32" s="205">
        <v>23</v>
      </c>
      <c r="F32" s="173">
        <f>E32*'Прайс-лист'!I3*(1-'Прайс-лист'!$E$3)</f>
        <v>533.6</v>
      </c>
      <c r="G32" s="175">
        <v>0</v>
      </c>
      <c r="H32" s="174">
        <f t="shared" ref="H32:H39" si="0">F32*G32</f>
        <v>0</v>
      </c>
      <c r="J32" s="106" t="s">
        <v>368</v>
      </c>
      <c r="K32" s="108" t="s">
        <v>453</v>
      </c>
      <c r="L32" s="106" t="s">
        <v>331</v>
      </c>
      <c r="M32" s="106" t="s">
        <v>444</v>
      </c>
      <c r="N32" s="108" t="s">
        <v>445</v>
      </c>
      <c r="O32" s="125" t="s">
        <v>399</v>
      </c>
      <c r="P32" s="275" t="s">
        <v>401</v>
      </c>
      <c r="Q32" s="106" t="s">
        <v>334</v>
      </c>
      <c r="R32" s="108" t="s">
        <v>383</v>
      </c>
    </row>
    <row r="33" spans="1:18" ht="15.75" customHeight="1" outlineLevel="1">
      <c r="B33" s="250">
        <v>2127</v>
      </c>
      <c r="C33" s="242" t="s">
        <v>458</v>
      </c>
      <c r="D33" s="191" t="s">
        <v>277</v>
      </c>
      <c r="E33" s="205">
        <v>177</v>
      </c>
      <c r="F33" s="173">
        <f>E33*'Прайс-лист'!I3*(1-'Прайс-лист'!$E$3)</f>
        <v>4106.4000000000005</v>
      </c>
      <c r="G33" s="175">
        <v>0</v>
      </c>
      <c r="H33" s="173">
        <f>F33*G33</f>
        <v>0</v>
      </c>
      <c r="J33" s="106" t="s">
        <v>367</v>
      </c>
      <c r="K33" s="104" t="s">
        <v>450</v>
      </c>
      <c r="L33" s="104" t="s">
        <v>333</v>
      </c>
      <c r="M33" s="106" t="s">
        <v>443</v>
      </c>
      <c r="N33" s="106" t="s">
        <v>446</v>
      </c>
      <c r="O33" s="125" t="s">
        <v>400</v>
      </c>
      <c r="P33" s="275" t="s">
        <v>402</v>
      </c>
      <c r="Q33" s="106" t="s">
        <v>335</v>
      </c>
      <c r="R33" s="104" t="s">
        <v>382</v>
      </c>
    </row>
    <row r="34" spans="1:18" ht="15.75" customHeight="1" outlineLevel="1">
      <c r="B34" s="250"/>
      <c r="C34" s="242" t="s">
        <v>464</v>
      </c>
      <c r="D34" s="191" t="s">
        <v>277</v>
      </c>
      <c r="E34" s="205">
        <v>2690</v>
      </c>
      <c r="F34" s="173">
        <f>E34*'Прайс-лист'!I3*(1-'Прайс-лист'!$E$3)</f>
        <v>62408</v>
      </c>
      <c r="G34" s="175">
        <v>0</v>
      </c>
      <c r="H34" s="173">
        <f>F34*G34</f>
        <v>0</v>
      </c>
      <c r="J34" s="106" t="s">
        <v>331</v>
      </c>
      <c r="K34" s="111" t="s">
        <v>451</v>
      </c>
      <c r="M34" s="108" t="s">
        <v>523</v>
      </c>
      <c r="N34" s="106" t="s">
        <v>447</v>
      </c>
      <c r="O34" s="120"/>
      <c r="P34" s="276" t="s">
        <v>593</v>
      </c>
      <c r="Q34" s="106" t="s">
        <v>336</v>
      </c>
      <c r="R34" s="107"/>
    </row>
    <row r="35" spans="1:18" ht="15.75" customHeight="1" outlineLevel="1">
      <c r="B35" s="250"/>
      <c r="C35" s="242" t="s">
        <v>463</v>
      </c>
      <c r="D35" s="191" t="s">
        <v>277</v>
      </c>
      <c r="E35" s="205">
        <v>3733</v>
      </c>
      <c r="F35" s="173">
        <f>E35*'Прайс-лист'!I3*(1-'Прайс-лист'!$E$3)</f>
        <v>86605.6</v>
      </c>
      <c r="G35" s="175">
        <v>0</v>
      </c>
      <c r="H35" s="174">
        <f>F35*G35</f>
        <v>0</v>
      </c>
      <c r="J35" s="108" t="s">
        <v>332</v>
      </c>
      <c r="K35" s="105" t="s">
        <v>456</v>
      </c>
      <c r="L35" s="111"/>
      <c r="N35" s="111"/>
      <c r="O35" s="106"/>
      <c r="P35" s="276" t="s">
        <v>594</v>
      </c>
      <c r="Q35" s="108" t="s">
        <v>435</v>
      </c>
      <c r="R35" s="106"/>
    </row>
    <row r="36" spans="1:18" ht="15.75" customHeight="1" outlineLevel="1">
      <c r="B36" s="250">
        <v>2004</v>
      </c>
      <c r="C36" s="242" t="s">
        <v>279</v>
      </c>
      <c r="D36" s="191" t="s">
        <v>277</v>
      </c>
      <c r="E36" s="205">
        <v>0</v>
      </c>
      <c r="F36" s="173">
        <f>E36*'Прайс-лист'!I3*(1-'Прайс-лист'!$E$3)</f>
        <v>0</v>
      </c>
      <c r="G36" s="175">
        <v>0</v>
      </c>
      <c r="H36" s="174">
        <f t="shared" si="0"/>
        <v>0</v>
      </c>
      <c r="J36" s="108" t="s">
        <v>333</v>
      </c>
      <c r="K36" s="130" t="s">
        <v>346</v>
      </c>
      <c r="L36" s="111"/>
      <c r="N36" s="111"/>
      <c r="O36" s="107"/>
      <c r="P36" s="275" t="s">
        <v>403</v>
      </c>
      <c r="Q36" s="275"/>
      <c r="R36" s="108"/>
    </row>
    <row r="37" spans="1:18" ht="15.75" customHeight="1" outlineLevel="1">
      <c r="B37" s="250">
        <v>3056</v>
      </c>
      <c r="C37" s="241" t="s">
        <v>278</v>
      </c>
      <c r="D37" s="191" t="s">
        <v>277</v>
      </c>
      <c r="E37" s="205">
        <v>125</v>
      </c>
      <c r="F37" s="173">
        <f>E37*'Прайс-лист'!I3*(1-'Прайс-лист'!$E$3)</f>
        <v>2900</v>
      </c>
      <c r="G37" s="175">
        <v>0</v>
      </c>
      <c r="H37" s="174">
        <f t="shared" si="0"/>
        <v>0</v>
      </c>
      <c r="K37" s="130" t="s">
        <v>455</v>
      </c>
      <c r="L37" s="108"/>
      <c r="M37" s="108"/>
      <c r="N37" s="108"/>
      <c r="O37" s="107"/>
      <c r="P37" s="275" t="s">
        <v>404</v>
      </c>
      <c r="Q37" s="275"/>
      <c r="R37" s="108"/>
    </row>
    <row r="38" spans="1:18" ht="15.75" customHeight="1" outlineLevel="1">
      <c r="B38" s="301">
        <v>3513</v>
      </c>
      <c r="C38" s="302" t="s">
        <v>329</v>
      </c>
      <c r="D38" s="180" t="s">
        <v>277</v>
      </c>
      <c r="E38" s="205">
        <v>627</v>
      </c>
      <c r="F38" s="173">
        <f>E38*'Прайс-лист'!I3*(1-'Прайс-лист'!$E$3)</f>
        <v>14546.400000000001</v>
      </c>
      <c r="G38" s="175">
        <v>0</v>
      </c>
      <c r="H38" s="174">
        <f t="shared" ref="H38" si="1">F38*G38</f>
        <v>0</v>
      </c>
      <c r="J38" s="108"/>
      <c r="K38" s="130"/>
      <c r="L38" s="108"/>
      <c r="M38" s="108"/>
      <c r="N38" s="108"/>
      <c r="O38" s="107"/>
      <c r="P38" s="275" t="s">
        <v>405</v>
      </c>
      <c r="Q38" s="275"/>
      <c r="R38" s="108"/>
    </row>
    <row r="39" spans="1:18" ht="15.75" customHeight="1" outlineLevel="1">
      <c r="B39" s="245" t="s">
        <v>378</v>
      </c>
      <c r="C39" s="246" t="s">
        <v>381</v>
      </c>
      <c r="D39" s="191" t="s">
        <v>277</v>
      </c>
      <c r="E39" s="179">
        <v>0</v>
      </c>
      <c r="F39" s="173">
        <f>E39*'Прайс-лист'!I3*(1-'Прайс-лист'!$E$3)</f>
        <v>0</v>
      </c>
      <c r="G39" s="175">
        <v>0</v>
      </c>
      <c r="H39" s="174">
        <f t="shared" si="0"/>
        <v>0</v>
      </c>
      <c r="O39" s="151"/>
      <c r="P39" s="276" t="s">
        <v>595</v>
      </c>
      <c r="Q39" s="276"/>
      <c r="R39" s="108"/>
    </row>
    <row r="40" spans="1:18" ht="15.75" customHeight="1" outlineLevel="1">
      <c r="C40" s="189" t="s">
        <v>4</v>
      </c>
      <c r="D40" s="189"/>
      <c r="E40" s="189"/>
      <c r="F40" s="189"/>
      <c r="G40" s="189"/>
      <c r="H40" s="189"/>
      <c r="J40" s="65"/>
      <c r="K40" s="58"/>
      <c r="L40" s="58"/>
      <c r="M40" s="109"/>
      <c r="N40" s="109"/>
      <c r="O40" s="151"/>
      <c r="P40" s="275" t="s">
        <v>406</v>
      </c>
      <c r="Q40" s="275"/>
      <c r="R40" s="108"/>
    </row>
    <row r="41" spans="1:18" ht="15.75" customHeight="1" outlineLevel="1">
      <c r="A41" s="152"/>
      <c r="B41" s="245">
        <v>4144</v>
      </c>
      <c r="C41" s="644" t="s">
        <v>409</v>
      </c>
      <c r="D41" s="644"/>
      <c r="E41" s="206">
        <v>23</v>
      </c>
      <c r="F41" s="173">
        <f>E41*'Прайс-лист'!I3*(1-'Прайс-лист'!$E$3)</f>
        <v>533.6</v>
      </c>
      <c r="G41" s="175">
        <v>0</v>
      </c>
      <c r="H41" s="174">
        <f t="shared" ref="H41:H59" si="2">F41*G41</f>
        <v>0</v>
      </c>
      <c r="P41" s="275" t="s">
        <v>407</v>
      </c>
      <c r="Q41" s="275"/>
    </row>
    <row r="42" spans="1:18" ht="15.75" customHeight="1" outlineLevel="1">
      <c r="A42" s="152"/>
      <c r="B42" s="245">
        <v>2425</v>
      </c>
      <c r="C42" s="632" t="s">
        <v>519</v>
      </c>
      <c r="D42" s="632"/>
      <c r="E42" s="206">
        <v>414</v>
      </c>
      <c r="F42" s="173">
        <f>E42*'Прайс-лист'!I3*(1-'Прайс-лист'!$E$3)</f>
        <v>9604.8000000000011</v>
      </c>
      <c r="G42" s="175">
        <v>0</v>
      </c>
      <c r="H42" s="174">
        <f t="shared" si="2"/>
        <v>0</v>
      </c>
    </row>
    <row r="43" spans="1:18" ht="15.75" customHeight="1" outlineLevel="1">
      <c r="A43" s="152"/>
      <c r="B43" s="303">
        <v>2335</v>
      </c>
      <c r="C43" s="297" t="s">
        <v>611</v>
      </c>
      <c r="D43" s="297"/>
      <c r="E43" s="206">
        <v>123</v>
      </c>
      <c r="F43" s="173">
        <f>E43*'Прайс-лист'!I3*(1-'Прайс-лист'!$E$3)</f>
        <v>2853.6000000000004</v>
      </c>
      <c r="G43" s="175">
        <v>0</v>
      </c>
      <c r="H43" s="174">
        <f t="shared" ref="H43" si="3">F43*G43</f>
        <v>0</v>
      </c>
    </row>
    <row r="44" spans="1:18" ht="15.75" customHeight="1" outlineLevel="1">
      <c r="A44" s="152"/>
      <c r="B44" s="245">
        <v>2325</v>
      </c>
      <c r="C44" s="632" t="s">
        <v>90</v>
      </c>
      <c r="D44" s="632"/>
      <c r="E44" s="206">
        <v>354</v>
      </c>
      <c r="F44" s="173">
        <f>E44*'Прайс-лист'!I3*(1-'Прайс-лист'!$E$3)</f>
        <v>8212.8000000000011</v>
      </c>
      <c r="G44" s="175">
        <v>0</v>
      </c>
      <c r="H44" s="174">
        <f>F44*G44</f>
        <v>0</v>
      </c>
    </row>
    <row r="45" spans="1:18" ht="15.75" customHeight="1" outlineLevel="1">
      <c r="A45" s="152"/>
      <c r="B45" s="243">
        <v>3057</v>
      </c>
      <c r="C45" s="635" t="s">
        <v>294</v>
      </c>
      <c r="D45" s="635"/>
      <c r="E45" s="205">
        <v>49</v>
      </c>
      <c r="F45" s="173">
        <f>E45*'Прайс-лист'!I3*(1-'Прайс-лист'!$E$3)</f>
        <v>1136.8</v>
      </c>
      <c r="G45" s="243">
        <f>IF(G37*G44,1,0)</f>
        <v>0</v>
      </c>
      <c r="H45" s="174">
        <f>F45*G45</f>
        <v>0</v>
      </c>
    </row>
    <row r="46" spans="1:18" ht="15.75" customHeight="1" outlineLevel="1">
      <c r="A46" s="152"/>
      <c r="B46" s="240">
        <v>250701</v>
      </c>
      <c r="C46" s="632" t="s">
        <v>70</v>
      </c>
      <c r="D46" s="632"/>
      <c r="E46" s="206">
        <v>941</v>
      </c>
      <c r="F46" s="173">
        <f>E46*'Прайс-лист'!I3*(1-'Прайс-лист'!$E$3)</f>
        <v>21831.200000000001</v>
      </c>
      <c r="G46" s="175">
        <v>0</v>
      </c>
      <c r="H46" s="174">
        <f t="shared" si="2"/>
        <v>0</v>
      </c>
    </row>
    <row r="47" spans="1:18" ht="15.75" customHeight="1" outlineLevel="1">
      <c r="A47" s="152"/>
      <c r="B47" s="240">
        <v>2702</v>
      </c>
      <c r="C47" s="632" t="s">
        <v>76</v>
      </c>
      <c r="D47" s="632"/>
      <c r="E47" s="206">
        <v>590</v>
      </c>
      <c r="F47" s="173">
        <f>E47*'Прайс-лист'!I3*(1-'Прайс-лист'!$E$3)</f>
        <v>13688</v>
      </c>
      <c r="G47" s="175">
        <v>0</v>
      </c>
      <c r="H47" s="174">
        <f t="shared" si="2"/>
        <v>0</v>
      </c>
    </row>
    <row r="48" spans="1:18" ht="15.75" customHeight="1" outlineLevel="1">
      <c r="A48" s="152"/>
      <c r="B48" s="240">
        <v>2704</v>
      </c>
      <c r="C48" s="632" t="s">
        <v>439</v>
      </c>
      <c r="D48" s="632"/>
      <c r="E48" s="206">
        <v>528</v>
      </c>
      <c r="F48" s="173">
        <f>E48*'Прайс-лист'!I3*(1-'Прайс-лист'!$E$3)</f>
        <v>12249.6</v>
      </c>
      <c r="G48" s="175">
        <v>0</v>
      </c>
      <c r="H48" s="174">
        <f t="shared" si="2"/>
        <v>0</v>
      </c>
    </row>
    <row r="49" spans="1:8" ht="15.75" customHeight="1" outlineLevel="1">
      <c r="A49" s="152"/>
      <c r="B49" s="240">
        <v>2603</v>
      </c>
      <c r="C49" s="632" t="s">
        <v>82</v>
      </c>
      <c r="D49" s="632"/>
      <c r="E49" s="206">
        <v>1008</v>
      </c>
      <c r="F49" s="173">
        <f>E49*'Прайс-лист'!I3*(1-'Прайс-лист'!$E$3)</f>
        <v>23385.600000000002</v>
      </c>
      <c r="G49" s="175">
        <v>0</v>
      </c>
      <c r="H49" s="174">
        <f>F49*G49</f>
        <v>0</v>
      </c>
    </row>
    <row r="50" spans="1:8" ht="15.75" customHeight="1" outlineLevel="1">
      <c r="A50" s="152"/>
      <c r="B50" s="240">
        <v>2601</v>
      </c>
      <c r="C50" s="632" t="s">
        <v>612</v>
      </c>
      <c r="D50" s="632"/>
      <c r="E50" s="206">
        <v>101</v>
      </c>
      <c r="F50" s="173">
        <f>E50*'Прайс-лист'!I3*(1-'Прайс-лист'!$E$3)</f>
        <v>2343.2000000000003</v>
      </c>
      <c r="G50" s="175">
        <v>0</v>
      </c>
      <c r="H50" s="174">
        <f>F50*G50</f>
        <v>0</v>
      </c>
    </row>
    <row r="51" spans="1:8" ht="15.75" customHeight="1" outlineLevel="1">
      <c r="A51" s="152"/>
      <c r="B51" s="245">
        <v>2422</v>
      </c>
      <c r="C51" s="632" t="s">
        <v>47</v>
      </c>
      <c r="D51" s="632"/>
      <c r="E51" s="206">
        <v>510</v>
      </c>
      <c r="F51" s="173">
        <f>E51*'Прайс-лист'!I3*(1-'Прайс-лист'!$E$3)</f>
        <v>11832</v>
      </c>
      <c r="G51" s="175">
        <v>0</v>
      </c>
      <c r="H51" s="174">
        <f t="shared" si="2"/>
        <v>0</v>
      </c>
    </row>
    <row r="52" spans="1:8" ht="15.75" customHeight="1" outlineLevel="1">
      <c r="A52" s="152"/>
      <c r="B52" s="245">
        <v>2939</v>
      </c>
      <c r="C52" s="632" t="s">
        <v>6</v>
      </c>
      <c r="D52" s="632"/>
      <c r="E52" s="206">
        <v>174</v>
      </c>
      <c r="F52" s="173">
        <f>E52*'Прайс-лист'!I3*(1-'Прайс-лист'!$E$3)</f>
        <v>4036.8</v>
      </c>
      <c r="G52" s="175">
        <v>0</v>
      </c>
      <c r="H52" s="174">
        <f t="shared" si="2"/>
        <v>0</v>
      </c>
    </row>
    <row r="53" spans="1:8" ht="15.75" customHeight="1" outlineLevel="1">
      <c r="A53" s="152"/>
      <c r="B53" s="245">
        <v>2940</v>
      </c>
      <c r="C53" s="632" t="s">
        <v>7</v>
      </c>
      <c r="D53" s="632"/>
      <c r="E53" s="206">
        <v>213</v>
      </c>
      <c r="F53" s="173">
        <f>E53*'Прайс-лист'!I3*(1-'Прайс-лист'!$E$3)</f>
        <v>4941.6000000000004</v>
      </c>
      <c r="G53" s="175">
        <v>0</v>
      </c>
      <c r="H53" s="174">
        <f t="shared" si="2"/>
        <v>0</v>
      </c>
    </row>
    <row r="54" spans="1:8" ht="15.75" customHeight="1" outlineLevel="1">
      <c r="A54" s="152"/>
      <c r="B54" s="240">
        <v>2865</v>
      </c>
      <c r="C54" s="632" t="s">
        <v>8</v>
      </c>
      <c r="D54" s="632"/>
      <c r="E54" s="206">
        <v>532</v>
      </c>
      <c r="F54" s="173">
        <f>E54*'Прайс-лист'!I3*(1-'Прайс-лист'!$E$3)</f>
        <v>12342.400000000001</v>
      </c>
      <c r="G54" s="175">
        <v>0</v>
      </c>
      <c r="H54" s="174">
        <f t="shared" si="2"/>
        <v>0</v>
      </c>
    </row>
    <row r="55" spans="1:8" ht="15.75" customHeight="1" outlineLevel="1">
      <c r="A55" s="152"/>
      <c r="B55" s="240">
        <v>286501</v>
      </c>
      <c r="C55" s="635" t="s">
        <v>280</v>
      </c>
      <c r="D55" s="635"/>
      <c r="E55" s="206">
        <v>532</v>
      </c>
      <c r="F55" s="173">
        <f>E55*'Прайс-лист'!I3*(1-'Прайс-лист'!$E$3)</f>
        <v>12342.400000000001</v>
      </c>
      <c r="G55" s="175">
        <v>0</v>
      </c>
      <c r="H55" s="174">
        <f t="shared" si="2"/>
        <v>0</v>
      </c>
    </row>
    <row r="56" spans="1:8" ht="15.75" customHeight="1" outlineLevel="1">
      <c r="A56" s="152"/>
      <c r="B56" s="240">
        <v>2879</v>
      </c>
      <c r="C56" s="632" t="s">
        <v>94</v>
      </c>
      <c r="D56" s="632"/>
      <c r="E56" s="206">
        <v>101</v>
      </c>
      <c r="F56" s="173">
        <f>E56*'Прайс-лист'!I3*(1-'Прайс-лист'!$E$3)</f>
        <v>2343.2000000000003</v>
      </c>
      <c r="G56" s="175">
        <v>0</v>
      </c>
      <c r="H56" s="174">
        <f t="shared" si="2"/>
        <v>0</v>
      </c>
    </row>
    <row r="57" spans="1:8" ht="15.75" customHeight="1" outlineLevel="1">
      <c r="A57" s="152"/>
      <c r="B57" s="240">
        <v>2900</v>
      </c>
      <c r="C57" s="632" t="s">
        <v>351</v>
      </c>
      <c r="D57" s="632"/>
      <c r="E57" s="206">
        <v>89</v>
      </c>
      <c r="F57" s="173">
        <f>E57*'Прайс-лист'!I3*(1-'Прайс-лист'!$E$3)</f>
        <v>2064.8000000000002</v>
      </c>
      <c r="G57" s="175">
        <v>0</v>
      </c>
      <c r="H57" s="174">
        <f t="shared" si="2"/>
        <v>0</v>
      </c>
    </row>
    <row r="58" spans="1:8" ht="15.75" customHeight="1" outlineLevel="1">
      <c r="A58" s="152"/>
      <c r="B58" s="240">
        <v>2392</v>
      </c>
      <c r="C58" s="632" t="s">
        <v>526</v>
      </c>
      <c r="D58" s="632"/>
      <c r="E58" s="206">
        <v>655</v>
      </c>
      <c r="F58" s="173">
        <f>E58*'Прайс-лист'!I3*(1-'Прайс-лист'!$E$3)</f>
        <v>15196</v>
      </c>
      <c r="G58" s="175">
        <v>0</v>
      </c>
      <c r="H58" s="174">
        <f t="shared" si="2"/>
        <v>0</v>
      </c>
    </row>
    <row r="59" spans="1:8" ht="15.75" customHeight="1" outlineLevel="1">
      <c r="A59" s="152"/>
      <c r="B59" s="245">
        <v>2397</v>
      </c>
      <c r="C59" s="632" t="s">
        <v>529</v>
      </c>
      <c r="D59" s="632"/>
      <c r="E59" s="206">
        <v>926</v>
      </c>
      <c r="F59" s="173">
        <f>E59*'Прайс-лист'!I3*(1-'Прайс-лист'!$E$3)</f>
        <v>21483.200000000001</v>
      </c>
      <c r="G59" s="175">
        <v>0</v>
      </c>
      <c r="H59" s="174">
        <f t="shared" si="2"/>
        <v>0</v>
      </c>
    </row>
    <row r="60" spans="1:8" ht="18">
      <c r="B60" s="3"/>
      <c r="C60" s="251"/>
      <c r="D60" s="251"/>
      <c r="E60" s="85"/>
      <c r="F60" s="315" t="s">
        <v>9</v>
      </c>
      <c r="G60" s="633">
        <f>SUM(H27:H59)</f>
        <v>191168</v>
      </c>
      <c r="H60" s="633"/>
    </row>
  </sheetData>
  <sortState ref="A37:H55">
    <sortCondition ref="A37"/>
  </sortState>
  <mergeCells count="65">
    <mergeCell ref="C52:D52"/>
    <mergeCell ref="C53:D53"/>
    <mergeCell ref="C54:D54"/>
    <mergeCell ref="C55:D55"/>
    <mergeCell ref="C56:D56"/>
    <mergeCell ref="F11:H11"/>
    <mergeCell ref="F12:H12"/>
    <mergeCell ref="F13:H13"/>
    <mergeCell ref="F15:H15"/>
    <mergeCell ref="F16:H16"/>
    <mergeCell ref="F14:H14"/>
    <mergeCell ref="F6:H6"/>
    <mergeCell ref="F7:H7"/>
    <mergeCell ref="F8:H8"/>
    <mergeCell ref="F9:H9"/>
    <mergeCell ref="F10:H10"/>
    <mergeCell ref="S2:T2"/>
    <mergeCell ref="C13:D13"/>
    <mergeCell ref="C15:D15"/>
    <mergeCell ref="C16:D16"/>
    <mergeCell ref="B2:H2"/>
    <mergeCell ref="B3:H3"/>
    <mergeCell ref="C9:D9"/>
    <mergeCell ref="C10:D10"/>
    <mergeCell ref="C11:D11"/>
    <mergeCell ref="C12:D12"/>
    <mergeCell ref="C4:D4"/>
    <mergeCell ref="C5:D5"/>
    <mergeCell ref="C6:D6"/>
    <mergeCell ref="C8:D8"/>
    <mergeCell ref="F4:H4"/>
    <mergeCell ref="F5:H5"/>
    <mergeCell ref="C7:D7"/>
    <mergeCell ref="C22:D22"/>
    <mergeCell ref="C23:D23"/>
    <mergeCell ref="C24:D24"/>
    <mergeCell ref="C19:D19"/>
    <mergeCell ref="C20:D20"/>
    <mergeCell ref="C21:D21"/>
    <mergeCell ref="C14:D14"/>
    <mergeCell ref="C18:D18"/>
    <mergeCell ref="C17:D17"/>
    <mergeCell ref="F17:H17"/>
    <mergeCell ref="C41:D41"/>
    <mergeCell ref="G60:H60"/>
    <mergeCell ref="F20:H20"/>
    <mergeCell ref="F21:H21"/>
    <mergeCell ref="F22:H22"/>
    <mergeCell ref="F23:H23"/>
    <mergeCell ref="F24:H24"/>
    <mergeCell ref="C47:D47"/>
    <mergeCell ref="C48:D48"/>
    <mergeCell ref="C49:D49"/>
    <mergeCell ref="C50:D50"/>
    <mergeCell ref="C51:D51"/>
    <mergeCell ref="C57:D57"/>
    <mergeCell ref="C58:D58"/>
    <mergeCell ref="C59:D59"/>
    <mergeCell ref="C42:D42"/>
    <mergeCell ref="C44:D44"/>
    <mergeCell ref="C45:D45"/>
    <mergeCell ref="C46:D46"/>
    <mergeCell ref="F18:H18"/>
    <mergeCell ref="F19:H19"/>
    <mergeCell ref="C29:H29"/>
  </mergeCells>
  <dataValidations count="9">
    <dataValidation type="list" allowBlank="1" showInputMessage="1" showErrorMessage="1" sqref="D31">
      <formula1>$J$31:$J$36</formula1>
    </dataValidation>
    <dataValidation type="list" allowBlank="1" showInputMessage="1" showErrorMessage="1" sqref="D37">
      <formula1>$P$31:$P$41</formula1>
    </dataValidation>
    <dataValidation type="list" showInputMessage="1" showErrorMessage="1" sqref="D33">
      <formula1>$L$31:$L$33</formula1>
    </dataValidation>
    <dataValidation type="list" allowBlank="1" showInputMessage="1" showErrorMessage="1" sqref="D36">
      <formula1>$O$31:$O$33</formula1>
    </dataValidation>
    <dataValidation type="list" allowBlank="1" showInputMessage="1" showErrorMessage="1" sqref="D32">
      <formula1>$K$31:$K$37</formula1>
    </dataValidation>
    <dataValidation type="list" allowBlank="1" showInputMessage="1" showErrorMessage="1" sqref="D39">
      <formula1>$R$31:$R$33</formula1>
    </dataValidation>
    <dataValidation type="list" allowBlank="1" showInputMessage="1" showErrorMessage="1" sqref="D34">
      <formula1>$M$31:$M$34</formula1>
    </dataValidation>
    <dataValidation type="list" allowBlank="1" showInputMessage="1" showErrorMessage="1" sqref="D35">
      <formula1>$N$31:$N$34</formula1>
    </dataValidation>
    <dataValidation type="list" allowBlank="1" showInputMessage="1" showErrorMessage="1" sqref="D38">
      <formula1>$Q$31:$Q$35</formula1>
    </dataValidation>
  </dataValidations>
  <hyperlinks>
    <hyperlink ref="S2:T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50"/>
  </sheetPr>
  <dimension ref="A2:T57"/>
  <sheetViews>
    <sheetView showGridLines="0" zoomScaleNormal="100" workbookViewId="0">
      <pane ySplit="2" topLeftCell="A30" activePane="bottomLeft" state="frozen"/>
      <selection pane="bottomLeft" activeCell="F57" sqref="F57:H57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8" customWidth="1"/>
    <col min="5" max="5" width="11.140625" style="149" hidden="1" customWidth="1"/>
    <col min="6" max="6" width="15.7109375" style="149" customWidth="1"/>
    <col min="7" max="7" width="10.7109375" style="148" customWidth="1"/>
    <col min="8" max="8" width="15.7109375" style="149" customWidth="1"/>
    <col min="9" max="9" width="9.140625" style="148"/>
    <col min="10" max="18" width="15.7109375" style="148" hidden="1" customWidth="1" outlineLevel="1"/>
    <col min="19" max="19" width="9.140625" style="148" collapsed="1"/>
    <col min="20" max="16384" width="9.140625" style="148"/>
  </cols>
  <sheetData>
    <row r="2" spans="2:20" ht="15.75" customHeight="1">
      <c r="B2" s="638" t="s">
        <v>89</v>
      </c>
      <c r="C2" s="638"/>
      <c r="D2" s="638"/>
      <c r="E2" s="638"/>
      <c r="F2" s="638"/>
      <c r="G2" s="638"/>
      <c r="H2" s="638"/>
      <c r="S2" s="639" t="s">
        <v>411</v>
      </c>
      <c r="T2" s="639"/>
    </row>
    <row r="3" spans="2:20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20" ht="15.75" customHeight="1" outlineLevel="1">
      <c r="B4" s="157"/>
      <c r="C4" s="637" t="s">
        <v>16</v>
      </c>
      <c r="D4" s="637"/>
      <c r="E4" s="159"/>
      <c r="F4" s="634">
        <v>470</v>
      </c>
      <c r="G4" s="634"/>
      <c r="H4" s="634"/>
    </row>
    <row r="5" spans="2:20" ht="15.75" customHeight="1" outlineLevel="1">
      <c r="B5" s="157"/>
      <c r="C5" s="637" t="s">
        <v>17</v>
      </c>
      <c r="D5" s="637"/>
      <c r="E5" s="159"/>
      <c r="F5" s="634">
        <v>340</v>
      </c>
      <c r="G5" s="634"/>
      <c r="H5" s="634"/>
    </row>
    <row r="6" spans="2:20" ht="15.75" customHeight="1" outlineLevel="1">
      <c r="B6" s="157"/>
      <c r="C6" s="637" t="s">
        <v>18</v>
      </c>
      <c r="D6" s="637"/>
      <c r="E6" s="159"/>
      <c r="F6" s="634">
        <v>210</v>
      </c>
      <c r="G6" s="634"/>
      <c r="H6" s="634"/>
    </row>
    <row r="7" spans="2:20" ht="15.75" customHeight="1" outlineLevel="1">
      <c r="B7" s="157"/>
      <c r="C7" s="637" t="s">
        <v>19</v>
      </c>
      <c r="D7" s="637"/>
      <c r="E7" s="159"/>
      <c r="F7" s="634">
        <v>110</v>
      </c>
      <c r="G7" s="634"/>
      <c r="H7" s="634"/>
    </row>
    <row r="8" spans="2:20" ht="15.75" customHeight="1" outlineLevel="1">
      <c r="B8" s="157"/>
      <c r="C8" s="637" t="s">
        <v>20</v>
      </c>
      <c r="D8" s="637"/>
      <c r="E8" s="159"/>
      <c r="F8" s="634">
        <v>50</v>
      </c>
      <c r="G8" s="634"/>
      <c r="H8" s="634"/>
    </row>
    <row r="9" spans="2:20" ht="15.75" customHeight="1" outlineLevel="1">
      <c r="B9" s="157"/>
      <c r="C9" s="637" t="s">
        <v>36</v>
      </c>
      <c r="D9" s="637"/>
      <c r="E9" s="159"/>
      <c r="F9" s="634">
        <v>222</v>
      </c>
      <c r="G9" s="634"/>
      <c r="H9" s="634"/>
    </row>
    <row r="10" spans="2:20" ht="15.75" customHeight="1" outlineLevel="1">
      <c r="B10" s="157"/>
      <c r="C10" s="637" t="s">
        <v>21</v>
      </c>
      <c r="D10" s="637"/>
      <c r="E10" s="159"/>
      <c r="F10" s="634">
        <v>900</v>
      </c>
      <c r="G10" s="634"/>
      <c r="H10" s="634"/>
    </row>
    <row r="11" spans="2:20" ht="15.75" customHeight="1" outlineLevel="1">
      <c r="B11" s="157"/>
      <c r="C11" s="637" t="s">
        <v>22</v>
      </c>
      <c r="D11" s="637"/>
      <c r="E11" s="159"/>
      <c r="F11" s="634">
        <v>8</v>
      </c>
      <c r="G11" s="634"/>
      <c r="H11" s="634"/>
    </row>
    <row r="12" spans="2:20" ht="15.75" customHeight="1" outlineLevel="1">
      <c r="B12" s="157"/>
      <c r="C12" s="637" t="s">
        <v>23</v>
      </c>
      <c r="D12" s="637"/>
      <c r="E12" s="159"/>
      <c r="F12" s="634">
        <v>5</v>
      </c>
      <c r="G12" s="634"/>
      <c r="H12" s="634"/>
    </row>
    <row r="13" spans="2:20" ht="15.75" customHeight="1" outlineLevel="1">
      <c r="B13" s="157"/>
      <c r="C13" s="637" t="s">
        <v>172</v>
      </c>
      <c r="D13" s="637"/>
      <c r="E13" s="159"/>
      <c r="F13" s="634">
        <v>40</v>
      </c>
      <c r="G13" s="634"/>
      <c r="H13" s="634"/>
    </row>
    <row r="14" spans="2:20" ht="15.75" customHeight="1" outlineLevel="1">
      <c r="B14" s="157"/>
      <c r="C14" s="637" t="s">
        <v>24</v>
      </c>
      <c r="D14" s="637"/>
      <c r="E14" s="159"/>
      <c r="F14" s="634">
        <v>60</v>
      </c>
      <c r="G14" s="634"/>
      <c r="H14" s="634"/>
    </row>
    <row r="15" spans="2:20" ht="15.75" customHeight="1" outlineLevel="1">
      <c r="B15" s="157"/>
      <c r="C15" s="637" t="s">
        <v>25</v>
      </c>
      <c r="D15" s="637"/>
      <c r="E15" s="159"/>
      <c r="F15" s="634">
        <v>70</v>
      </c>
      <c r="G15" s="634"/>
      <c r="H15" s="634"/>
    </row>
    <row r="16" spans="2:20" ht="15.75" customHeight="1" outlineLevel="1">
      <c r="B16" s="157"/>
      <c r="C16" s="637" t="s">
        <v>26</v>
      </c>
      <c r="D16" s="637"/>
      <c r="E16" s="159"/>
      <c r="F16" s="634">
        <v>150</v>
      </c>
      <c r="G16" s="634"/>
      <c r="H16" s="634"/>
    </row>
    <row r="17" spans="2:18" ht="15.75" customHeight="1" outlineLevel="1">
      <c r="B17" s="157"/>
      <c r="C17" s="637" t="s">
        <v>27</v>
      </c>
      <c r="D17" s="637"/>
      <c r="E17" s="159"/>
      <c r="F17" s="634">
        <v>508</v>
      </c>
      <c r="G17" s="634"/>
      <c r="H17" s="634"/>
    </row>
    <row r="18" spans="2:18" ht="15.75" customHeight="1" outlineLevel="1">
      <c r="B18" s="157"/>
      <c r="C18" s="637" t="s">
        <v>28</v>
      </c>
      <c r="D18" s="637"/>
      <c r="E18" s="159"/>
      <c r="F18" s="634" t="s">
        <v>53</v>
      </c>
      <c r="G18" s="634"/>
      <c r="H18" s="634"/>
    </row>
    <row r="19" spans="2:18" ht="15.75" customHeight="1" outlineLevel="1">
      <c r="B19" s="157"/>
      <c r="C19" s="637" t="s">
        <v>30</v>
      </c>
      <c r="D19" s="637"/>
      <c r="E19" s="159"/>
      <c r="F19" s="634" t="s">
        <v>31</v>
      </c>
      <c r="G19" s="634"/>
      <c r="H19" s="634"/>
    </row>
    <row r="20" spans="2:18" ht="15.75" customHeight="1" outlineLevel="1">
      <c r="B20" s="157"/>
      <c r="C20" s="637" t="s">
        <v>37</v>
      </c>
      <c r="D20" s="637"/>
      <c r="E20" s="159"/>
      <c r="F20" s="634" t="s">
        <v>49</v>
      </c>
      <c r="G20" s="634"/>
      <c r="H20" s="634"/>
    </row>
    <row r="21" spans="2:18" ht="15.75" customHeight="1" outlineLevel="1">
      <c r="B21" s="157"/>
      <c r="C21" s="635" t="s">
        <v>156</v>
      </c>
      <c r="D21" s="635"/>
      <c r="E21" s="159"/>
      <c r="F21" s="634" t="s">
        <v>58</v>
      </c>
      <c r="G21" s="634"/>
      <c r="H21" s="634"/>
    </row>
    <row r="22" spans="2:18" ht="15.75" customHeight="1" outlineLevel="1">
      <c r="B22" s="157"/>
      <c r="C22" s="635" t="s">
        <v>157</v>
      </c>
      <c r="D22" s="635"/>
      <c r="E22" s="159"/>
      <c r="F22" s="634" t="s">
        <v>162</v>
      </c>
      <c r="G22" s="634"/>
      <c r="H22" s="634"/>
    </row>
    <row r="23" spans="2:18" ht="15.75" customHeight="1" outlineLevel="1">
      <c r="B23" s="157"/>
      <c r="C23" s="635" t="s">
        <v>159</v>
      </c>
      <c r="D23" s="635"/>
      <c r="E23" s="159"/>
      <c r="F23" s="634" t="s">
        <v>161</v>
      </c>
      <c r="G23" s="634"/>
      <c r="H23" s="634"/>
    </row>
    <row r="24" spans="2:18" ht="15.75" customHeight="1" outlineLevel="1">
      <c r="B24" s="157"/>
      <c r="C24" s="635" t="s">
        <v>35</v>
      </c>
      <c r="D24" s="635"/>
      <c r="E24" s="159"/>
      <c r="F24" s="634">
        <v>265</v>
      </c>
      <c r="G24" s="634"/>
      <c r="H24" s="634"/>
    </row>
    <row r="25" spans="2:18" ht="15.75" customHeight="1">
      <c r="B25" s="49"/>
      <c r="C25" s="52"/>
      <c r="D25" s="52"/>
      <c r="E25" s="51"/>
      <c r="F25" s="52"/>
      <c r="G25" s="52"/>
      <c r="H25" s="51"/>
    </row>
    <row r="26" spans="2:18" ht="15.75" customHeight="1" outlineLevel="1">
      <c r="B26" s="196" t="s">
        <v>39</v>
      </c>
      <c r="C26" s="197" t="s">
        <v>44</v>
      </c>
      <c r="D26" s="197"/>
      <c r="E26" s="199" t="s">
        <v>1</v>
      </c>
      <c r="F26" s="197" t="s">
        <v>1</v>
      </c>
      <c r="G26" s="197" t="s">
        <v>40</v>
      </c>
      <c r="H26" s="199" t="s">
        <v>41</v>
      </c>
    </row>
    <row r="27" spans="2:18" ht="15.75" customHeight="1" outlineLevel="1">
      <c r="B27" s="250">
        <v>1152</v>
      </c>
      <c r="C27" s="241" t="s">
        <v>131</v>
      </c>
      <c r="D27" s="241"/>
      <c r="E27" s="204">
        <v>6481</v>
      </c>
      <c r="F27" s="173">
        <f>E27*'Прайс-лист'!I3*(1-'Прайс-лист'!$E$3)</f>
        <v>150359.20000000001</v>
      </c>
      <c r="G27" s="250"/>
      <c r="H27" s="174">
        <f>F27</f>
        <v>150359.20000000001</v>
      </c>
    </row>
    <row r="28" spans="2:18" ht="15.75" customHeight="1" outlineLevel="2">
      <c r="B28" s="184"/>
      <c r="C28" s="12" t="s">
        <v>337</v>
      </c>
      <c r="D28" s="12"/>
      <c r="E28" s="12"/>
      <c r="F28" s="12"/>
      <c r="G28" s="12"/>
      <c r="H28" s="12"/>
    </row>
    <row r="29" spans="2:18" ht="306.75" customHeight="1" outlineLevel="2">
      <c r="B29" s="176"/>
      <c r="C29" s="636" t="s">
        <v>623</v>
      </c>
      <c r="D29" s="636"/>
      <c r="E29" s="636"/>
      <c r="F29" s="636"/>
      <c r="G29" s="636"/>
      <c r="H29" s="636"/>
    </row>
    <row r="30" spans="2:18" ht="15.75" customHeight="1" outlineLevel="1">
      <c r="C30" s="12" t="s">
        <v>365</v>
      </c>
      <c r="D30" s="12"/>
      <c r="E30" s="12"/>
      <c r="F30" s="12"/>
      <c r="G30" s="12"/>
      <c r="H30" s="12"/>
    </row>
    <row r="31" spans="2:18" ht="15.75" customHeight="1" outlineLevel="1">
      <c r="B31" s="250">
        <v>2475</v>
      </c>
      <c r="C31" s="248" t="s">
        <v>3</v>
      </c>
      <c r="D31" s="178" t="s">
        <v>277</v>
      </c>
      <c r="E31" s="173">
        <v>366</v>
      </c>
      <c r="F31" s="173">
        <f>E31*'Прайс-лист'!I3*(1-'Прайс-лист'!$E$3)</f>
        <v>8491.2000000000007</v>
      </c>
      <c r="G31" s="175">
        <v>0</v>
      </c>
      <c r="H31" s="174">
        <f>F31*G31</f>
        <v>0</v>
      </c>
      <c r="J31" s="104" t="s">
        <v>277</v>
      </c>
      <c r="K31" s="104" t="s">
        <v>277</v>
      </c>
      <c r="L31" s="104" t="s">
        <v>277</v>
      </c>
      <c r="M31" s="104" t="s">
        <v>277</v>
      </c>
      <c r="N31" s="104" t="s">
        <v>277</v>
      </c>
      <c r="O31" s="104" t="s">
        <v>277</v>
      </c>
      <c r="P31" s="104" t="s">
        <v>277</v>
      </c>
      <c r="Q31" s="104" t="s">
        <v>277</v>
      </c>
      <c r="R31" s="104" t="s">
        <v>277</v>
      </c>
    </row>
    <row r="32" spans="2:18" ht="15.75" customHeight="1" outlineLevel="1">
      <c r="B32" s="190"/>
      <c r="C32" s="242" t="s">
        <v>454</v>
      </c>
      <c r="D32" s="191" t="s">
        <v>277</v>
      </c>
      <c r="E32" s="173">
        <v>23</v>
      </c>
      <c r="F32" s="173">
        <f>E32*'Прайс-лист'!I3*(1-'Прайс-лист'!$E$3)</f>
        <v>533.6</v>
      </c>
      <c r="G32" s="175">
        <v>0</v>
      </c>
      <c r="H32" s="174">
        <f t="shared" ref="H32:H39" si="0">F32*G32</f>
        <v>0</v>
      </c>
      <c r="J32" s="106" t="s">
        <v>368</v>
      </c>
      <c r="K32" s="108" t="s">
        <v>453</v>
      </c>
      <c r="L32" s="106" t="s">
        <v>331</v>
      </c>
      <c r="M32" s="106" t="s">
        <v>444</v>
      </c>
      <c r="N32" s="108" t="s">
        <v>445</v>
      </c>
      <c r="O32" s="125" t="s">
        <v>399</v>
      </c>
      <c r="P32" s="275" t="s">
        <v>401</v>
      </c>
      <c r="Q32" s="106" t="s">
        <v>334</v>
      </c>
      <c r="R32" s="108" t="s">
        <v>383</v>
      </c>
    </row>
    <row r="33" spans="1:18" ht="15.75" customHeight="1" outlineLevel="1">
      <c r="B33" s="243">
        <v>2120</v>
      </c>
      <c r="C33" s="242" t="s">
        <v>458</v>
      </c>
      <c r="D33" s="191" t="s">
        <v>277</v>
      </c>
      <c r="E33" s="173">
        <v>151</v>
      </c>
      <c r="F33" s="173">
        <f>E33*'Прайс-лист'!I3*(1-'Прайс-лист'!$E$3)</f>
        <v>3503.2000000000003</v>
      </c>
      <c r="G33" s="175">
        <v>0</v>
      </c>
      <c r="H33" s="173">
        <f>F33*G33</f>
        <v>0</v>
      </c>
      <c r="J33" s="106" t="s">
        <v>367</v>
      </c>
      <c r="K33" s="104" t="s">
        <v>450</v>
      </c>
      <c r="L33" s="104" t="s">
        <v>333</v>
      </c>
      <c r="M33" s="106" t="s">
        <v>443</v>
      </c>
      <c r="N33" s="106" t="s">
        <v>446</v>
      </c>
      <c r="O33" s="125" t="s">
        <v>400</v>
      </c>
      <c r="P33" s="275" t="s">
        <v>402</v>
      </c>
      <c r="Q33" s="106" t="s">
        <v>335</v>
      </c>
      <c r="R33" s="104" t="s">
        <v>382</v>
      </c>
    </row>
    <row r="34" spans="1:18" ht="15.75" customHeight="1" outlineLevel="1">
      <c r="B34" s="243"/>
      <c r="C34" s="242" t="s">
        <v>464</v>
      </c>
      <c r="D34" s="191" t="s">
        <v>277</v>
      </c>
      <c r="E34" s="173">
        <v>2486</v>
      </c>
      <c r="F34" s="173">
        <f>E34*'Прайс-лист'!I3*(1-'Прайс-лист'!$E$3)</f>
        <v>57675.200000000004</v>
      </c>
      <c r="G34" s="175">
        <v>0</v>
      </c>
      <c r="H34" s="174">
        <f>F34*G34</f>
        <v>0</v>
      </c>
      <c r="J34" s="106" t="s">
        <v>331</v>
      </c>
      <c r="K34" s="111" t="s">
        <v>451</v>
      </c>
      <c r="M34" s="108" t="s">
        <v>523</v>
      </c>
      <c r="N34" s="106" t="s">
        <v>447</v>
      </c>
      <c r="O34" s="120"/>
      <c r="P34" s="276" t="s">
        <v>593</v>
      </c>
      <c r="Q34" s="106" t="s">
        <v>336</v>
      </c>
      <c r="R34" s="107"/>
    </row>
    <row r="35" spans="1:18" ht="15.75" customHeight="1" outlineLevel="1">
      <c r="B35" s="243"/>
      <c r="C35" s="242" t="s">
        <v>463</v>
      </c>
      <c r="D35" s="191" t="s">
        <v>277</v>
      </c>
      <c r="E35" s="173">
        <v>3356</v>
      </c>
      <c r="F35" s="173">
        <f>E35*'Прайс-лист'!I3*(1-'Прайс-лист'!$E$3)</f>
        <v>77859.199999999997</v>
      </c>
      <c r="G35" s="175">
        <v>0</v>
      </c>
      <c r="H35" s="174">
        <f>F35*G35</f>
        <v>0</v>
      </c>
      <c r="J35" s="108" t="s">
        <v>332</v>
      </c>
      <c r="K35" s="105" t="s">
        <v>456</v>
      </c>
      <c r="L35" s="111"/>
      <c r="N35" s="111"/>
      <c r="O35" s="106"/>
      <c r="P35" s="276" t="s">
        <v>594</v>
      </c>
      <c r="Q35" s="108" t="s">
        <v>435</v>
      </c>
      <c r="R35" s="106"/>
    </row>
    <row r="36" spans="1:18" ht="15.75" customHeight="1" outlineLevel="1">
      <c r="B36" s="243">
        <v>2004</v>
      </c>
      <c r="C36" s="242" t="s">
        <v>279</v>
      </c>
      <c r="D36" s="191" t="s">
        <v>277</v>
      </c>
      <c r="E36" s="173">
        <v>0</v>
      </c>
      <c r="F36" s="173">
        <f>E36*'Прайс-лист'!I3*(1-'Прайс-лист'!$E$3)</f>
        <v>0</v>
      </c>
      <c r="G36" s="175">
        <v>0</v>
      </c>
      <c r="H36" s="174">
        <f t="shared" si="0"/>
        <v>0</v>
      </c>
      <c r="J36" s="108" t="s">
        <v>333</v>
      </c>
      <c r="K36" s="130" t="s">
        <v>346</v>
      </c>
      <c r="L36" s="111"/>
      <c r="N36" s="111"/>
      <c r="O36" s="107"/>
      <c r="P36" s="275" t="s">
        <v>403</v>
      </c>
      <c r="Q36" s="275"/>
      <c r="R36" s="108"/>
    </row>
    <row r="37" spans="1:18" ht="15.75" customHeight="1" outlineLevel="1">
      <c r="B37" s="243">
        <v>3054</v>
      </c>
      <c r="C37" s="242" t="s">
        <v>278</v>
      </c>
      <c r="D37" s="191" t="s">
        <v>277</v>
      </c>
      <c r="E37" s="173">
        <v>108</v>
      </c>
      <c r="F37" s="173">
        <f>E37*'Прайс-лист'!I3*(1-'Прайс-лист'!$E$3)</f>
        <v>2505.6000000000004</v>
      </c>
      <c r="G37" s="175">
        <v>0</v>
      </c>
      <c r="H37" s="174">
        <f t="shared" si="0"/>
        <v>0</v>
      </c>
      <c r="K37" s="130" t="s">
        <v>455</v>
      </c>
      <c r="L37" s="108"/>
      <c r="M37" s="108"/>
      <c r="N37" s="108"/>
      <c r="O37" s="107"/>
      <c r="P37" s="275" t="s">
        <v>404</v>
      </c>
      <c r="Q37" s="275"/>
      <c r="R37" s="108"/>
    </row>
    <row r="38" spans="1:18" ht="15.75" customHeight="1" outlineLevel="1">
      <c r="B38" s="301">
        <v>3512</v>
      </c>
      <c r="C38" s="302" t="s">
        <v>329</v>
      </c>
      <c r="D38" s="180" t="s">
        <v>277</v>
      </c>
      <c r="E38" s="173">
        <v>548</v>
      </c>
      <c r="F38" s="173">
        <f>E38*'Прайс-лист'!I3*(1-'Прайс-лист'!$E$3)</f>
        <v>12713.6</v>
      </c>
      <c r="G38" s="175">
        <v>0</v>
      </c>
      <c r="H38" s="174">
        <f t="shared" ref="H38" si="1">F38*G38</f>
        <v>0</v>
      </c>
      <c r="J38" s="108"/>
      <c r="K38" s="130"/>
      <c r="L38" s="108"/>
      <c r="M38" s="108"/>
      <c r="N38" s="108"/>
      <c r="O38" s="107"/>
      <c r="P38" s="275" t="s">
        <v>405</v>
      </c>
      <c r="Q38" s="275"/>
      <c r="R38" s="108"/>
    </row>
    <row r="39" spans="1:18" ht="15.75" customHeight="1" outlineLevel="1">
      <c r="B39" s="240" t="s">
        <v>378</v>
      </c>
      <c r="C39" s="247" t="s">
        <v>381</v>
      </c>
      <c r="D39" s="191" t="s">
        <v>277</v>
      </c>
      <c r="E39" s="173">
        <v>0</v>
      </c>
      <c r="F39" s="173">
        <f>E39*'Прайс-лист'!I3*(1-'Прайс-лист'!$E$3)</f>
        <v>0</v>
      </c>
      <c r="G39" s="175">
        <v>0</v>
      </c>
      <c r="H39" s="174">
        <f t="shared" si="0"/>
        <v>0</v>
      </c>
      <c r="P39" s="276" t="s">
        <v>595</v>
      </c>
      <c r="Q39" s="276"/>
    </row>
    <row r="40" spans="1:18" ht="15.75" customHeight="1" outlineLevel="1">
      <c r="C40" s="189" t="s">
        <v>4</v>
      </c>
      <c r="D40" s="189"/>
      <c r="E40" s="189"/>
      <c r="F40" s="189"/>
      <c r="G40" s="189"/>
      <c r="H40" s="189"/>
      <c r="P40" s="275" t="s">
        <v>406</v>
      </c>
      <c r="Q40" s="275"/>
    </row>
    <row r="41" spans="1:18" ht="15.75" customHeight="1" outlineLevel="1">
      <c r="A41" s="152"/>
      <c r="B41" s="250">
        <v>4144</v>
      </c>
      <c r="C41" s="644" t="s">
        <v>409</v>
      </c>
      <c r="D41" s="644"/>
      <c r="E41" s="208">
        <v>23</v>
      </c>
      <c r="F41" s="173">
        <f>E41*'Прайс-лист'!I3*(1-'Прайс-лист'!$E$3)</f>
        <v>533.6</v>
      </c>
      <c r="G41" s="175">
        <v>0</v>
      </c>
      <c r="H41" s="174">
        <f t="shared" ref="H41:H56" si="2">F41*G41</f>
        <v>0</v>
      </c>
      <c r="P41" s="275" t="s">
        <v>407</v>
      </c>
      <c r="Q41" s="275"/>
    </row>
    <row r="42" spans="1:18" ht="15.75" customHeight="1" outlineLevel="1">
      <c r="A42" s="152"/>
      <c r="B42" s="250">
        <v>2413</v>
      </c>
      <c r="C42" s="635" t="s">
        <v>312</v>
      </c>
      <c r="D42" s="635"/>
      <c r="E42" s="208">
        <v>362</v>
      </c>
      <c r="F42" s="173">
        <f>E42*'Прайс-лист'!I3*(1-'Прайс-лист'!$E$3)</f>
        <v>8398.4</v>
      </c>
      <c r="G42" s="175">
        <v>0</v>
      </c>
      <c r="H42" s="174">
        <f t="shared" si="2"/>
        <v>0</v>
      </c>
    </row>
    <row r="43" spans="1:18" ht="15.75" customHeight="1" outlineLevel="1">
      <c r="A43" s="152"/>
      <c r="B43" s="243">
        <v>2327</v>
      </c>
      <c r="C43" s="637" t="s">
        <v>90</v>
      </c>
      <c r="D43" s="637"/>
      <c r="E43" s="208">
        <v>354</v>
      </c>
      <c r="F43" s="173">
        <f>E43*'Прайс-лист'!I3*(1-'Прайс-лист'!$E$3)</f>
        <v>8212.8000000000011</v>
      </c>
      <c r="G43" s="175">
        <v>0</v>
      </c>
      <c r="H43" s="174">
        <f>F43*G43</f>
        <v>0</v>
      </c>
    </row>
    <row r="44" spans="1:18" ht="15.75" customHeight="1" outlineLevel="1">
      <c r="A44" s="152"/>
      <c r="B44" s="243">
        <v>305501</v>
      </c>
      <c r="C44" s="637" t="s">
        <v>294</v>
      </c>
      <c r="D44" s="637"/>
      <c r="E44" s="173">
        <v>49</v>
      </c>
      <c r="F44" s="173">
        <f>E44*'Прайс-лист'!I3*(1-'Прайс-лист'!$E$3)</f>
        <v>1136.8</v>
      </c>
      <c r="G44" s="243">
        <f>IF(G37*G43,1,0)</f>
        <v>0</v>
      </c>
      <c r="H44" s="174">
        <f>F44*G44</f>
        <v>0</v>
      </c>
    </row>
    <row r="45" spans="1:18" ht="15.75" customHeight="1" outlineLevel="1">
      <c r="A45" s="152"/>
      <c r="B45" s="243">
        <v>2513</v>
      </c>
      <c r="C45" s="635" t="s">
        <v>533</v>
      </c>
      <c r="D45" s="635"/>
      <c r="E45" s="208">
        <v>827</v>
      </c>
      <c r="F45" s="173">
        <f>E45*'Прайс-лист'!I3*(1-'Прайс-лист'!$E$3)</f>
        <v>19186.400000000001</v>
      </c>
      <c r="G45" s="175">
        <v>0</v>
      </c>
      <c r="H45" s="174">
        <f t="shared" si="2"/>
        <v>0</v>
      </c>
    </row>
    <row r="46" spans="1:18" ht="15.75" customHeight="1" outlineLevel="1">
      <c r="A46" s="152"/>
      <c r="B46" s="243">
        <v>2702</v>
      </c>
      <c r="C46" s="635" t="s">
        <v>76</v>
      </c>
      <c r="D46" s="635"/>
      <c r="E46" s="208">
        <v>590</v>
      </c>
      <c r="F46" s="173">
        <f>E46*'Прайс-лист'!I3*(1-'Прайс-лист'!$E$3)</f>
        <v>13688</v>
      </c>
      <c r="G46" s="175">
        <v>0</v>
      </c>
      <c r="H46" s="174">
        <f t="shared" si="2"/>
        <v>0</v>
      </c>
    </row>
    <row r="47" spans="1:18" ht="15.75" customHeight="1" outlineLevel="1">
      <c r="A47" s="152"/>
      <c r="B47" s="240">
        <v>2704</v>
      </c>
      <c r="C47" s="635" t="s">
        <v>439</v>
      </c>
      <c r="D47" s="635"/>
      <c r="E47" s="208">
        <v>528</v>
      </c>
      <c r="F47" s="173">
        <f>E47*'Прайс-лист'!I3*(1-'Прайс-лист'!$E$3)</f>
        <v>12249.6</v>
      </c>
      <c r="G47" s="175">
        <v>0</v>
      </c>
      <c r="H47" s="174">
        <f t="shared" si="2"/>
        <v>0</v>
      </c>
    </row>
    <row r="48" spans="1:18" ht="15.75" customHeight="1" outlineLevel="1">
      <c r="A48" s="152"/>
      <c r="B48" s="243">
        <v>2422</v>
      </c>
      <c r="C48" s="635" t="s">
        <v>47</v>
      </c>
      <c r="D48" s="635"/>
      <c r="E48" s="208">
        <v>510</v>
      </c>
      <c r="F48" s="173">
        <f>E48*'Прайс-лист'!I3*(1-'Прайс-лист'!$E$3)</f>
        <v>11832</v>
      </c>
      <c r="G48" s="175">
        <v>0</v>
      </c>
      <c r="H48" s="174">
        <f t="shared" si="2"/>
        <v>0</v>
      </c>
    </row>
    <row r="49" spans="1:8" ht="15.75" customHeight="1" outlineLevel="1">
      <c r="A49" s="152"/>
      <c r="B49" s="243">
        <v>2911</v>
      </c>
      <c r="C49" s="635" t="s">
        <v>6</v>
      </c>
      <c r="D49" s="635"/>
      <c r="E49" s="208">
        <v>158</v>
      </c>
      <c r="F49" s="173">
        <f>E49*'Прайс-лист'!I3*(1-'Прайс-лист'!$E$3)</f>
        <v>3665.6000000000004</v>
      </c>
      <c r="G49" s="175">
        <v>0</v>
      </c>
      <c r="H49" s="174">
        <f t="shared" si="2"/>
        <v>0</v>
      </c>
    </row>
    <row r="50" spans="1:8" ht="15.75" customHeight="1" outlineLevel="1">
      <c r="A50" s="152"/>
      <c r="B50" s="243">
        <v>2912</v>
      </c>
      <c r="C50" s="635" t="s">
        <v>67</v>
      </c>
      <c r="D50" s="635"/>
      <c r="E50" s="208">
        <v>203</v>
      </c>
      <c r="F50" s="173">
        <f>E50*'Прайс-лист'!I3*(1-'Прайс-лист'!$E$3)</f>
        <v>4709.6000000000004</v>
      </c>
      <c r="G50" s="175">
        <v>0</v>
      </c>
      <c r="H50" s="174">
        <f t="shared" si="2"/>
        <v>0</v>
      </c>
    </row>
    <row r="51" spans="1:8" ht="15.75" customHeight="1" outlineLevel="1">
      <c r="A51" s="152"/>
      <c r="B51" s="250">
        <v>288201</v>
      </c>
      <c r="C51" s="635" t="s">
        <v>8</v>
      </c>
      <c r="D51" s="635"/>
      <c r="E51" s="208">
        <v>564</v>
      </c>
      <c r="F51" s="173">
        <f>E51*'Прайс-лист'!I3*(1-'Прайс-лист'!$E$3)</f>
        <v>13084.800000000001</v>
      </c>
      <c r="G51" s="175">
        <v>0</v>
      </c>
      <c r="H51" s="174">
        <f t="shared" si="2"/>
        <v>0</v>
      </c>
    </row>
    <row r="52" spans="1:8" ht="15.75" customHeight="1" outlineLevel="1">
      <c r="A52" s="152"/>
      <c r="B52" s="250">
        <v>288203</v>
      </c>
      <c r="C52" s="635" t="s">
        <v>280</v>
      </c>
      <c r="D52" s="635"/>
      <c r="E52" s="208">
        <v>564</v>
      </c>
      <c r="F52" s="173">
        <f>E52*'Прайс-лист'!I3*(1-'Прайс-лист'!$E$3)</f>
        <v>13084.800000000001</v>
      </c>
      <c r="G52" s="175">
        <v>0</v>
      </c>
      <c r="H52" s="174">
        <f t="shared" si="2"/>
        <v>0</v>
      </c>
    </row>
    <row r="53" spans="1:8" ht="15.75" customHeight="1" outlineLevel="1">
      <c r="A53" s="152"/>
      <c r="B53" s="250">
        <v>2883</v>
      </c>
      <c r="C53" s="635" t="s">
        <v>91</v>
      </c>
      <c r="D53" s="635"/>
      <c r="E53" s="208">
        <v>96</v>
      </c>
      <c r="F53" s="173">
        <f>E53*'Прайс-лист'!I3*(1-'Прайс-лист'!$E$3)</f>
        <v>2227.2000000000003</v>
      </c>
      <c r="G53" s="175">
        <v>0</v>
      </c>
      <c r="H53" s="174">
        <f t="shared" si="2"/>
        <v>0</v>
      </c>
    </row>
    <row r="54" spans="1:8" ht="15.75" customHeight="1" outlineLevel="1">
      <c r="A54" s="152"/>
      <c r="B54" s="250">
        <v>2884</v>
      </c>
      <c r="C54" s="635" t="s">
        <v>92</v>
      </c>
      <c r="D54" s="635"/>
      <c r="E54" s="208">
        <v>96</v>
      </c>
      <c r="F54" s="173">
        <f>E54*'Прайс-лист'!I3*(1-'Прайс-лист'!$E$3)</f>
        <v>2227.2000000000003</v>
      </c>
      <c r="G54" s="175">
        <v>0</v>
      </c>
      <c r="H54" s="174">
        <f t="shared" si="2"/>
        <v>0</v>
      </c>
    </row>
    <row r="55" spans="1:8" ht="15.75" customHeight="1" outlineLevel="1">
      <c r="A55" s="152"/>
      <c r="B55" s="250">
        <v>2392</v>
      </c>
      <c r="C55" s="632" t="s">
        <v>526</v>
      </c>
      <c r="D55" s="632"/>
      <c r="E55" s="208">
        <v>655</v>
      </c>
      <c r="F55" s="173">
        <f>E55*'Прайс-лист'!I3*(1-'Прайс-лист'!$E$3)</f>
        <v>15196</v>
      </c>
      <c r="G55" s="175">
        <v>0</v>
      </c>
      <c r="H55" s="174">
        <f t="shared" si="2"/>
        <v>0</v>
      </c>
    </row>
    <row r="56" spans="1:8" ht="15.75" customHeight="1" outlineLevel="1">
      <c r="A56" s="152"/>
      <c r="B56" s="250">
        <v>2397</v>
      </c>
      <c r="C56" s="632" t="s">
        <v>529</v>
      </c>
      <c r="D56" s="632"/>
      <c r="E56" s="208">
        <v>926</v>
      </c>
      <c r="F56" s="173">
        <f>E56*'Прайс-лист'!I3*(1-'Прайс-лист'!$E$3)</f>
        <v>21483.200000000001</v>
      </c>
      <c r="G56" s="175">
        <v>0</v>
      </c>
      <c r="H56" s="174">
        <f t="shared" si="2"/>
        <v>0</v>
      </c>
    </row>
    <row r="57" spans="1:8" ht="18">
      <c r="B57" s="3"/>
      <c r="C57" s="251"/>
      <c r="D57" s="251"/>
      <c r="E57" s="1"/>
      <c r="F57" s="315" t="s">
        <v>9</v>
      </c>
      <c r="G57" s="633">
        <f>SUM(H27:H56)</f>
        <v>150359.20000000001</v>
      </c>
      <c r="H57" s="633"/>
    </row>
  </sheetData>
  <sortState ref="A39:J54">
    <sortCondition ref="A39"/>
  </sortState>
  <mergeCells count="63">
    <mergeCell ref="C56:D56"/>
    <mergeCell ref="C51:D51"/>
    <mergeCell ref="C52:D52"/>
    <mergeCell ref="C53:D53"/>
    <mergeCell ref="C54:D54"/>
    <mergeCell ref="C55:D55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F18:H18"/>
    <mergeCell ref="F19:H19"/>
    <mergeCell ref="F20:H20"/>
    <mergeCell ref="F21:H21"/>
    <mergeCell ref="F22:H22"/>
    <mergeCell ref="C29:H29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23:H23"/>
    <mergeCell ref="F24:H24"/>
    <mergeCell ref="C7:D7"/>
    <mergeCell ref="C8:D8"/>
    <mergeCell ref="C9:D9"/>
    <mergeCell ref="C10:D10"/>
    <mergeCell ref="C11:D11"/>
    <mergeCell ref="B2:H2"/>
    <mergeCell ref="B3:H3"/>
    <mergeCell ref="C4:D4"/>
    <mergeCell ref="C5:D5"/>
    <mergeCell ref="C6:D6"/>
    <mergeCell ref="C13:D13"/>
    <mergeCell ref="G57:H57"/>
    <mergeCell ref="F13:H13"/>
    <mergeCell ref="C18:D18"/>
    <mergeCell ref="S2:T2"/>
    <mergeCell ref="C22:D22"/>
    <mergeCell ref="C23:D23"/>
    <mergeCell ref="C24:D24"/>
    <mergeCell ref="C19:D19"/>
    <mergeCell ref="C20:D20"/>
    <mergeCell ref="C21:D21"/>
    <mergeCell ref="C14:D14"/>
    <mergeCell ref="C15:D15"/>
    <mergeCell ref="C16:D16"/>
    <mergeCell ref="C17:D17"/>
    <mergeCell ref="C12:D12"/>
  </mergeCells>
  <dataValidations count="9">
    <dataValidation type="list" allowBlank="1" showInputMessage="1" showErrorMessage="1" sqref="D39">
      <formula1>$R$31:$R$33</formula1>
    </dataValidation>
    <dataValidation type="list" allowBlank="1" showInputMessage="1" showErrorMessage="1" sqref="D32">
      <formula1>$K$31:$K$37</formula1>
    </dataValidation>
    <dataValidation type="list" allowBlank="1" showInputMessage="1" showErrorMessage="1" sqref="D36">
      <formula1>$O$31:$O$33</formula1>
    </dataValidation>
    <dataValidation type="list" showInputMessage="1" showErrorMessage="1" sqref="D33">
      <formula1>$L$31:$L$33</formula1>
    </dataValidation>
    <dataValidation type="list" allowBlank="1" showInputMessage="1" showErrorMessage="1" sqref="D37">
      <formula1>$P$31:$P$41</formula1>
    </dataValidation>
    <dataValidation type="list" allowBlank="1" showInputMessage="1" showErrorMessage="1" sqref="D31">
      <formula1>$J$31:$J$36</formula1>
    </dataValidation>
    <dataValidation type="list" allowBlank="1" showInputMessage="1" showErrorMessage="1" sqref="D35">
      <formula1>$N$31:$N$34</formula1>
    </dataValidation>
    <dataValidation type="list" allowBlank="1" showInputMessage="1" showErrorMessage="1" sqref="D34">
      <formula1>$M$31:$M$34</formula1>
    </dataValidation>
    <dataValidation type="list" allowBlank="1" showInputMessage="1" showErrorMessage="1" sqref="D38">
      <formula1>$Q$31:$Q$35</formula1>
    </dataValidation>
  </dataValidations>
  <hyperlinks>
    <hyperlink ref="S2:T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50"/>
  </sheetPr>
  <dimension ref="A2:T59"/>
  <sheetViews>
    <sheetView showGridLines="0" zoomScaleNormal="100" workbookViewId="0">
      <pane ySplit="2" topLeftCell="A39" activePane="bottomLeft" state="frozen"/>
      <selection pane="bottomLeft" activeCell="G58" sqref="G58:H58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8" customWidth="1"/>
    <col min="5" max="5" width="11.140625" style="60" hidden="1" customWidth="1"/>
    <col min="6" max="6" width="15.7109375" style="149" customWidth="1"/>
    <col min="7" max="7" width="10.7109375" style="148" customWidth="1"/>
    <col min="8" max="8" width="15.7109375" style="149" customWidth="1"/>
    <col min="9" max="9" width="9.140625" style="148"/>
    <col min="10" max="18" width="15.7109375" style="148" hidden="1" customWidth="1" outlineLevel="1"/>
    <col min="19" max="19" width="9.140625" style="148" collapsed="1"/>
    <col min="20" max="16384" width="9.140625" style="148"/>
  </cols>
  <sheetData>
    <row r="2" spans="2:20" ht="15.75" customHeight="1">
      <c r="B2" s="638" t="s">
        <v>86</v>
      </c>
      <c r="C2" s="638"/>
      <c r="D2" s="638"/>
      <c r="E2" s="638"/>
      <c r="F2" s="638"/>
      <c r="G2" s="638"/>
      <c r="H2" s="638"/>
      <c r="S2" s="639" t="s">
        <v>411</v>
      </c>
      <c r="T2" s="639"/>
    </row>
    <row r="3" spans="2:20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20" ht="15.75" customHeight="1" outlineLevel="1">
      <c r="B4" s="157"/>
      <c r="C4" s="637" t="s">
        <v>16</v>
      </c>
      <c r="D4" s="637"/>
      <c r="E4" s="209"/>
      <c r="F4" s="634">
        <v>420</v>
      </c>
      <c r="G4" s="634"/>
      <c r="H4" s="634"/>
    </row>
    <row r="5" spans="2:20" ht="15.75" customHeight="1" outlineLevel="1">
      <c r="B5" s="157"/>
      <c r="C5" s="637" t="s">
        <v>17</v>
      </c>
      <c r="D5" s="637"/>
      <c r="E5" s="209"/>
      <c r="F5" s="634">
        <v>310</v>
      </c>
      <c r="G5" s="634"/>
      <c r="H5" s="634"/>
    </row>
    <row r="6" spans="2:20" ht="15.75" customHeight="1" outlineLevel="1">
      <c r="B6" s="157"/>
      <c r="C6" s="637" t="s">
        <v>18</v>
      </c>
      <c r="D6" s="637"/>
      <c r="E6" s="209"/>
      <c r="F6" s="634">
        <v>195</v>
      </c>
      <c r="G6" s="634"/>
      <c r="H6" s="634"/>
    </row>
    <row r="7" spans="2:20" ht="15.75" customHeight="1" outlineLevel="1">
      <c r="B7" s="157"/>
      <c r="C7" s="637" t="s">
        <v>19</v>
      </c>
      <c r="D7" s="637"/>
      <c r="E7" s="209"/>
      <c r="F7" s="634">
        <v>101</v>
      </c>
      <c r="G7" s="634"/>
      <c r="H7" s="634"/>
    </row>
    <row r="8" spans="2:20" ht="15.75" customHeight="1" outlineLevel="1">
      <c r="B8" s="157"/>
      <c r="C8" s="637" t="s">
        <v>20</v>
      </c>
      <c r="D8" s="637"/>
      <c r="E8" s="209"/>
      <c r="F8" s="634">
        <v>46</v>
      </c>
      <c r="G8" s="634"/>
      <c r="H8" s="634"/>
    </row>
    <row r="9" spans="2:20" ht="15.75" customHeight="1" outlineLevel="1">
      <c r="B9" s="157"/>
      <c r="C9" s="637" t="s">
        <v>36</v>
      </c>
      <c r="D9" s="637"/>
      <c r="E9" s="209"/>
      <c r="F9" s="634">
        <v>145</v>
      </c>
      <c r="G9" s="634"/>
      <c r="H9" s="634"/>
    </row>
    <row r="10" spans="2:20" ht="15.75" customHeight="1" outlineLevel="1">
      <c r="B10" s="157"/>
      <c r="C10" s="637" t="s">
        <v>21</v>
      </c>
      <c r="D10" s="637"/>
      <c r="E10" s="209"/>
      <c r="F10" s="634">
        <v>700</v>
      </c>
      <c r="G10" s="634"/>
      <c r="H10" s="634"/>
    </row>
    <row r="11" spans="2:20" ht="15.75" customHeight="1" outlineLevel="1">
      <c r="B11" s="157"/>
      <c r="C11" s="637" t="s">
        <v>22</v>
      </c>
      <c r="D11" s="637"/>
      <c r="E11" s="209"/>
      <c r="F11" s="634">
        <v>6</v>
      </c>
      <c r="G11" s="634"/>
      <c r="H11" s="634"/>
    </row>
    <row r="12" spans="2:20" ht="15.75" customHeight="1" outlineLevel="1">
      <c r="B12" s="157"/>
      <c r="C12" s="637" t="s">
        <v>23</v>
      </c>
      <c r="D12" s="637"/>
      <c r="E12" s="209"/>
      <c r="F12" s="634">
        <v>3</v>
      </c>
      <c r="G12" s="634"/>
      <c r="H12" s="634"/>
    </row>
    <row r="13" spans="2:20" ht="15.75" customHeight="1" outlineLevel="1">
      <c r="B13" s="157"/>
      <c r="C13" s="637" t="s">
        <v>172</v>
      </c>
      <c r="D13" s="637"/>
      <c r="E13" s="209"/>
      <c r="F13" s="634">
        <v>25</v>
      </c>
      <c r="G13" s="634"/>
      <c r="H13" s="634"/>
    </row>
    <row r="14" spans="2:20" ht="15.75" customHeight="1" outlineLevel="1">
      <c r="B14" s="157"/>
      <c r="C14" s="637" t="s">
        <v>24</v>
      </c>
      <c r="D14" s="637"/>
      <c r="E14" s="209"/>
      <c r="F14" s="634">
        <v>40</v>
      </c>
      <c r="G14" s="634"/>
      <c r="H14" s="634"/>
    </row>
    <row r="15" spans="2:20" ht="15.75" customHeight="1" outlineLevel="1">
      <c r="B15" s="157"/>
      <c r="C15" s="637" t="s">
        <v>25</v>
      </c>
      <c r="D15" s="637"/>
      <c r="E15" s="209"/>
      <c r="F15" s="634">
        <v>50</v>
      </c>
      <c r="G15" s="634"/>
      <c r="H15" s="634"/>
    </row>
    <row r="16" spans="2:20" ht="15.75" customHeight="1" outlineLevel="1">
      <c r="B16" s="157"/>
      <c r="C16" s="637" t="s">
        <v>26</v>
      </c>
      <c r="D16" s="637"/>
      <c r="E16" s="209"/>
      <c r="F16" s="634">
        <v>115</v>
      </c>
      <c r="G16" s="634"/>
      <c r="H16" s="634"/>
    </row>
    <row r="17" spans="2:18" ht="15.75" customHeight="1" outlineLevel="1">
      <c r="B17" s="157"/>
      <c r="C17" s="637" t="s">
        <v>27</v>
      </c>
      <c r="D17" s="637"/>
      <c r="E17" s="209"/>
      <c r="F17" s="634" t="s">
        <v>52</v>
      </c>
      <c r="G17" s="634"/>
      <c r="H17" s="634"/>
    </row>
    <row r="18" spans="2:18" ht="15.75" customHeight="1" outlineLevel="1">
      <c r="B18" s="157"/>
      <c r="C18" s="637" t="s">
        <v>28</v>
      </c>
      <c r="D18" s="637"/>
      <c r="E18" s="209"/>
      <c r="F18" s="634" t="s">
        <v>53</v>
      </c>
      <c r="G18" s="634"/>
      <c r="H18" s="634"/>
    </row>
    <row r="19" spans="2:18" ht="15.75" customHeight="1" outlineLevel="1">
      <c r="B19" s="157"/>
      <c r="C19" s="637" t="s">
        <v>30</v>
      </c>
      <c r="D19" s="637"/>
      <c r="E19" s="209"/>
      <c r="F19" s="634" t="s">
        <v>31</v>
      </c>
      <c r="G19" s="634"/>
      <c r="H19" s="634"/>
    </row>
    <row r="20" spans="2:18" ht="15.75" customHeight="1" outlineLevel="1">
      <c r="B20" s="157"/>
      <c r="C20" s="637" t="s">
        <v>37</v>
      </c>
      <c r="D20" s="637"/>
      <c r="E20" s="209"/>
      <c r="F20" s="634" t="s">
        <v>49</v>
      </c>
      <c r="G20" s="634"/>
      <c r="H20" s="634"/>
    </row>
    <row r="21" spans="2:18" ht="15.75" customHeight="1" outlineLevel="1">
      <c r="B21" s="157"/>
      <c r="C21" s="635" t="s">
        <v>156</v>
      </c>
      <c r="D21" s="635"/>
      <c r="E21" s="209"/>
      <c r="F21" s="634" t="s">
        <v>57</v>
      </c>
      <c r="G21" s="634"/>
      <c r="H21" s="634"/>
    </row>
    <row r="22" spans="2:18" ht="15.75" customHeight="1" outlineLevel="1">
      <c r="B22" s="157"/>
      <c r="C22" s="635" t="s">
        <v>157</v>
      </c>
      <c r="D22" s="635"/>
      <c r="E22" s="209"/>
      <c r="F22" s="634" t="s">
        <v>160</v>
      </c>
      <c r="G22" s="634"/>
      <c r="H22" s="634"/>
    </row>
    <row r="23" spans="2:18" ht="15.75" customHeight="1" outlineLevel="1">
      <c r="B23" s="157"/>
      <c r="C23" s="635" t="s">
        <v>159</v>
      </c>
      <c r="D23" s="635"/>
      <c r="E23" s="209"/>
      <c r="F23" s="634" t="s">
        <v>161</v>
      </c>
      <c r="G23" s="634"/>
      <c r="H23" s="634"/>
    </row>
    <row r="24" spans="2:18" ht="15.75" customHeight="1" outlineLevel="1">
      <c r="B24" s="157"/>
      <c r="C24" s="635" t="s">
        <v>35</v>
      </c>
      <c r="D24" s="635"/>
      <c r="E24" s="209"/>
      <c r="F24" s="634">
        <v>209</v>
      </c>
      <c r="G24" s="634"/>
      <c r="H24" s="634"/>
    </row>
    <row r="25" spans="2:18" ht="15.75" customHeight="1">
      <c r="B25" s="49"/>
      <c r="C25" s="52"/>
      <c r="D25" s="52"/>
      <c r="E25" s="211"/>
      <c r="F25" s="52"/>
      <c r="G25" s="52"/>
      <c r="H25" s="51"/>
    </row>
    <row r="26" spans="2:18" ht="15.75" customHeight="1" outlineLevel="1">
      <c r="B26" s="196" t="s">
        <v>39</v>
      </c>
      <c r="C26" s="197" t="s">
        <v>44</v>
      </c>
      <c r="D26" s="197"/>
      <c r="E26" s="199" t="s">
        <v>1</v>
      </c>
      <c r="F26" s="197" t="s">
        <v>1</v>
      </c>
      <c r="G26" s="197" t="s">
        <v>40</v>
      </c>
      <c r="H26" s="199" t="s">
        <v>41</v>
      </c>
    </row>
    <row r="27" spans="2:18" ht="15.75" customHeight="1" outlineLevel="1">
      <c r="B27" s="250">
        <v>1142</v>
      </c>
      <c r="C27" s="241" t="s">
        <v>131</v>
      </c>
      <c r="D27" s="241"/>
      <c r="E27" s="203">
        <v>5387</v>
      </c>
      <c r="F27" s="173">
        <f>E27*'Прайс-лист'!I3*(1-'Прайс-лист'!$E$3)</f>
        <v>124978.40000000001</v>
      </c>
      <c r="G27" s="250"/>
      <c r="H27" s="174">
        <f>F27</f>
        <v>124978.40000000001</v>
      </c>
    </row>
    <row r="28" spans="2:18" ht="15.75" customHeight="1" outlineLevel="2">
      <c r="B28" s="184"/>
      <c r="C28" s="12" t="s">
        <v>337</v>
      </c>
      <c r="D28" s="12"/>
      <c r="E28" s="12"/>
      <c r="F28" s="12"/>
      <c r="G28" s="12"/>
      <c r="H28" s="12"/>
    </row>
    <row r="29" spans="2:18" ht="293.25" customHeight="1" outlineLevel="2">
      <c r="B29" s="176"/>
      <c r="C29" s="636" t="s">
        <v>624</v>
      </c>
      <c r="D29" s="636"/>
      <c r="E29" s="636"/>
      <c r="F29" s="636"/>
      <c r="G29" s="636"/>
      <c r="H29" s="636"/>
    </row>
    <row r="30" spans="2:18" ht="15.75" customHeight="1" outlineLevel="1">
      <c r="C30" s="12" t="s">
        <v>365</v>
      </c>
      <c r="D30" s="12"/>
      <c r="E30" s="12"/>
      <c r="F30" s="12"/>
      <c r="G30" s="12"/>
      <c r="H30" s="176"/>
    </row>
    <row r="31" spans="2:18" ht="15.75" customHeight="1" outlineLevel="1">
      <c r="B31" s="250">
        <v>2475</v>
      </c>
      <c r="C31" s="248" t="s">
        <v>3</v>
      </c>
      <c r="D31" s="178" t="s">
        <v>277</v>
      </c>
      <c r="E31" s="173">
        <v>366</v>
      </c>
      <c r="F31" s="173">
        <f>E31*'Прайс-лист'!I3*(1-'Прайс-лист'!$E$3)</f>
        <v>8491.2000000000007</v>
      </c>
      <c r="G31" s="175">
        <v>0</v>
      </c>
      <c r="H31" s="174">
        <f>F31*G31</f>
        <v>0</v>
      </c>
      <c r="J31" s="104" t="s">
        <v>277</v>
      </c>
      <c r="K31" s="104" t="s">
        <v>277</v>
      </c>
      <c r="L31" s="104" t="s">
        <v>277</v>
      </c>
      <c r="M31" s="104" t="s">
        <v>277</v>
      </c>
      <c r="N31" s="104" t="s">
        <v>277</v>
      </c>
      <c r="O31" s="104" t="s">
        <v>277</v>
      </c>
      <c r="P31" s="104" t="s">
        <v>277</v>
      </c>
      <c r="Q31" s="104" t="s">
        <v>277</v>
      </c>
      <c r="R31" s="104" t="s">
        <v>277</v>
      </c>
    </row>
    <row r="32" spans="2:18" ht="15.75" customHeight="1" outlineLevel="1">
      <c r="B32" s="207"/>
      <c r="C32" s="242" t="s">
        <v>454</v>
      </c>
      <c r="D32" s="191" t="s">
        <v>456</v>
      </c>
      <c r="E32" s="173">
        <v>23</v>
      </c>
      <c r="F32" s="173">
        <f>E32*'Прайс-лист'!I3*(1-'Прайс-лист'!$E$3)</f>
        <v>533.6</v>
      </c>
      <c r="G32" s="175">
        <v>1</v>
      </c>
      <c r="H32" s="174">
        <f t="shared" ref="H32:H39" si="0">F32*G32</f>
        <v>533.6</v>
      </c>
      <c r="J32" s="106" t="s">
        <v>368</v>
      </c>
      <c r="K32" s="108" t="s">
        <v>453</v>
      </c>
      <c r="L32" s="106" t="s">
        <v>331</v>
      </c>
      <c r="M32" s="106" t="s">
        <v>444</v>
      </c>
      <c r="N32" s="108" t="s">
        <v>445</v>
      </c>
      <c r="O32" s="125" t="s">
        <v>399</v>
      </c>
      <c r="P32" s="275" t="s">
        <v>401</v>
      </c>
      <c r="Q32" s="106" t="s">
        <v>334</v>
      </c>
      <c r="R32" s="108" t="s">
        <v>383</v>
      </c>
    </row>
    <row r="33" spans="1:18" ht="15.75" customHeight="1" outlineLevel="1">
      <c r="B33" s="250">
        <v>2126</v>
      </c>
      <c r="C33" s="242" t="s">
        <v>458</v>
      </c>
      <c r="D33" s="191" t="s">
        <v>277</v>
      </c>
      <c r="E33" s="173">
        <v>143</v>
      </c>
      <c r="F33" s="173">
        <f>E33*'Прайс-лист'!I3*(1-'Прайс-лист'!$E$3)</f>
        <v>3317.6000000000004</v>
      </c>
      <c r="G33" s="175">
        <v>0</v>
      </c>
      <c r="H33" s="173">
        <f>F33*G33</f>
        <v>0</v>
      </c>
      <c r="J33" s="106" t="s">
        <v>367</v>
      </c>
      <c r="K33" s="104" t="s">
        <v>450</v>
      </c>
      <c r="L33" s="104" t="s">
        <v>333</v>
      </c>
      <c r="M33" s="106" t="s">
        <v>443</v>
      </c>
      <c r="N33" s="106" t="s">
        <v>446</v>
      </c>
      <c r="O33" s="125" t="s">
        <v>400</v>
      </c>
      <c r="P33" s="275" t="s">
        <v>402</v>
      </c>
      <c r="Q33" s="106" t="s">
        <v>335</v>
      </c>
      <c r="R33" s="104" t="s">
        <v>382</v>
      </c>
    </row>
    <row r="34" spans="1:18" ht="15.75" customHeight="1" outlineLevel="1">
      <c r="B34" s="250"/>
      <c r="C34" s="242" t="s">
        <v>464</v>
      </c>
      <c r="D34" s="191" t="s">
        <v>277</v>
      </c>
      <c r="E34" s="173">
        <v>2177</v>
      </c>
      <c r="F34" s="173">
        <f>E34*'Прайс-лист'!I3*(1-'Прайс-лист'!$E$3)</f>
        <v>50506.400000000001</v>
      </c>
      <c r="G34" s="175">
        <v>0</v>
      </c>
      <c r="H34" s="174">
        <f>F34*G34</f>
        <v>0</v>
      </c>
      <c r="J34" s="106" t="s">
        <v>331</v>
      </c>
      <c r="K34" s="111" t="s">
        <v>451</v>
      </c>
      <c r="M34" s="108" t="s">
        <v>523</v>
      </c>
      <c r="N34" s="106" t="s">
        <v>447</v>
      </c>
      <c r="O34" s="120"/>
      <c r="P34" s="276" t="s">
        <v>593</v>
      </c>
      <c r="Q34" s="106" t="s">
        <v>336</v>
      </c>
      <c r="R34" s="107"/>
    </row>
    <row r="35" spans="1:18" ht="15.75" customHeight="1" outlineLevel="1">
      <c r="B35" s="250"/>
      <c r="C35" s="242" t="s">
        <v>463</v>
      </c>
      <c r="D35" s="191" t="s">
        <v>277</v>
      </c>
      <c r="E35" s="173">
        <v>2960</v>
      </c>
      <c r="F35" s="173">
        <f>E35*'Прайс-лист'!I3*(1-'Прайс-лист'!$E$3)</f>
        <v>68672</v>
      </c>
      <c r="G35" s="175">
        <v>0</v>
      </c>
      <c r="H35" s="174">
        <f>F35*G35</f>
        <v>0</v>
      </c>
      <c r="J35" s="108" t="s">
        <v>332</v>
      </c>
      <c r="K35" s="105" t="s">
        <v>456</v>
      </c>
      <c r="L35" s="111"/>
      <c r="N35" s="111"/>
      <c r="O35" s="106"/>
      <c r="P35" s="276" t="s">
        <v>594</v>
      </c>
      <c r="Q35" s="108" t="s">
        <v>435</v>
      </c>
      <c r="R35" s="106"/>
    </row>
    <row r="36" spans="1:18" ht="15.75" customHeight="1" outlineLevel="1">
      <c r="B36" s="250">
        <v>2004</v>
      </c>
      <c r="C36" s="241" t="s">
        <v>279</v>
      </c>
      <c r="D36" s="191" t="s">
        <v>277</v>
      </c>
      <c r="E36" s="173">
        <v>0</v>
      </c>
      <c r="F36" s="173">
        <f>E36*'Прайс-лист'!I3*(1-'Прайс-лист'!$E$3)</f>
        <v>0</v>
      </c>
      <c r="G36" s="175">
        <v>0</v>
      </c>
      <c r="H36" s="174">
        <f t="shared" si="0"/>
        <v>0</v>
      </c>
      <c r="J36" s="108" t="s">
        <v>333</v>
      </c>
      <c r="K36" s="130" t="s">
        <v>346</v>
      </c>
      <c r="L36" s="111"/>
      <c r="N36" s="111"/>
      <c r="O36" s="107"/>
      <c r="P36" s="275" t="s">
        <v>403</v>
      </c>
      <c r="Q36" s="275"/>
      <c r="R36" s="108"/>
    </row>
    <row r="37" spans="1:18" ht="15.75" customHeight="1" outlineLevel="1">
      <c r="B37" s="250">
        <v>3052</v>
      </c>
      <c r="C37" s="241" t="s">
        <v>278</v>
      </c>
      <c r="D37" s="191" t="s">
        <v>277</v>
      </c>
      <c r="E37" s="173">
        <v>97</v>
      </c>
      <c r="F37" s="173">
        <f>E37*'Прайс-лист'!I3*(1-'Прайс-лист'!$E$3)</f>
        <v>2250.4</v>
      </c>
      <c r="G37" s="175">
        <v>1</v>
      </c>
      <c r="H37" s="174">
        <f t="shared" si="0"/>
        <v>2250.4</v>
      </c>
      <c r="K37" s="130" t="s">
        <v>455</v>
      </c>
      <c r="L37" s="108"/>
      <c r="M37" s="108"/>
      <c r="N37" s="108"/>
      <c r="O37" s="107"/>
      <c r="P37" s="275" t="s">
        <v>404</v>
      </c>
      <c r="Q37" s="275"/>
      <c r="R37" s="108"/>
    </row>
    <row r="38" spans="1:18" ht="15.75" customHeight="1" outlineLevel="1">
      <c r="B38" s="305">
        <v>3511</v>
      </c>
      <c r="C38" s="302" t="s">
        <v>329</v>
      </c>
      <c r="D38" s="180" t="s">
        <v>277</v>
      </c>
      <c r="E38" s="173">
        <v>530</v>
      </c>
      <c r="F38" s="173">
        <f>E38*'Прайс-лист'!I3*(1-'Прайс-лист'!$E$3)</f>
        <v>12296</v>
      </c>
      <c r="G38" s="175">
        <v>0</v>
      </c>
      <c r="H38" s="174">
        <f t="shared" ref="H38" si="1">F38*G38</f>
        <v>0</v>
      </c>
      <c r="J38" s="108"/>
      <c r="K38" s="130"/>
      <c r="L38" s="108"/>
      <c r="M38" s="108"/>
      <c r="N38" s="108"/>
      <c r="O38" s="107"/>
      <c r="P38" s="275" t="s">
        <v>405</v>
      </c>
      <c r="Q38" s="275"/>
      <c r="R38" s="108"/>
    </row>
    <row r="39" spans="1:18" ht="15.75" customHeight="1" outlineLevel="1">
      <c r="B39" s="245" t="s">
        <v>378</v>
      </c>
      <c r="C39" s="246" t="s">
        <v>381</v>
      </c>
      <c r="D39" s="191" t="s">
        <v>277</v>
      </c>
      <c r="E39" s="173">
        <v>0</v>
      </c>
      <c r="F39" s="173">
        <f>E39*'Прайс-лист'!I3*(1-'Прайс-лист'!$E$3)</f>
        <v>0</v>
      </c>
      <c r="G39" s="175">
        <v>0</v>
      </c>
      <c r="H39" s="174">
        <f t="shared" si="0"/>
        <v>0</v>
      </c>
      <c r="P39" s="276" t="s">
        <v>595</v>
      </c>
      <c r="Q39" s="276"/>
    </row>
    <row r="40" spans="1:18" ht="15.75" customHeight="1" outlineLevel="1">
      <c r="B40" s="250">
        <v>2142</v>
      </c>
      <c r="C40" s="241" t="s">
        <v>309</v>
      </c>
      <c r="D40" s="241"/>
      <c r="E40" s="173">
        <v>23</v>
      </c>
      <c r="F40" s="173">
        <f>E40*'Прайс-лист'!I3*(1-'Прайс-лист'!$E$3)</f>
        <v>533.6</v>
      </c>
      <c r="G40" s="175">
        <v>0</v>
      </c>
      <c r="H40" s="174">
        <f>F40*G40</f>
        <v>0</v>
      </c>
      <c r="P40" s="275" t="s">
        <v>406</v>
      </c>
      <c r="Q40" s="275"/>
    </row>
    <row r="41" spans="1:18" ht="15.75" customHeight="1" outlineLevel="1">
      <c r="C41" s="189" t="s">
        <v>4</v>
      </c>
      <c r="D41" s="189"/>
      <c r="E41" s="189"/>
      <c r="F41" s="189"/>
      <c r="G41" s="189"/>
      <c r="H41" s="189"/>
      <c r="P41" s="275" t="s">
        <v>407</v>
      </c>
      <c r="Q41" s="275"/>
    </row>
    <row r="42" spans="1:18" ht="15.75" customHeight="1" outlineLevel="1">
      <c r="A42" s="152"/>
      <c r="B42" s="250">
        <v>4144</v>
      </c>
      <c r="C42" s="644" t="s">
        <v>409</v>
      </c>
      <c r="D42" s="644"/>
      <c r="E42" s="210">
        <v>23</v>
      </c>
      <c r="F42" s="173">
        <f>E42*'Прайс-лист'!I3*(1-'Прайс-лист'!$E$3)</f>
        <v>533.6</v>
      </c>
      <c r="G42" s="175">
        <v>1</v>
      </c>
      <c r="H42" s="174">
        <f t="shared" ref="H42:H52" si="2">F42*G42</f>
        <v>533.6</v>
      </c>
    </row>
    <row r="43" spans="1:18" ht="15.75" customHeight="1" outlineLevel="1">
      <c r="A43" s="152"/>
      <c r="B43" s="250">
        <v>2414</v>
      </c>
      <c r="C43" s="635" t="s">
        <v>312</v>
      </c>
      <c r="D43" s="635"/>
      <c r="E43" s="210">
        <v>231</v>
      </c>
      <c r="F43" s="173">
        <f>E43*'Прайс-лист'!I3*(1-'Прайс-лист'!$E$3)</f>
        <v>5359.2000000000007</v>
      </c>
      <c r="G43" s="175">
        <v>1</v>
      </c>
      <c r="H43" s="174">
        <f t="shared" si="2"/>
        <v>5359.2000000000007</v>
      </c>
    </row>
    <row r="44" spans="1:18" ht="15.75" customHeight="1" outlineLevel="1">
      <c r="A44" s="152"/>
      <c r="B44" s="250">
        <v>2328</v>
      </c>
      <c r="C44" s="635" t="s">
        <v>90</v>
      </c>
      <c r="D44" s="635"/>
      <c r="E44" s="208">
        <v>282</v>
      </c>
      <c r="F44" s="173">
        <f>E44*'Прайс-лист'!I3*(1-'Прайс-лист'!$E$3)</f>
        <v>6542.4000000000005</v>
      </c>
      <c r="G44" s="175">
        <v>0</v>
      </c>
      <c r="H44" s="174">
        <f>F44*G44</f>
        <v>0</v>
      </c>
    </row>
    <row r="45" spans="1:18" ht="15.75" customHeight="1" outlineLevel="1">
      <c r="A45" s="152"/>
      <c r="B45" s="243">
        <v>305301</v>
      </c>
      <c r="C45" s="635" t="s">
        <v>294</v>
      </c>
      <c r="D45" s="635"/>
      <c r="E45" s="173">
        <v>26</v>
      </c>
      <c r="F45" s="173">
        <f>E45*'Прайс-лист'!I3*(1-'Прайс-лист'!$E$3)</f>
        <v>603.20000000000005</v>
      </c>
      <c r="G45" s="243">
        <f>IF(G37*G44,1,0)</f>
        <v>0</v>
      </c>
      <c r="H45" s="174">
        <f>F45*G45</f>
        <v>0</v>
      </c>
    </row>
    <row r="46" spans="1:18" ht="15.75" customHeight="1" outlineLevel="1">
      <c r="A46" s="152"/>
      <c r="B46" s="243">
        <v>2509</v>
      </c>
      <c r="C46" s="635" t="s">
        <v>533</v>
      </c>
      <c r="D46" s="635"/>
      <c r="E46" s="210">
        <v>716</v>
      </c>
      <c r="F46" s="173">
        <f>E46*'Прайс-лист'!I3*(1-'Прайс-лист'!$E$3)</f>
        <v>16611.2</v>
      </c>
      <c r="G46" s="175">
        <v>1</v>
      </c>
      <c r="H46" s="174">
        <f t="shared" si="2"/>
        <v>16611.2</v>
      </c>
    </row>
    <row r="47" spans="1:18" ht="15.75" customHeight="1" outlineLevel="1">
      <c r="A47" s="152"/>
      <c r="B47" s="243">
        <v>2702</v>
      </c>
      <c r="C47" s="635" t="s">
        <v>76</v>
      </c>
      <c r="D47" s="635"/>
      <c r="E47" s="210">
        <v>590</v>
      </c>
      <c r="F47" s="173">
        <f>E47*'Прайс-лист'!I3*(1-'Прайс-лист'!$E$3)</f>
        <v>13688</v>
      </c>
      <c r="G47" s="175">
        <v>1</v>
      </c>
      <c r="H47" s="174">
        <f t="shared" si="2"/>
        <v>13688</v>
      </c>
    </row>
    <row r="48" spans="1:18" ht="15.75" customHeight="1" outlineLevel="1">
      <c r="A48" s="152"/>
      <c r="B48" s="240">
        <v>2704</v>
      </c>
      <c r="C48" s="635" t="s">
        <v>439</v>
      </c>
      <c r="D48" s="635"/>
      <c r="E48" s="210">
        <v>528</v>
      </c>
      <c r="F48" s="173">
        <f>E48*'Прайс-лист'!I3*(1-'Прайс-лист'!$E$3)</f>
        <v>12249.6</v>
      </c>
      <c r="G48" s="175">
        <v>0</v>
      </c>
      <c r="H48" s="174">
        <f t="shared" si="2"/>
        <v>0</v>
      </c>
    </row>
    <row r="49" spans="1:8" ht="15.75" customHeight="1" outlineLevel="1">
      <c r="A49" s="152"/>
      <c r="B49" s="243">
        <v>2421</v>
      </c>
      <c r="C49" s="635" t="s">
        <v>47</v>
      </c>
      <c r="D49" s="635"/>
      <c r="E49" s="210">
        <v>468</v>
      </c>
      <c r="F49" s="173">
        <f>E49*'Прайс-лист'!I3*(1-'Прайс-лист'!$E$3)</f>
        <v>10857.6</v>
      </c>
      <c r="G49" s="175">
        <v>1</v>
      </c>
      <c r="H49" s="174">
        <f t="shared" si="2"/>
        <v>10857.6</v>
      </c>
    </row>
    <row r="50" spans="1:8" ht="15.75" customHeight="1" outlineLevel="1">
      <c r="A50" s="152"/>
      <c r="B50" s="243">
        <v>2941</v>
      </c>
      <c r="C50" s="635" t="s">
        <v>6</v>
      </c>
      <c r="D50" s="635"/>
      <c r="E50" s="210">
        <v>141</v>
      </c>
      <c r="F50" s="173">
        <f>E50*'Прайс-лист'!I3*(1-'Прайс-лист'!$E$3)</f>
        <v>3271.2000000000003</v>
      </c>
      <c r="G50" s="175">
        <v>1</v>
      </c>
      <c r="H50" s="174">
        <f t="shared" si="2"/>
        <v>3271.2000000000003</v>
      </c>
    </row>
    <row r="51" spans="1:8" ht="15.75" customHeight="1" outlineLevel="1">
      <c r="A51" s="152"/>
      <c r="B51" s="243">
        <v>2942</v>
      </c>
      <c r="C51" s="635" t="s">
        <v>67</v>
      </c>
      <c r="D51" s="635"/>
      <c r="E51" s="210">
        <v>175</v>
      </c>
      <c r="F51" s="173">
        <f>E51*'Прайс-лист'!I3*(1-'Прайс-лист'!$E$3)</f>
        <v>4060</v>
      </c>
      <c r="G51" s="175">
        <v>0</v>
      </c>
      <c r="H51" s="174">
        <f>F51*G51</f>
        <v>0</v>
      </c>
    </row>
    <row r="52" spans="1:8" ht="15.75" customHeight="1" outlineLevel="1">
      <c r="A52" s="152"/>
      <c r="B52" s="243">
        <v>2876</v>
      </c>
      <c r="C52" s="635" t="s">
        <v>8</v>
      </c>
      <c r="D52" s="635"/>
      <c r="E52" s="210">
        <v>417</v>
      </c>
      <c r="F52" s="173">
        <f>E52*'Прайс-лист'!I3*(1-'Прайс-лист'!$E$3)</f>
        <v>9674.4</v>
      </c>
      <c r="G52" s="175">
        <v>1</v>
      </c>
      <c r="H52" s="174">
        <f t="shared" si="2"/>
        <v>9674.4</v>
      </c>
    </row>
    <row r="53" spans="1:8" ht="15.75" customHeight="1" outlineLevel="1">
      <c r="A53" s="152"/>
      <c r="B53" s="250">
        <v>287601</v>
      </c>
      <c r="C53" s="635" t="s">
        <v>280</v>
      </c>
      <c r="D53" s="635"/>
      <c r="E53" s="210">
        <v>417</v>
      </c>
      <c r="F53" s="173">
        <f>E53*'Прайс-лист'!I3*(1-'Прайс-лист'!$E$3)</f>
        <v>9674.4</v>
      </c>
      <c r="G53" s="175">
        <v>0</v>
      </c>
      <c r="H53" s="174">
        <f>F53*G53</f>
        <v>0</v>
      </c>
    </row>
    <row r="54" spans="1:8" ht="15.75" customHeight="1" outlineLevel="1">
      <c r="A54" s="152"/>
      <c r="B54" s="250">
        <v>2873</v>
      </c>
      <c r="C54" s="635" t="s">
        <v>87</v>
      </c>
      <c r="D54" s="635"/>
      <c r="E54" s="210">
        <v>86</v>
      </c>
      <c r="F54" s="173">
        <f>E54*'Прайс-лист'!I3*(1-'Прайс-лист'!$E$3)</f>
        <v>1995.2</v>
      </c>
      <c r="G54" s="175">
        <v>0</v>
      </c>
      <c r="H54" s="174">
        <f>F54*G54</f>
        <v>0</v>
      </c>
    </row>
    <row r="55" spans="1:8" ht="15.75" customHeight="1" outlineLevel="1">
      <c r="A55" s="152"/>
      <c r="B55" s="250">
        <v>2874</v>
      </c>
      <c r="C55" s="635" t="s">
        <v>88</v>
      </c>
      <c r="D55" s="635"/>
      <c r="E55" s="210">
        <v>82</v>
      </c>
      <c r="F55" s="173">
        <f>E55*'Прайс-лист'!I3*(1-'Прайс-лист'!$E$3)</f>
        <v>1902.4</v>
      </c>
      <c r="G55" s="175">
        <v>0</v>
      </c>
      <c r="H55" s="174">
        <f>F55*G55</f>
        <v>0</v>
      </c>
    </row>
    <row r="56" spans="1:8" ht="15.75" customHeight="1" outlineLevel="1">
      <c r="A56" s="152"/>
      <c r="B56" s="250">
        <v>2391</v>
      </c>
      <c r="C56" s="635" t="s">
        <v>525</v>
      </c>
      <c r="D56" s="635"/>
      <c r="E56" s="210">
        <v>530</v>
      </c>
      <c r="F56" s="173">
        <f>E56*'Прайс-лист'!I3*(1-'Прайс-лист'!$E$3)</f>
        <v>12296</v>
      </c>
      <c r="G56" s="175">
        <v>0</v>
      </c>
      <c r="H56" s="174">
        <f>F56*G56</f>
        <v>0</v>
      </c>
    </row>
    <row r="57" spans="1:8" ht="15.75" customHeight="1" outlineLevel="1">
      <c r="A57" s="152"/>
      <c r="B57" s="250">
        <v>2396</v>
      </c>
      <c r="C57" s="635" t="s">
        <v>528</v>
      </c>
      <c r="D57" s="635"/>
      <c r="E57" s="210">
        <v>710</v>
      </c>
      <c r="F57" s="173">
        <f>E57*'Прайс-лист'!I3*(1-'Прайс-лист'!$E$3)</f>
        <v>16472</v>
      </c>
      <c r="G57" s="175">
        <v>0</v>
      </c>
      <c r="H57" s="174">
        <f>F57*G57</f>
        <v>0</v>
      </c>
    </row>
    <row r="58" spans="1:8" ht="18">
      <c r="B58" s="3"/>
      <c r="C58" s="251"/>
      <c r="D58" s="251"/>
      <c r="E58" s="59"/>
      <c r="F58" s="315" t="s">
        <v>9</v>
      </c>
      <c r="G58" s="633">
        <f>SUM(H27:H57)</f>
        <v>187757.60000000003</v>
      </c>
      <c r="H58" s="633"/>
    </row>
    <row r="59" spans="1:8" ht="14.25"/>
  </sheetData>
  <sortState ref="A40:I55">
    <sortCondition ref="A40"/>
  </sortState>
  <mergeCells count="63">
    <mergeCell ref="C57:D57"/>
    <mergeCell ref="C52:D52"/>
    <mergeCell ref="C53:D53"/>
    <mergeCell ref="C54:D54"/>
    <mergeCell ref="C55:D55"/>
    <mergeCell ref="C56:D56"/>
    <mergeCell ref="C47:D47"/>
    <mergeCell ref="C48:D48"/>
    <mergeCell ref="C49:D49"/>
    <mergeCell ref="C50:D50"/>
    <mergeCell ref="C51:D51"/>
    <mergeCell ref="C42:D42"/>
    <mergeCell ref="C43:D43"/>
    <mergeCell ref="C44:D44"/>
    <mergeCell ref="C45:D45"/>
    <mergeCell ref="C46:D46"/>
    <mergeCell ref="F9:H9"/>
    <mergeCell ref="F10:H10"/>
    <mergeCell ref="F11:H11"/>
    <mergeCell ref="F12:H12"/>
    <mergeCell ref="F14:H14"/>
    <mergeCell ref="F4:H4"/>
    <mergeCell ref="F5:H5"/>
    <mergeCell ref="F6:H6"/>
    <mergeCell ref="F7:H7"/>
    <mergeCell ref="F8:H8"/>
    <mergeCell ref="C18:D18"/>
    <mergeCell ref="C19:D19"/>
    <mergeCell ref="C20:D20"/>
    <mergeCell ref="C13:D13"/>
    <mergeCell ref="C29:H29"/>
    <mergeCell ref="F15:H15"/>
    <mergeCell ref="F16:H16"/>
    <mergeCell ref="F17:H17"/>
    <mergeCell ref="C21:D21"/>
    <mergeCell ref="F23:H23"/>
    <mergeCell ref="F24:H24"/>
    <mergeCell ref="F18:H18"/>
    <mergeCell ref="F19:H19"/>
    <mergeCell ref="F20:H20"/>
    <mergeCell ref="F21:H21"/>
    <mergeCell ref="F22:H22"/>
    <mergeCell ref="C12:D12"/>
    <mergeCell ref="C14:D14"/>
    <mergeCell ref="C15:D15"/>
    <mergeCell ref="C16:D16"/>
    <mergeCell ref="C17:D17"/>
    <mergeCell ref="G58:H58"/>
    <mergeCell ref="F13:H13"/>
    <mergeCell ref="S2:T2"/>
    <mergeCell ref="C8:D8"/>
    <mergeCell ref="B2:H2"/>
    <mergeCell ref="B3:H3"/>
    <mergeCell ref="C4:D4"/>
    <mergeCell ref="C5:D5"/>
    <mergeCell ref="C6:D6"/>
    <mergeCell ref="C7:D7"/>
    <mergeCell ref="C22:D22"/>
    <mergeCell ref="C23:D23"/>
    <mergeCell ref="C24:D24"/>
    <mergeCell ref="C9:D9"/>
    <mergeCell ref="C10:D10"/>
    <mergeCell ref="C11:D11"/>
  </mergeCells>
  <dataValidations count="9">
    <dataValidation type="list" allowBlank="1" showInputMessage="1" showErrorMessage="1" sqref="D31">
      <formula1>$J$31:$J$36</formula1>
    </dataValidation>
    <dataValidation type="list" allowBlank="1" showInputMessage="1" showErrorMessage="1" sqref="D37">
      <formula1>$P$31:$P$41</formula1>
    </dataValidation>
    <dataValidation type="list" showInputMessage="1" showErrorMessage="1" sqref="D33">
      <formula1>$L$31:$L$33</formula1>
    </dataValidation>
    <dataValidation type="list" allowBlank="1" showInputMessage="1" showErrorMessage="1" sqref="D36">
      <formula1>$O$31:$O$33</formula1>
    </dataValidation>
    <dataValidation type="list" allowBlank="1" showInputMessage="1" showErrorMessage="1" sqref="D32">
      <formula1>$K$31:$K$37</formula1>
    </dataValidation>
    <dataValidation type="list" allowBlank="1" showInputMessage="1" showErrorMessage="1" sqref="D39">
      <formula1>$R$31:$R$33</formula1>
    </dataValidation>
    <dataValidation type="list" allowBlank="1" showInputMessage="1" showErrorMessage="1" sqref="D35">
      <formula1>$N$31:$N$34</formula1>
    </dataValidation>
    <dataValidation type="list" allowBlank="1" showInputMessage="1" showErrorMessage="1" sqref="D34">
      <formula1>$M$31:$M$34</formula1>
    </dataValidation>
    <dataValidation type="list" allowBlank="1" showInputMessage="1" showErrorMessage="1" sqref="D38">
      <formula1>$Q$31:$Q$35</formula1>
    </dataValidation>
  </dataValidations>
  <hyperlinks>
    <hyperlink ref="S2:T2" location="'Прайс-лист'!A1" display="на главную"/>
  </hyperlinks>
  <pageMargins left="0.23622047244094491" right="0.23622047244094491" top="0.6692913385826772" bottom="0.47244094488188981" header="0.31496062992125984" footer="0.31496062992125984"/>
  <pageSetup paperSize="9" scale="60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50"/>
  </sheetPr>
  <dimension ref="A2:T55"/>
  <sheetViews>
    <sheetView showGridLines="0" zoomScaleNormal="100" workbookViewId="0">
      <pane ySplit="2" topLeftCell="A30" activePane="bottomLeft" state="frozen"/>
      <selection pane="bottomLeft" activeCell="F55" sqref="F55:H55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8" customWidth="1"/>
    <col min="5" max="5" width="11.140625" style="60" hidden="1" customWidth="1"/>
    <col min="6" max="6" width="15.7109375" style="149" customWidth="1"/>
    <col min="7" max="7" width="10.7109375" style="148" customWidth="1"/>
    <col min="8" max="8" width="15.7109375" style="149" customWidth="1"/>
    <col min="9" max="9" width="9.140625" style="148"/>
    <col min="10" max="18" width="15.7109375" style="148" hidden="1" customWidth="1" outlineLevel="1"/>
    <col min="19" max="19" width="9.140625" style="148" collapsed="1"/>
    <col min="20" max="16384" width="9.140625" style="148"/>
  </cols>
  <sheetData>
    <row r="2" spans="2:20" ht="15.75" customHeight="1">
      <c r="B2" s="638" t="s">
        <v>83</v>
      </c>
      <c r="C2" s="638"/>
      <c r="D2" s="638"/>
      <c r="E2" s="638"/>
      <c r="F2" s="638"/>
      <c r="G2" s="638"/>
      <c r="H2" s="638"/>
      <c r="S2" s="639" t="s">
        <v>411</v>
      </c>
      <c r="T2" s="639"/>
    </row>
    <row r="3" spans="2:20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20" ht="15.75" customHeight="1" outlineLevel="1">
      <c r="B4" s="157"/>
      <c r="C4" s="241" t="s">
        <v>16</v>
      </c>
      <c r="D4" s="241"/>
      <c r="E4" s="209"/>
      <c r="F4" s="634">
        <v>370</v>
      </c>
      <c r="G4" s="634"/>
      <c r="H4" s="634"/>
    </row>
    <row r="5" spans="2:20" ht="15.75" customHeight="1" outlineLevel="1">
      <c r="B5" s="157"/>
      <c r="C5" s="241" t="s">
        <v>17</v>
      </c>
      <c r="D5" s="241"/>
      <c r="E5" s="209"/>
      <c r="F5" s="634">
        <v>270</v>
      </c>
      <c r="G5" s="634"/>
      <c r="H5" s="634"/>
    </row>
    <row r="6" spans="2:20" ht="15.75" customHeight="1" outlineLevel="1">
      <c r="B6" s="157"/>
      <c r="C6" s="241" t="s">
        <v>18</v>
      </c>
      <c r="D6" s="241"/>
      <c r="E6" s="209"/>
      <c r="F6" s="634">
        <v>185</v>
      </c>
      <c r="G6" s="634"/>
      <c r="H6" s="634"/>
    </row>
    <row r="7" spans="2:20" ht="15.75" customHeight="1" outlineLevel="1">
      <c r="B7" s="157"/>
      <c r="C7" s="241" t="s">
        <v>19</v>
      </c>
      <c r="D7" s="241"/>
      <c r="E7" s="209"/>
      <c r="F7" s="634">
        <v>93</v>
      </c>
      <c r="G7" s="634"/>
      <c r="H7" s="634"/>
    </row>
    <row r="8" spans="2:20" ht="15.75" customHeight="1" outlineLevel="1">
      <c r="B8" s="157"/>
      <c r="C8" s="241" t="s">
        <v>20</v>
      </c>
      <c r="D8" s="241"/>
      <c r="E8" s="209"/>
      <c r="F8" s="634">
        <v>46</v>
      </c>
      <c r="G8" s="634"/>
      <c r="H8" s="634"/>
    </row>
    <row r="9" spans="2:20" ht="15.75" customHeight="1" outlineLevel="1">
      <c r="B9" s="157"/>
      <c r="C9" s="241" t="s">
        <v>36</v>
      </c>
      <c r="D9" s="241"/>
      <c r="E9" s="209"/>
      <c r="F9" s="634">
        <v>124</v>
      </c>
      <c r="G9" s="634"/>
      <c r="H9" s="634"/>
    </row>
    <row r="10" spans="2:20" ht="15.75" customHeight="1" outlineLevel="1">
      <c r="B10" s="157"/>
      <c r="C10" s="241" t="s">
        <v>21</v>
      </c>
      <c r="D10" s="241"/>
      <c r="E10" s="209"/>
      <c r="F10" s="634">
        <v>600</v>
      </c>
      <c r="G10" s="634"/>
      <c r="H10" s="634"/>
    </row>
    <row r="11" spans="2:20" ht="15.75" customHeight="1" outlineLevel="1">
      <c r="B11" s="157"/>
      <c r="C11" s="241" t="s">
        <v>22</v>
      </c>
      <c r="D11" s="241"/>
      <c r="E11" s="209"/>
      <c r="F11" s="634">
        <v>5</v>
      </c>
      <c r="G11" s="634"/>
      <c r="H11" s="634"/>
    </row>
    <row r="12" spans="2:20" ht="15.75" customHeight="1" outlineLevel="1">
      <c r="B12" s="157"/>
      <c r="C12" s="241" t="s">
        <v>23</v>
      </c>
      <c r="D12" s="241"/>
      <c r="E12" s="209"/>
      <c r="F12" s="634">
        <v>3</v>
      </c>
      <c r="G12" s="634"/>
      <c r="H12" s="634"/>
    </row>
    <row r="13" spans="2:20" ht="15.75" customHeight="1" outlineLevel="1">
      <c r="B13" s="157"/>
      <c r="C13" s="637" t="s">
        <v>172</v>
      </c>
      <c r="D13" s="637"/>
      <c r="E13" s="209"/>
      <c r="F13" s="634">
        <v>20</v>
      </c>
      <c r="G13" s="634"/>
      <c r="H13" s="634"/>
    </row>
    <row r="14" spans="2:20" ht="15.75" customHeight="1" outlineLevel="1">
      <c r="B14" s="157"/>
      <c r="C14" s="241" t="s">
        <v>24</v>
      </c>
      <c r="D14" s="241"/>
      <c r="E14" s="209"/>
      <c r="F14" s="634">
        <v>25</v>
      </c>
      <c r="G14" s="634"/>
      <c r="H14" s="634"/>
    </row>
    <row r="15" spans="2:20" ht="15.75" customHeight="1" outlineLevel="1">
      <c r="B15" s="157"/>
      <c r="C15" s="241" t="s">
        <v>25</v>
      </c>
      <c r="D15" s="241"/>
      <c r="E15" s="209"/>
      <c r="F15" s="634">
        <v>30</v>
      </c>
      <c r="G15" s="634"/>
      <c r="H15" s="634"/>
    </row>
    <row r="16" spans="2:20" ht="15.75" customHeight="1" outlineLevel="1">
      <c r="B16" s="157"/>
      <c r="C16" s="241" t="s">
        <v>26</v>
      </c>
      <c r="D16" s="241"/>
      <c r="E16" s="209"/>
      <c r="F16" s="634">
        <v>80</v>
      </c>
      <c r="G16" s="634"/>
      <c r="H16" s="634"/>
    </row>
    <row r="17" spans="2:18" ht="15.75" customHeight="1" outlineLevel="1">
      <c r="B17" s="157"/>
      <c r="C17" s="241" t="s">
        <v>27</v>
      </c>
      <c r="D17" s="241"/>
      <c r="E17" s="209"/>
      <c r="F17" s="634">
        <v>381</v>
      </c>
      <c r="G17" s="634"/>
      <c r="H17" s="634"/>
    </row>
    <row r="18" spans="2:18" ht="15.75" customHeight="1" outlineLevel="1">
      <c r="B18" s="157"/>
      <c r="C18" s="241" t="s">
        <v>28</v>
      </c>
      <c r="D18" s="241"/>
      <c r="E18" s="209"/>
      <c r="F18" s="634" t="s">
        <v>53</v>
      </c>
      <c r="G18" s="634"/>
      <c r="H18" s="634"/>
    </row>
    <row r="19" spans="2:18" ht="15.75" customHeight="1" outlineLevel="1">
      <c r="B19" s="157"/>
      <c r="C19" s="241" t="s">
        <v>30</v>
      </c>
      <c r="D19" s="241"/>
      <c r="E19" s="209"/>
      <c r="F19" s="634" t="s">
        <v>31</v>
      </c>
      <c r="G19" s="634"/>
      <c r="H19" s="634"/>
    </row>
    <row r="20" spans="2:18" ht="15.75" customHeight="1" outlineLevel="1">
      <c r="B20" s="157"/>
      <c r="C20" s="241" t="s">
        <v>37</v>
      </c>
      <c r="D20" s="241"/>
      <c r="E20" s="209"/>
      <c r="F20" s="634" t="s">
        <v>49</v>
      </c>
      <c r="G20" s="634"/>
      <c r="H20" s="634"/>
    </row>
    <row r="21" spans="2:18" ht="15.75" customHeight="1" outlineLevel="1">
      <c r="B21" s="157"/>
      <c r="C21" s="242" t="s">
        <v>156</v>
      </c>
      <c r="D21" s="242"/>
      <c r="E21" s="209"/>
      <c r="F21" s="634" t="s">
        <v>56</v>
      </c>
      <c r="G21" s="634"/>
      <c r="H21" s="634"/>
    </row>
    <row r="22" spans="2:18" ht="15.75" customHeight="1" outlineLevel="1">
      <c r="B22" s="157"/>
      <c r="C22" s="242" t="s">
        <v>157</v>
      </c>
      <c r="D22" s="242"/>
      <c r="E22" s="209"/>
      <c r="F22" s="634" t="s">
        <v>160</v>
      </c>
      <c r="G22" s="634"/>
      <c r="H22" s="634"/>
    </row>
    <row r="23" spans="2:18" ht="15.75" customHeight="1" outlineLevel="1">
      <c r="B23" s="157"/>
      <c r="C23" s="242" t="s">
        <v>159</v>
      </c>
      <c r="D23" s="242"/>
      <c r="E23" s="209"/>
      <c r="F23" s="634" t="s">
        <v>161</v>
      </c>
      <c r="G23" s="634"/>
      <c r="H23" s="634"/>
    </row>
    <row r="24" spans="2:18" ht="15.75" customHeight="1" outlineLevel="1">
      <c r="B24" s="157"/>
      <c r="C24" s="242" t="s">
        <v>35</v>
      </c>
      <c r="D24" s="242"/>
      <c r="E24" s="209"/>
      <c r="F24" s="634">
        <v>185</v>
      </c>
      <c r="G24" s="634"/>
      <c r="H24" s="634"/>
    </row>
    <row r="25" spans="2:18" ht="15.75" customHeight="1">
      <c r="B25" s="49"/>
      <c r="C25" s="52"/>
      <c r="D25" s="52"/>
      <c r="E25" s="211"/>
      <c r="F25" s="52"/>
      <c r="G25" s="52"/>
      <c r="H25" s="51"/>
    </row>
    <row r="26" spans="2:18" ht="15.75" customHeight="1" outlineLevel="1">
      <c r="B26" s="196" t="s">
        <v>39</v>
      </c>
      <c r="C26" s="197" t="s">
        <v>44</v>
      </c>
      <c r="D26" s="197"/>
      <c r="E26" s="199" t="s">
        <v>1</v>
      </c>
      <c r="F26" s="197" t="s">
        <v>1</v>
      </c>
      <c r="G26" s="197" t="s">
        <v>40</v>
      </c>
      <c r="H26" s="199" t="s">
        <v>41</v>
      </c>
    </row>
    <row r="27" spans="2:18" ht="15.75" customHeight="1" outlineLevel="1">
      <c r="B27" s="250">
        <v>1132</v>
      </c>
      <c r="C27" s="241" t="s">
        <v>131</v>
      </c>
      <c r="D27" s="241"/>
      <c r="E27" s="203">
        <v>4837</v>
      </c>
      <c r="F27" s="173">
        <f>E27*'Прайс-лист'!I3*(1-'Прайс-лист'!$E$3)</f>
        <v>112218.40000000001</v>
      </c>
      <c r="G27" s="250"/>
      <c r="H27" s="174">
        <f>F27</f>
        <v>112218.40000000001</v>
      </c>
    </row>
    <row r="28" spans="2:18" ht="15.75" customHeight="1" outlineLevel="2">
      <c r="B28" s="184"/>
      <c r="C28" s="12" t="s">
        <v>337</v>
      </c>
      <c r="D28" s="12"/>
      <c r="E28" s="12"/>
      <c r="F28" s="12"/>
      <c r="G28" s="12"/>
      <c r="H28" s="12"/>
    </row>
    <row r="29" spans="2:18" ht="322.5" customHeight="1" outlineLevel="2">
      <c r="B29" s="176"/>
      <c r="C29" s="636" t="s">
        <v>625</v>
      </c>
      <c r="D29" s="636"/>
      <c r="E29" s="636"/>
      <c r="F29" s="636"/>
      <c r="G29" s="636"/>
      <c r="H29" s="636"/>
    </row>
    <row r="30" spans="2:18" ht="15.75" customHeight="1" outlineLevel="1">
      <c r="C30" s="212" t="s">
        <v>365</v>
      </c>
      <c r="D30" s="12"/>
      <c r="E30" s="12"/>
      <c r="F30" s="12"/>
      <c r="G30" s="12"/>
      <c r="H30" s="12"/>
    </row>
    <row r="31" spans="2:18" ht="15.75" customHeight="1" outlineLevel="1">
      <c r="B31" s="250">
        <v>2475</v>
      </c>
      <c r="C31" s="249" t="s">
        <v>3</v>
      </c>
      <c r="D31" s="178" t="s">
        <v>277</v>
      </c>
      <c r="E31" s="173">
        <v>366</v>
      </c>
      <c r="F31" s="173">
        <f>E31*'Прайс-лист'!I3*(1-'Прайс-лист'!$E$3)</f>
        <v>8491.2000000000007</v>
      </c>
      <c r="G31" s="175">
        <v>0</v>
      </c>
      <c r="H31" s="174">
        <f>F31*G31</f>
        <v>0</v>
      </c>
      <c r="J31" s="104" t="s">
        <v>277</v>
      </c>
      <c r="K31" s="104" t="s">
        <v>277</v>
      </c>
      <c r="L31" s="104" t="s">
        <v>277</v>
      </c>
      <c r="M31" s="104" t="s">
        <v>277</v>
      </c>
      <c r="N31" s="104" t="s">
        <v>277</v>
      </c>
      <c r="O31" s="104" t="s">
        <v>277</v>
      </c>
      <c r="P31" s="104" t="s">
        <v>277</v>
      </c>
      <c r="Q31" s="104" t="s">
        <v>277</v>
      </c>
      <c r="R31" s="104" t="s">
        <v>277</v>
      </c>
    </row>
    <row r="32" spans="2:18" ht="15.75" customHeight="1" outlineLevel="1">
      <c r="B32" s="207"/>
      <c r="C32" s="242" t="s">
        <v>454</v>
      </c>
      <c r="D32" s="191" t="s">
        <v>277</v>
      </c>
      <c r="E32" s="173">
        <v>23</v>
      </c>
      <c r="F32" s="173">
        <f>E32*'Прайс-лист'!I3*(1-'Прайс-лист'!$E$3)</f>
        <v>533.6</v>
      </c>
      <c r="G32" s="175">
        <v>0</v>
      </c>
      <c r="H32" s="174">
        <f t="shared" ref="H32:H39" si="0">F32*G32</f>
        <v>0</v>
      </c>
      <c r="J32" s="106" t="s">
        <v>368</v>
      </c>
      <c r="K32" s="108" t="s">
        <v>453</v>
      </c>
      <c r="L32" s="106" t="s">
        <v>331</v>
      </c>
      <c r="M32" s="106" t="s">
        <v>444</v>
      </c>
      <c r="N32" s="108" t="s">
        <v>445</v>
      </c>
      <c r="O32" s="125" t="s">
        <v>399</v>
      </c>
      <c r="P32" s="275" t="s">
        <v>401</v>
      </c>
      <c r="Q32" s="106" t="s">
        <v>334</v>
      </c>
      <c r="R32" s="108" t="s">
        <v>383</v>
      </c>
    </row>
    <row r="33" spans="1:18" ht="15.75" customHeight="1" outlineLevel="1">
      <c r="B33" s="250">
        <v>2121</v>
      </c>
      <c r="C33" s="242" t="s">
        <v>458</v>
      </c>
      <c r="D33" s="191" t="s">
        <v>277</v>
      </c>
      <c r="E33" s="173">
        <v>126</v>
      </c>
      <c r="F33" s="173">
        <f>E33*'Прайс-лист'!I3*(1-'Прайс-лист'!$E$3)</f>
        <v>2923.2000000000003</v>
      </c>
      <c r="G33" s="175">
        <v>0</v>
      </c>
      <c r="H33" s="173">
        <f>F33*G33</f>
        <v>0</v>
      </c>
      <c r="J33" s="106" t="s">
        <v>367</v>
      </c>
      <c r="K33" s="104" t="s">
        <v>450</v>
      </c>
      <c r="L33" s="104" t="s">
        <v>333</v>
      </c>
      <c r="M33" s="106" t="s">
        <v>443</v>
      </c>
      <c r="N33" s="106" t="s">
        <v>446</v>
      </c>
      <c r="O33" s="125" t="s">
        <v>400</v>
      </c>
      <c r="P33" s="275" t="s">
        <v>402</v>
      </c>
      <c r="Q33" s="106" t="s">
        <v>335</v>
      </c>
      <c r="R33" s="104" t="s">
        <v>382</v>
      </c>
    </row>
    <row r="34" spans="1:18" ht="15.75" customHeight="1" outlineLevel="1">
      <c r="B34" s="250"/>
      <c r="C34" s="242" t="s">
        <v>464</v>
      </c>
      <c r="D34" s="191" t="s">
        <v>277</v>
      </c>
      <c r="E34" s="173">
        <v>1503</v>
      </c>
      <c r="F34" s="173">
        <f>E34*'Прайс-лист'!I3*(1-'Прайс-лист'!$E$3)</f>
        <v>34869.599999999999</v>
      </c>
      <c r="G34" s="175">
        <v>0</v>
      </c>
      <c r="H34" s="174">
        <f>F34*G34</f>
        <v>0</v>
      </c>
      <c r="J34" s="106" t="s">
        <v>331</v>
      </c>
      <c r="K34" s="111" t="s">
        <v>451</v>
      </c>
      <c r="M34" s="108" t="s">
        <v>523</v>
      </c>
      <c r="N34" s="106" t="s">
        <v>447</v>
      </c>
      <c r="O34" s="120"/>
      <c r="P34" s="276" t="s">
        <v>593</v>
      </c>
      <c r="Q34" s="106" t="s">
        <v>336</v>
      </c>
      <c r="R34" s="107"/>
    </row>
    <row r="35" spans="1:18" ht="15.75" customHeight="1" outlineLevel="1">
      <c r="B35" s="250"/>
      <c r="C35" s="242" t="s">
        <v>463</v>
      </c>
      <c r="D35" s="191" t="s">
        <v>277</v>
      </c>
      <c r="E35" s="173">
        <v>2207</v>
      </c>
      <c r="F35" s="173">
        <f>E35*'Прайс-лист'!I3*(1-'Прайс-лист'!$E$3)</f>
        <v>51202.400000000001</v>
      </c>
      <c r="G35" s="175">
        <v>0</v>
      </c>
      <c r="H35" s="174">
        <f>F35*G35</f>
        <v>0</v>
      </c>
      <c r="J35" s="108" t="s">
        <v>332</v>
      </c>
      <c r="K35" s="105" t="s">
        <v>456</v>
      </c>
      <c r="L35" s="111"/>
      <c r="N35" s="111"/>
      <c r="O35" s="106"/>
      <c r="P35" s="276" t="s">
        <v>594</v>
      </c>
      <c r="Q35" s="108" t="s">
        <v>435</v>
      </c>
      <c r="R35" s="106"/>
    </row>
    <row r="36" spans="1:18" ht="15.75" customHeight="1" outlineLevel="1">
      <c r="B36" s="250">
        <v>2004</v>
      </c>
      <c r="C36" s="242" t="s">
        <v>279</v>
      </c>
      <c r="D36" s="191" t="s">
        <v>277</v>
      </c>
      <c r="E36" s="173">
        <v>0</v>
      </c>
      <c r="F36" s="173">
        <f>E36*'Прайс-лист'!I3*(1-'Прайс-лист'!$E$3)</f>
        <v>0</v>
      </c>
      <c r="G36" s="175">
        <v>0</v>
      </c>
      <c r="H36" s="174">
        <f t="shared" si="0"/>
        <v>0</v>
      </c>
      <c r="J36" s="108" t="s">
        <v>333</v>
      </c>
      <c r="K36" s="130" t="s">
        <v>346</v>
      </c>
      <c r="L36" s="111"/>
      <c r="N36" s="111"/>
      <c r="O36" s="107"/>
      <c r="P36" s="275" t="s">
        <v>403</v>
      </c>
      <c r="Q36" s="275"/>
      <c r="R36" s="108"/>
    </row>
    <row r="37" spans="1:18" ht="15.75" customHeight="1" outlineLevel="1">
      <c r="B37" s="250">
        <v>3052</v>
      </c>
      <c r="C37" s="242" t="s">
        <v>278</v>
      </c>
      <c r="D37" s="191" t="s">
        <v>277</v>
      </c>
      <c r="E37" s="173">
        <v>97</v>
      </c>
      <c r="F37" s="173">
        <f>E37*'Прайс-лист'!I3*(1-'Прайс-лист'!$E$3)</f>
        <v>2250.4</v>
      </c>
      <c r="G37" s="175">
        <v>0</v>
      </c>
      <c r="H37" s="174">
        <f t="shared" si="0"/>
        <v>0</v>
      </c>
      <c r="K37" s="130" t="s">
        <v>455</v>
      </c>
      <c r="L37" s="108"/>
      <c r="M37" s="108"/>
      <c r="N37" s="108"/>
      <c r="O37" s="107"/>
      <c r="P37" s="275" t="s">
        <v>404</v>
      </c>
      <c r="Q37" s="275"/>
      <c r="R37" s="108"/>
    </row>
    <row r="38" spans="1:18" ht="15.75" customHeight="1" outlineLevel="1">
      <c r="B38" s="305">
        <v>3510</v>
      </c>
      <c r="C38" s="302" t="s">
        <v>329</v>
      </c>
      <c r="D38" s="180" t="s">
        <v>277</v>
      </c>
      <c r="E38" s="173">
        <v>313</v>
      </c>
      <c r="F38" s="173">
        <f>E38*'Прайс-лист'!I3*(1-'Прайс-лист'!$E$3)</f>
        <v>7261.6</v>
      </c>
      <c r="G38" s="175">
        <v>0</v>
      </c>
      <c r="H38" s="174">
        <f t="shared" ref="H38" si="1">F38*G38</f>
        <v>0</v>
      </c>
      <c r="J38" s="108"/>
      <c r="K38" s="130"/>
      <c r="L38" s="108"/>
      <c r="M38" s="108"/>
      <c r="N38" s="108"/>
      <c r="O38" s="107"/>
      <c r="P38" s="275" t="s">
        <v>405</v>
      </c>
      <c r="Q38" s="275"/>
      <c r="R38" s="108"/>
    </row>
    <row r="39" spans="1:18" ht="15.75" customHeight="1" outlineLevel="1">
      <c r="B39" s="245" t="s">
        <v>378</v>
      </c>
      <c r="C39" s="247" t="s">
        <v>381</v>
      </c>
      <c r="D39" s="191" t="s">
        <v>277</v>
      </c>
      <c r="E39" s="173">
        <v>0</v>
      </c>
      <c r="F39" s="173">
        <f>E39*'Прайс-лист'!I3*(1-'Прайс-лист'!$E$3)</f>
        <v>0</v>
      </c>
      <c r="G39" s="175">
        <v>0</v>
      </c>
      <c r="H39" s="174">
        <f t="shared" si="0"/>
        <v>0</v>
      </c>
      <c r="P39" s="276" t="s">
        <v>595</v>
      </c>
      <c r="Q39" s="276"/>
    </row>
    <row r="40" spans="1:18" ht="15.75" customHeight="1" outlineLevel="1">
      <c r="C40" s="213" t="s">
        <v>4</v>
      </c>
      <c r="D40" s="189"/>
      <c r="E40" s="189"/>
      <c r="F40" s="189"/>
      <c r="G40" s="189"/>
      <c r="H40" s="189"/>
      <c r="P40" s="275" t="s">
        <v>406</v>
      </c>
      <c r="Q40" s="275"/>
    </row>
    <row r="41" spans="1:18" ht="15.75" customHeight="1" outlineLevel="1">
      <c r="A41" s="152"/>
      <c r="B41" s="250">
        <v>4144</v>
      </c>
      <c r="C41" s="632" t="s">
        <v>409</v>
      </c>
      <c r="D41" s="632"/>
      <c r="E41" s="173">
        <v>23</v>
      </c>
      <c r="F41" s="173">
        <f>E41*'Прайс-лист'!I3*(1-'Прайс-лист'!$E$3)</f>
        <v>533.6</v>
      </c>
      <c r="G41" s="175">
        <v>0</v>
      </c>
      <c r="H41" s="174">
        <f t="shared" ref="H41:H54" si="2">F41*G41</f>
        <v>0</v>
      </c>
      <c r="P41" s="275" t="s">
        <v>407</v>
      </c>
      <c r="Q41" s="275"/>
    </row>
    <row r="42" spans="1:18" ht="15.75" customHeight="1" outlineLevel="1">
      <c r="A42" s="152"/>
      <c r="B42" s="243">
        <v>2414</v>
      </c>
      <c r="C42" s="635" t="s">
        <v>312</v>
      </c>
      <c r="D42" s="635"/>
      <c r="E42" s="173">
        <v>231</v>
      </c>
      <c r="F42" s="173">
        <f>E42*'Прайс-лист'!I3*(1-'Прайс-лист'!$E$3)</f>
        <v>5359.2000000000007</v>
      </c>
      <c r="G42" s="175">
        <v>0</v>
      </c>
      <c r="H42" s="174">
        <f t="shared" si="2"/>
        <v>0</v>
      </c>
    </row>
    <row r="43" spans="1:18" ht="15.75" customHeight="1" outlineLevel="1">
      <c r="A43" s="152"/>
      <c r="B43" s="243">
        <v>2508</v>
      </c>
      <c r="C43" s="635" t="s">
        <v>533</v>
      </c>
      <c r="D43" s="635"/>
      <c r="E43" s="173">
        <v>626</v>
      </c>
      <c r="F43" s="173">
        <f>E43*'Прайс-лист'!I3*(1-'Прайс-лист'!$E$3)</f>
        <v>14523.2</v>
      </c>
      <c r="G43" s="175">
        <v>0</v>
      </c>
      <c r="H43" s="174">
        <f t="shared" si="2"/>
        <v>0</v>
      </c>
    </row>
    <row r="44" spans="1:18" ht="15.75" customHeight="1" outlineLevel="1">
      <c r="A44" s="152"/>
      <c r="B44" s="243">
        <v>2702</v>
      </c>
      <c r="C44" s="635" t="s">
        <v>76</v>
      </c>
      <c r="D44" s="635"/>
      <c r="E44" s="173">
        <v>590</v>
      </c>
      <c r="F44" s="173">
        <f>E44*'Прайс-лист'!I3*(1-'Прайс-лист'!$E$3)</f>
        <v>13688</v>
      </c>
      <c r="G44" s="175">
        <v>0</v>
      </c>
      <c r="H44" s="174">
        <f t="shared" si="2"/>
        <v>0</v>
      </c>
    </row>
    <row r="45" spans="1:18" ht="15.75" customHeight="1" outlineLevel="1">
      <c r="A45" s="152"/>
      <c r="B45" s="240">
        <v>2704</v>
      </c>
      <c r="C45" s="635" t="s">
        <v>439</v>
      </c>
      <c r="D45" s="635"/>
      <c r="E45" s="173">
        <v>528</v>
      </c>
      <c r="F45" s="173">
        <f>E45*'Прайс-лист'!I3*(1-'Прайс-лист'!$E$3)</f>
        <v>12249.6</v>
      </c>
      <c r="G45" s="175">
        <v>0</v>
      </c>
      <c r="H45" s="174">
        <f t="shared" si="2"/>
        <v>0</v>
      </c>
    </row>
    <row r="46" spans="1:18" ht="15.75" customHeight="1" outlineLevel="1">
      <c r="A46" s="152"/>
      <c r="B46" s="243">
        <v>2421</v>
      </c>
      <c r="C46" s="635" t="s">
        <v>47</v>
      </c>
      <c r="D46" s="635"/>
      <c r="E46" s="173">
        <v>468</v>
      </c>
      <c r="F46" s="173">
        <f>E46*'Прайс-лист'!I3*(1-'Прайс-лист'!$E$3)</f>
        <v>10857.6</v>
      </c>
      <c r="G46" s="175">
        <v>0</v>
      </c>
      <c r="H46" s="174">
        <f t="shared" si="2"/>
        <v>0</v>
      </c>
    </row>
    <row r="47" spans="1:18" ht="15.75" customHeight="1" outlineLevel="1">
      <c r="A47" s="152"/>
      <c r="B47" s="243">
        <v>2909</v>
      </c>
      <c r="C47" s="635" t="s">
        <v>6</v>
      </c>
      <c r="D47" s="635"/>
      <c r="E47" s="173">
        <v>124</v>
      </c>
      <c r="F47" s="173">
        <f>E47*'Прайс-лист'!I3*(1-'Прайс-лист'!$E$3)</f>
        <v>2876.8</v>
      </c>
      <c r="G47" s="175">
        <v>0</v>
      </c>
      <c r="H47" s="174">
        <f t="shared" si="2"/>
        <v>0</v>
      </c>
    </row>
    <row r="48" spans="1:18" ht="15.75" customHeight="1" outlineLevel="1">
      <c r="A48" s="152"/>
      <c r="B48" s="243">
        <v>2910</v>
      </c>
      <c r="C48" s="635" t="s">
        <v>67</v>
      </c>
      <c r="D48" s="635"/>
      <c r="E48" s="173">
        <v>154</v>
      </c>
      <c r="F48" s="173">
        <f>E48*'Прайс-лист'!I3*(1-'Прайс-лист'!$E$3)</f>
        <v>3572.8</v>
      </c>
      <c r="G48" s="175">
        <v>0</v>
      </c>
      <c r="H48" s="174">
        <f t="shared" si="2"/>
        <v>0</v>
      </c>
    </row>
    <row r="49" spans="1:8" ht="15.75" customHeight="1" outlineLevel="1">
      <c r="A49" s="152"/>
      <c r="B49" s="250">
        <v>2872</v>
      </c>
      <c r="C49" s="635" t="s">
        <v>8</v>
      </c>
      <c r="D49" s="635"/>
      <c r="E49" s="173">
        <v>292</v>
      </c>
      <c r="F49" s="173">
        <f>E49*'Прайс-лист'!I3*(1-'Прайс-лист'!$E$3)</f>
        <v>6774.4000000000005</v>
      </c>
      <c r="G49" s="175">
        <v>0</v>
      </c>
      <c r="H49" s="174">
        <f t="shared" si="2"/>
        <v>0</v>
      </c>
    </row>
    <row r="50" spans="1:8" ht="15.75" customHeight="1" outlineLevel="1">
      <c r="A50" s="152"/>
      <c r="B50" s="250">
        <v>287201</v>
      </c>
      <c r="C50" s="635" t="s">
        <v>280</v>
      </c>
      <c r="D50" s="635"/>
      <c r="E50" s="173">
        <v>292</v>
      </c>
      <c r="F50" s="173">
        <f>E50*'Прайс-лист'!I3*(1-'Прайс-лист'!$E$3)</f>
        <v>6774.4000000000005</v>
      </c>
      <c r="G50" s="175">
        <v>0</v>
      </c>
      <c r="H50" s="174">
        <f t="shared" si="2"/>
        <v>0</v>
      </c>
    </row>
    <row r="51" spans="1:8" ht="15.75" customHeight="1" outlineLevel="1">
      <c r="A51" s="152"/>
      <c r="B51" s="250">
        <v>2873</v>
      </c>
      <c r="C51" s="635" t="s">
        <v>84</v>
      </c>
      <c r="D51" s="635"/>
      <c r="E51" s="173">
        <v>86</v>
      </c>
      <c r="F51" s="173">
        <f>E51*'Прайс-лист'!I3*(1-'Прайс-лист'!$E$3)</f>
        <v>1995.2</v>
      </c>
      <c r="G51" s="175">
        <v>0</v>
      </c>
      <c r="H51" s="174">
        <f t="shared" si="2"/>
        <v>0</v>
      </c>
    </row>
    <row r="52" spans="1:8" ht="15.75" customHeight="1" outlineLevel="1">
      <c r="A52" s="152"/>
      <c r="B52" s="250">
        <v>2874</v>
      </c>
      <c r="C52" s="635" t="s">
        <v>85</v>
      </c>
      <c r="D52" s="635"/>
      <c r="E52" s="173">
        <v>82</v>
      </c>
      <c r="F52" s="173">
        <f>E52*'Прайс-лист'!I3*(1-'Прайс-лист'!$E$3)</f>
        <v>1902.4</v>
      </c>
      <c r="G52" s="175">
        <v>0</v>
      </c>
      <c r="H52" s="174">
        <f t="shared" si="2"/>
        <v>0</v>
      </c>
    </row>
    <row r="53" spans="1:8" ht="15.75" customHeight="1" outlineLevel="1">
      <c r="A53" s="152"/>
      <c r="B53" s="250">
        <v>2391</v>
      </c>
      <c r="C53" s="635" t="s">
        <v>525</v>
      </c>
      <c r="D53" s="635"/>
      <c r="E53" s="210">
        <v>530</v>
      </c>
      <c r="F53" s="173">
        <f>E53*'Прайс-лист'!I3*(1-'Прайс-лист'!$E$3)</f>
        <v>12296</v>
      </c>
      <c r="G53" s="175">
        <v>0</v>
      </c>
      <c r="H53" s="174">
        <f t="shared" si="2"/>
        <v>0</v>
      </c>
    </row>
    <row r="54" spans="1:8" ht="15.75" customHeight="1" outlineLevel="1">
      <c r="A54" s="152"/>
      <c r="B54" s="250">
        <v>2396</v>
      </c>
      <c r="C54" s="635" t="s">
        <v>528</v>
      </c>
      <c r="D54" s="635"/>
      <c r="E54" s="210">
        <v>710</v>
      </c>
      <c r="F54" s="173">
        <f>E54*'Прайс-лист'!I3*(1-'Прайс-лист'!$E$3)</f>
        <v>16472</v>
      </c>
      <c r="G54" s="175">
        <v>0</v>
      </c>
      <c r="H54" s="174">
        <f t="shared" si="2"/>
        <v>0</v>
      </c>
    </row>
    <row r="55" spans="1:8" ht="18">
      <c r="B55" s="3"/>
      <c r="C55" s="251"/>
      <c r="D55" s="251"/>
      <c r="E55" s="59"/>
      <c r="F55" s="315" t="s">
        <v>9</v>
      </c>
      <c r="G55" s="633">
        <f>SUM(H27:H54)</f>
        <v>112218.40000000001</v>
      </c>
      <c r="H55" s="633"/>
    </row>
  </sheetData>
  <sortState ref="A39:J52">
    <sortCondition ref="A39"/>
  </sortState>
  <mergeCells count="41">
    <mergeCell ref="C51:D51"/>
    <mergeCell ref="C52:D52"/>
    <mergeCell ref="C53:D53"/>
    <mergeCell ref="C54:D54"/>
    <mergeCell ref="C46:D46"/>
    <mergeCell ref="C47:D47"/>
    <mergeCell ref="C48:D48"/>
    <mergeCell ref="C49:D49"/>
    <mergeCell ref="C50:D50"/>
    <mergeCell ref="C41:D41"/>
    <mergeCell ref="C42:D42"/>
    <mergeCell ref="C43:D43"/>
    <mergeCell ref="C44:D44"/>
    <mergeCell ref="C45:D45"/>
    <mergeCell ref="F24:H24"/>
    <mergeCell ref="F17:H17"/>
    <mergeCell ref="F18:H18"/>
    <mergeCell ref="F19:H19"/>
    <mergeCell ref="F20:H20"/>
    <mergeCell ref="F21:H21"/>
    <mergeCell ref="F14:H14"/>
    <mergeCell ref="F15:H15"/>
    <mergeCell ref="F16:H16"/>
    <mergeCell ref="F22:H22"/>
    <mergeCell ref="F23:H23"/>
    <mergeCell ref="C13:D13"/>
    <mergeCell ref="G55:H55"/>
    <mergeCell ref="F13:H13"/>
    <mergeCell ref="S2:T2"/>
    <mergeCell ref="B2:H2"/>
    <mergeCell ref="B3:H3"/>
    <mergeCell ref="C29:H29"/>
    <mergeCell ref="F4:H4"/>
    <mergeCell ref="F5:H5"/>
    <mergeCell ref="F6:H6"/>
    <mergeCell ref="F7:H7"/>
    <mergeCell ref="F8:H8"/>
    <mergeCell ref="F9:H9"/>
    <mergeCell ref="F10:H10"/>
    <mergeCell ref="F11:H11"/>
    <mergeCell ref="F12:H12"/>
  </mergeCells>
  <dataValidations count="9">
    <dataValidation type="list" allowBlank="1" showInputMessage="1" showErrorMessage="1" sqref="D39">
      <formula1>$R$31:$R$33</formula1>
    </dataValidation>
    <dataValidation type="list" allowBlank="1" showInputMessage="1" showErrorMessage="1" sqref="D32">
      <formula1>$K$31:$K$37</formula1>
    </dataValidation>
    <dataValidation type="list" allowBlank="1" showInputMessage="1" showErrorMessage="1" sqref="D36">
      <formula1>$O$31:$O$33</formula1>
    </dataValidation>
    <dataValidation type="list" showInputMessage="1" showErrorMessage="1" sqref="D33">
      <formula1>$L$31:$L$33</formula1>
    </dataValidation>
    <dataValidation type="list" allowBlank="1" showInputMessage="1" showErrorMessage="1" sqref="D37">
      <formula1>$P$31:$P$41</formula1>
    </dataValidation>
    <dataValidation type="list" allowBlank="1" showInputMessage="1" showErrorMessage="1" sqref="D31">
      <formula1>$J$31:$J$36</formula1>
    </dataValidation>
    <dataValidation type="list" allowBlank="1" showInputMessage="1" showErrorMessage="1" sqref="D34">
      <formula1>$M$31:$M$34</formula1>
    </dataValidation>
    <dataValidation type="list" allowBlank="1" showInputMessage="1" showErrorMessage="1" sqref="D35">
      <formula1>$N$31:$N$34</formula1>
    </dataValidation>
    <dataValidation type="list" allowBlank="1" showInputMessage="1" showErrorMessage="1" sqref="D38">
      <formula1>$Q$31:$Q$35</formula1>
    </dataValidation>
  </dataValidations>
  <hyperlinks>
    <hyperlink ref="S2:T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B050"/>
  </sheetPr>
  <dimension ref="A2:R50"/>
  <sheetViews>
    <sheetView showGridLines="0" zoomScaleNormal="100" workbookViewId="0">
      <pane ySplit="2" topLeftCell="A30" activePane="bottomLeft" state="frozen"/>
      <selection pane="bottomLeft" activeCell="F50" sqref="F50:H50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9" customWidth="1"/>
    <col min="5" max="5" width="10.7109375" style="89" hidden="1" customWidth="1"/>
    <col min="6" max="6" width="15.7109375" style="149" customWidth="1"/>
    <col min="7" max="7" width="10.7109375" style="148" customWidth="1"/>
    <col min="8" max="8" width="15.7109375" style="149" customWidth="1"/>
    <col min="9" max="9" width="9.140625" style="148"/>
    <col min="10" max="12" width="19.5703125" style="148" hidden="1" customWidth="1" outlineLevel="1"/>
    <col min="13" max="13" width="21.28515625" style="148" hidden="1" customWidth="1" outlineLevel="1"/>
    <col min="14" max="15" width="29" style="57" hidden="1" customWidth="1" outlineLevel="1"/>
    <col min="16" max="16" width="19.5703125" style="57" hidden="1" customWidth="1" outlineLevel="1"/>
    <col min="17" max="17" width="9.140625" style="148" collapsed="1"/>
    <col min="18" max="16384" width="9.140625" style="148"/>
  </cols>
  <sheetData>
    <row r="2" spans="2:18" ht="15.75" customHeight="1">
      <c r="B2" s="638" t="s">
        <v>281</v>
      </c>
      <c r="C2" s="638"/>
      <c r="D2" s="638"/>
      <c r="E2" s="638"/>
      <c r="F2" s="638"/>
      <c r="G2" s="638"/>
      <c r="H2" s="638"/>
      <c r="Q2" s="639" t="s">
        <v>411</v>
      </c>
      <c r="R2" s="639"/>
    </row>
    <row r="3" spans="2:18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8" ht="15.75" customHeight="1" outlineLevel="1">
      <c r="B4" s="157"/>
      <c r="C4" s="637" t="s">
        <v>16</v>
      </c>
      <c r="D4" s="637"/>
      <c r="E4" s="214"/>
      <c r="F4" s="634">
        <v>330</v>
      </c>
      <c r="G4" s="634"/>
      <c r="H4" s="634"/>
    </row>
    <row r="5" spans="2:18" ht="15.75" customHeight="1" outlineLevel="1">
      <c r="B5" s="157"/>
      <c r="C5" s="637" t="s">
        <v>17</v>
      </c>
      <c r="D5" s="637"/>
      <c r="E5" s="214"/>
      <c r="F5" s="634">
        <v>218</v>
      </c>
      <c r="G5" s="634"/>
      <c r="H5" s="634"/>
    </row>
    <row r="6" spans="2:18" ht="15.75" customHeight="1" outlineLevel="1">
      <c r="B6" s="157"/>
      <c r="C6" s="637" t="s">
        <v>18</v>
      </c>
      <c r="D6" s="637"/>
      <c r="E6" s="214"/>
      <c r="F6" s="634">
        <v>169</v>
      </c>
      <c r="G6" s="634"/>
      <c r="H6" s="634"/>
    </row>
    <row r="7" spans="2:18" ht="15.75" customHeight="1" outlineLevel="1">
      <c r="B7" s="157"/>
      <c r="C7" s="637" t="s">
        <v>19</v>
      </c>
      <c r="D7" s="637"/>
      <c r="E7" s="214"/>
      <c r="F7" s="634">
        <v>78</v>
      </c>
      <c r="G7" s="634"/>
      <c r="H7" s="634"/>
    </row>
    <row r="8" spans="2:18" ht="15.75" customHeight="1" outlineLevel="1">
      <c r="B8" s="157"/>
      <c r="C8" s="637" t="s">
        <v>20</v>
      </c>
      <c r="D8" s="637"/>
      <c r="E8" s="214"/>
      <c r="F8" s="634">
        <v>43</v>
      </c>
      <c r="G8" s="634"/>
      <c r="H8" s="634"/>
    </row>
    <row r="9" spans="2:18" ht="15.75" customHeight="1" outlineLevel="1">
      <c r="B9" s="157"/>
      <c r="C9" s="637" t="s">
        <v>36</v>
      </c>
      <c r="D9" s="637"/>
      <c r="E9" s="214"/>
      <c r="F9" s="634">
        <v>84.9</v>
      </c>
      <c r="G9" s="634"/>
      <c r="H9" s="634"/>
    </row>
    <row r="10" spans="2:18" ht="15.75" customHeight="1" outlineLevel="1">
      <c r="B10" s="157"/>
      <c r="C10" s="637" t="s">
        <v>21</v>
      </c>
      <c r="D10" s="637"/>
      <c r="E10" s="214"/>
      <c r="F10" s="634">
        <v>580</v>
      </c>
      <c r="G10" s="634"/>
      <c r="H10" s="634"/>
    </row>
    <row r="11" spans="2:18" ht="15.75" customHeight="1" outlineLevel="1">
      <c r="B11" s="157"/>
      <c r="C11" s="637" t="s">
        <v>22</v>
      </c>
      <c r="D11" s="637"/>
      <c r="E11" s="214"/>
      <c r="F11" s="634">
        <v>4</v>
      </c>
      <c r="G11" s="634"/>
      <c r="H11" s="634"/>
    </row>
    <row r="12" spans="2:18" ht="15.75" customHeight="1" outlineLevel="1">
      <c r="B12" s="157"/>
      <c r="C12" s="637" t="s">
        <v>23</v>
      </c>
      <c r="D12" s="637"/>
      <c r="E12" s="214"/>
      <c r="F12" s="634">
        <v>3</v>
      </c>
      <c r="G12" s="634"/>
      <c r="H12" s="634"/>
    </row>
    <row r="13" spans="2:18" ht="15.75" customHeight="1" outlineLevel="1">
      <c r="B13" s="157"/>
      <c r="C13" s="637" t="s">
        <v>172</v>
      </c>
      <c r="D13" s="637"/>
      <c r="E13" s="214"/>
      <c r="F13" s="634">
        <v>15</v>
      </c>
      <c r="G13" s="634"/>
      <c r="H13" s="634"/>
    </row>
    <row r="14" spans="2:18" ht="15.75" customHeight="1" outlineLevel="1">
      <c r="B14" s="157"/>
      <c r="C14" s="637" t="s">
        <v>24</v>
      </c>
      <c r="D14" s="637"/>
      <c r="E14" s="214"/>
      <c r="F14" s="634">
        <v>20</v>
      </c>
      <c r="G14" s="634"/>
      <c r="H14" s="634"/>
    </row>
    <row r="15" spans="2:18" ht="15.75" customHeight="1" outlineLevel="1">
      <c r="B15" s="157"/>
      <c r="C15" s="637" t="s">
        <v>25</v>
      </c>
      <c r="D15" s="637"/>
      <c r="E15" s="214"/>
      <c r="F15" s="634">
        <v>25</v>
      </c>
      <c r="G15" s="634"/>
      <c r="H15" s="634"/>
    </row>
    <row r="16" spans="2:18" ht="15.75" customHeight="1" outlineLevel="1">
      <c r="B16" s="157"/>
      <c r="C16" s="637" t="s">
        <v>26</v>
      </c>
      <c r="D16" s="637"/>
      <c r="E16" s="214"/>
      <c r="F16" s="634">
        <v>60</v>
      </c>
      <c r="G16" s="634"/>
      <c r="H16" s="634"/>
    </row>
    <row r="17" spans="2:16" ht="15.75" customHeight="1" outlineLevel="1">
      <c r="B17" s="157"/>
      <c r="C17" s="637" t="s">
        <v>27</v>
      </c>
      <c r="D17" s="637"/>
      <c r="E17" s="214"/>
      <c r="F17" s="634">
        <v>381</v>
      </c>
      <c r="G17" s="634"/>
      <c r="H17" s="634"/>
    </row>
    <row r="18" spans="2:16" ht="15.75" customHeight="1" outlineLevel="1">
      <c r="B18" s="157"/>
      <c r="C18" s="637" t="s">
        <v>28</v>
      </c>
      <c r="D18" s="637"/>
      <c r="E18" s="214"/>
      <c r="F18" s="634" t="s">
        <v>48</v>
      </c>
      <c r="G18" s="634"/>
      <c r="H18" s="634"/>
    </row>
    <row r="19" spans="2:16" ht="15.75" customHeight="1" outlineLevel="1">
      <c r="B19" s="157"/>
      <c r="C19" s="637" t="s">
        <v>30</v>
      </c>
      <c r="D19" s="637"/>
      <c r="E19" s="214"/>
      <c r="F19" s="634" t="s">
        <v>31</v>
      </c>
      <c r="G19" s="634"/>
      <c r="H19" s="634"/>
    </row>
    <row r="20" spans="2:16" ht="15.75" customHeight="1" outlineLevel="1">
      <c r="B20" s="157"/>
      <c r="C20" s="637" t="s">
        <v>37</v>
      </c>
      <c r="D20" s="637"/>
      <c r="E20" s="214"/>
      <c r="F20" s="634" t="s">
        <v>49</v>
      </c>
      <c r="G20" s="634"/>
      <c r="H20" s="634"/>
    </row>
    <row r="21" spans="2:16" ht="15.75" customHeight="1" outlineLevel="1">
      <c r="B21" s="157"/>
      <c r="C21" s="635" t="s">
        <v>156</v>
      </c>
      <c r="D21" s="635"/>
      <c r="E21" s="214"/>
      <c r="F21" s="634" t="s">
        <v>55</v>
      </c>
      <c r="G21" s="634"/>
      <c r="H21" s="634"/>
    </row>
    <row r="22" spans="2:16" ht="15.75" customHeight="1" outlineLevel="1">
      <c r="B22" s="157"/>
      <c r="C22" s="635" t="s">
        <v>157</v>
      </c>
      <c r="D22" s="635"/>
      <c r="E22" s="214"/>
      <c r="F22" s="634" t="s">
        <v>283</v>
      </c>
      <c r="G22" s="634"/>
      <c r="H22" s="634"/>
    </row>
    <row r="23" spans="2:16" ht="15.75" customHeight="1" outlineLevel="1">
      <c r="B23" s="157"/>
      <c r="C23" s="635" t="s">
        <v>159</v>
      </c>
      <c r="D23" s="635"/>
      <c r="E23" s="214"/>
      <c r="F23" s="634" t="s">
        <v>284</v>
      </c>
      <c r="G23" s="634"/>
      <c r="H23" s="634"/>
    </row>
    <row r="24" spans="2:16" ht="15.75" customHeight="1" outlineLevel="1">
      <c r="B24" s="157"/>
      <c r="C24" s="635" t="s">
        <v>35</v>
      </c>
      <c r="D24" s="635"/>
      <c r="E24" s="214"/>
      <c r="F24" s="634">
        <v>126.4</v>
      </c>
      <c r="G24" s="634"/>
      <c r="H24" s="634"/>
    </row>
    <row r="25" spans="2:16" ht="15.75" customHeight="1">
      <c r="B25" s="49"/>
      <c r="C25" s="52"/>
      <c r="D25" s="51"/>
      <c r="E25" s="217"/>
      <c r="F25" s="52"/>
      <c r="G25" s="52"/>
      <c r="H25" s="51"/>
    </row>
    <row r="26" spans="2:16" ht="15.75" customHeight="1" outlineLevel="1">
      <c r="B26" s="196" t="s">
        <v>39</v>
      </c>
      <c r="C26" s="197" t="s">
        <v>44</v>
      </c>
      <c r="D26" s="199"/>
      <c r="E26" s="218"/>
      <c r="F26" s="197" t="s">
        <v>1</v>
      </c>
      <c r="G26" s="197" t="s">
        <v>40</v>
      </c>
      <c r="H26" s="199" t="s">
        <v>41</v>
      </c>
    </row>
    <row r="27" spans="2:16" ht="15.75" customHeight="1" outlineLevel="1">
      <c r="B27" s="250">
        <v>1032</v>
      </c>
      <c r="C27" s="241" t="s">
        <v>131</v>
      </c>
      <c r="D27" s="241"/>
      <c r="E27" s="179">
        <v>3456</v>
      </c>
      <c r="F27" s="173">
        <f>E27*'Прайс-лист'!I3*(1-'Прайс-лист'!$E$3)</f>
        <v>80179.200000000012</v>
      </c>
      <c r="G27" s="250"/>
      <c r="H27" s="174">
        <f>F27</f>
        <v>80179.200000000012</v>
      </c>
    </row>
    <row r="28" spans="2:16" ht="15.75" customHeight="1" outlineLevel="2">
      <c r="B28" s="184"/>
      <c r="C28" s="12" t="s">
        <v>337</v>
      </c>
      <c r="D28" s="12"/>
      <c r="E28" s="12"/>
      <c r="F28" s="12"/>
      <c r="G28" s="12"/>
      <c r="H28" s="12"/>
    </row>
    <row r="29" spans="2:16" ht="304.5" customHeight="1" outlineLevel="2">
      <c r="B29" s="176"/>
      <c r="C29" s="636" t="s">
        <v>626</v>
      </c>
      <c r="D29" s="636"/>
      <c r="E29" s="636"/>
      <c r="F29" s="636"/>
      <c r="G29" s="636"/>
      <c r="H29" s="636"/>
    </row>
    <row r="30" spans="2:16" ht="15.75" customHeight="1" outlineLevel="1">
      <c r="C30" s="212" t="s">
        <v>365</v>
      </c>
      <c r="D30" s="12"/>
      <c r="E30" s="12"/>
      <c r="F30" s="12"/>
      <c r="G30" s="12"/>
      <c r="H30" s="12"/>
    </row>
    <row r="31" spans="2:16" ht="15.75" customHeight="1" outlineLevel="1">
      <c r="B31" s="250">
        <v>2472</v>
      </c>
      <c r="C31" s="249" t="s">
        <v>3</v>
      </c>
      <c r="D31" s="178" t="s">
        <v>277</v>
      </c>
      <c r="E31" s="215">
        <v>143</v>
      </c>
      <c r="F31" s="173">
        <f>E31*'Прайс-лист'!I3*(1-'Прайс-лист'!$E$3)</f>
        <v>3317.6000000000004</v>
      </c>
      <c r="G31" s="175">
        <v>0</v>
      </c>
      <c r="H31" s="174">
        <f t="shared" ref="H31:H37" si="0">F31*G31</f>
        <v>0</v>
      </c>
      <c r="J31" s="104" t="s">
        <v>277</v>
      </c>
      <c r="K31" s="104" t="s">
        <v>277</v>
      </c>
      <c r="L31" s="104" t="s">
        <v>277</v>
      </c>
      <c r="M31" s="104" t="s">
        <v>277</v>
      </c>
      <c r="N31" s="104" t="s">
        <v>277</v>
      </c>
      <c r="O31" s="104" t="s">
        <v>277</v>
      </c>
      <c r="P31" s="104" t="s">
        <v>277</v>
      </c>
    </row>
    <row r="32" spans="2:16" ht="15.75" customHeight="1" outlineLevel="1">
      <c r="B32" s="207"/>
      <c r="C32" s="242" t="s">
        <v>454</v>
      </c>
      <c r="D32" s="191" t="s">
        <v>277</v>
      </c>
      <c r="E32" s="215">
        <v>23</v>
      </c>
      <c r="F32" s="173">
        <f>E32*'Прайс-лист'!I3*(1-'Прайс-лист'!$E$3)</f>
        <v>533.6</v>
      </c>
      <c r="G32" s="175">
        <v>0</v>
      </c>
      <c r="H32" s="174">
        <f t="shared" si="0"/>
        <v>0</v>
      </c>
      <c r="J32" s="106" t="s">
        <v>459</v>
      </c>
      <c r="K32" s="108" t="s">
        <v>453</v>
      </c>
      <c r="L32" s="106" t="s">
        <v>443</v>
      </c>
      <c r="M32" s="125" t="s">
        <v>399</v>
      </c>
      <c r="N32" s="275" t="s">
        <v>401</v>
      </c>
      <c r="O32" s="106" t="s">
        <v>334</v>
      </c>
      <c r="P32" s="108" t="s">
        <v>383</v>
      </c>
    </row>
    <row r="33" spans="1:16" ht="15.75" customHeight="1" outlineLevel="1">
      <c r="B33" s="250"/>
      <c r="C33" s="242" t="s">
        <v>465</v>
      </c>
      <c r="D33" s="191" t="s">
        <v>277</v>
      </c>
      <c r="E33" s="215">
        <v>1189</v>
      </c>
      <c r="F33" s="173">
        <f>E33*'Прайс-лист'!I3*(1-'Прайс-лист'!$E$3)</f>
        <v>27584.800000000003</v>
      </c>
      <c r="G33" s="175">
        <v>0</v>
      </c>
      <c r="H33" s="174">
        <f t="shared" si="0"/>
        <v>0</v>
      </c>
      <c r="J33" s="106" t="s">
        <v>367</v>
      </c>
      <c r="K33" s="104" t="s">
        <v>450</v>
      </c>
      <c r="L33" s="108" t="s">
        <v>523</v>
      </c>
      <c r="M33" s="125" t="s">
        <v>400</v>
      </c>
      <c r="N33" s="275" t="s">
        <v>402</v>
      </c>
      <c r="O33" s="106" t="s">
        <v>335</v>
      </c>
      <c r="P33" s="104" t="s">
        <v>382</v>
      </c>
    </row>
    <row r="34" spans="1:16" ht="15.75" customHeight="1" outlineLevel="1">
      <c r="B34" s="250">
        <v>2004</v>
      </c>
      <c r="C34" s="242" t="s">
        <v>279</v>
      </c>
      <c r="D34" s="191" t="s">
        <v>277</v>
      </c>
      <c r="E34" s="215">
        <v>0</v>
      </c>
      <c r="F34" s="173">
        <f>E34*'Прайс-лист'!I3*(1-'Прайс-лист'!$E$3)</f>
        <v>0</v>
      </c>
      <c r="G34" s="175">
        <v>0</v>
      </c>
      <c r="H34" s="174">
        <f t="shared" si="0"/>
        <v>0</v>
      </c>
      <c r="J34" s="106" t="s">
        <v>457</v>
      </c>
      <c r="K34" s="111" t="s">
        <v>451</v>
      </c>
      <c r="M34" s="120"/>
      <c r="N34" s="276" t="s">
        <v>593</v>
      </c>
      <c r="O34" s="106" t="s">
        <v>336</v>
      </c>
      <c r="P34" s="107"/>
    </row>
    <row r="35" spans="1:16" ht="15.75" customHeight="1" outlineLevel="1">
      <c r="A35" s="152"/>
      <c r="B35" s="250">
        <v>3076</v>
      </c>
      <c r="C35" s="242" t="s">
        <v>278</v>
      </c>
      <c r="D35" s="191" t="s">
        <v>277</v>
      </c>
      <c r="E35" s="215">
        <v>48</v>
      </c>
      <c r="F35" s="173">
        <f>E35*'Прайс-лист'!I3*(1-'Прайс-лист'!$E$3)</f>
        <v>1113.6000000000001</v>
      </c>
      <c r="G35" s="175">
        <v>0</v>
      </c>
      <c r="H35" s="174">
        <f t="shared" si="0"/>
        <v>0</v>
      </c>
      <c r="J35" s="108" t="s">
        <v>460</v>
      </c>
      <c r="K35" s="105" t="s">
        <v>456</v>
      </c>
      <c r="L35" s="111"/>
      <c r="M35" s="106"/>
      <c r="N35" s="276" t="s">
        <v>594</v>
      </c>
      <c r="O35" s="108" t="s">
        <v>435</v>
      </c>
      <c r="P35" s="106"/>
    </row>
    <row r="36" spans="1:16" ht="15.75" customHeight="1" outlineLevel="1">
      <c r="A36" s="152"/>
      <c r="B36" s="305">
        <v>3509</v>
      </c>
      <c r="C36" s="302" t="s">
        <v>329</v>
      </c>
      <c r="D36" s="180" t="s">
        <v>277</v>
      </c>
      <c r="E36" s="215">
        <v>305</v>
      </c>
      <c r="F36" s="173">
        <f>E36*'Прайс-лист'!I3*(1-'Прайс-лист'!$E$3)</f>
        <v>7076</v>
      </c>
      <c r="G36" s="175">
        <v>0</v>
      </c>
      <c r="H36" s="174">
        <f t="shared" ref="H36" si="1">F36*G36</f>
        <v>0</v>
      </c>
      <c r="J36" s="108" t="s">
        <v>333</v>
      </c>
      <c r="K36" s="105"/>
      <c r="L36" s="111"/>
      <c r="M36" s="106"/>
      <c r="N36" s="275" t="s">
        <v>403</v>
      </c>
      <c r="O36" s="276"/>
      <c r="P36" s="106"/>
    </row>
    <row r="37" spans="1:16" ht="15.75" customHeight="1" outlineLevel="1">
      <c r="A37" s="152"/>
      <c r="B37" s="245" t="s">
        <v>378</v>
      </c>
      <c r="C37" s="247" t="s">
        <v>381</v>
      </c>
      <c r="D37" s="191" t="s">
        <v>277</v>
      </c>
      <c r="E37" s="215">
        <v>0</v>
      </c>
      <c r="F37" s="173">
        <f>E37*'Прайс-лист'!I3*(1-'Прайс-лист'!$E$3)</f>
        <v>0</v>
      </c>
      <c r="G37" s="175">
        <v>0</v>
      </c>
      <c r="H37" s="174">
        <f t="shared" si="0"/>
        <v>0</v>
      </c>
      <c r="K37" s="130"/>
      <c r="L37" s="111"/>
      <c r="M37" s="107"/>
      <c r="N37" s="275" t="s">
        <v>404</v>
      </c>
      <c r="O37" s="275"/>
      <c r="P37" s="108"/>
    </row>
    <row r="38" spans="1:16" ht="15.75" customHeight="1" outlineLevel="1">
      <c r="A38" s="152"/>
      <c r="C38" s="213" t="s">
        <v>4</v>
      </c>
      <c r="D38" s="189"/>
      <c r="E38" s="189"/>
      <c r="F38" s="189"/>
      <c r="G38" s="189"/>
      <c r="H38" s="189"/>
      <c r="J38" s="108"/>
      <c r="K38" s="130"/>
      <c r="L38" s="108"/>
      <c r="M38" s="107"/>
      <c r="N38" s="275" t="s">
        <v>405</v>
      </c>
      <c r="O38" s="275"/>
      <c r="P38" s="108"/>
    </row>
    <row r="39" spans="1:16" ht="15.75" customHeight="1" outlineLevel="1">
      <c r="A39" s="152"/>
      <c r="B39" s="250">
        <v>4144</v>
      </c>
      <c r="C39" s="632" t="s">
        <v>409</v>
      </c>
      <c r="D39" s="632"/>
      <c r="E39" s="205">
        <v>23</v>
      </c>
      <c r="F39" s="173">
        <f>E39*'Прайс-лист'!I3*(1-'Прайс-лист'!$E$3)</f>
        <v>533.6</v>
      </c>
      <c r="G39" s="175">
        <v>0</v>
      </c>
      <c r="H39" s="174">
        <f t="shared" ref="H39:H49" si="2">F39*G39</f>
        <v>0</v>
      </c>
      <c r="N39" s="276" t="s">
        <v>595</v>
      </c>
      <c r="O39" s="275"/>
      <c r="P39" s="111"/>
    </row>
    <row r="40" spans="1:16" ht="15.75" customHeight="1" outlineLevel="1">
      <c r="A40" s="152"/>
      <c r="B40" s="250">
        <v>2401</v>
      </c>
      <c r="C40" s="635" t="s">
        <v>46</v>
      </c>
      <c r="D40" s="635"/>
      <c r="E40" s="216">
        <v>141</v>
      </c>
      <c r="F40" s="173">
        <f>E40*'Прайс-лист'!I3*(1-'Прайс-лист'!$E$3)</f>
        <v>3271.2000000000003</v>
      </c>
      <c r="G40" s="175">
        <v>0</v>
      </c>
      <c r="H40" s="174">
        <f t="shared" si="2"/>
        <v>0</v>
      </c>
      <c r="N40" s="275" t="s">
        <v>406</v>
      </c>
      <c r="O40" s="276"/>
      <c r="P40" s="148"/>
    </row>
    <row r="41" spans="1:16" ht="15.75" customHeight="1" outlineLevel="1">
      <c r="A41" s="152"/>
      <c r="B41" s="250">
        <v>2420</v>
      </c>
      <c r="C41" s="635" t="s">
        <v>47</v>
      </c>
      <c r="D41" s="635"/>
      <c r="E41" s="205">
        <v>420</v>
      </c>
      <c r="F41" s="173">
        <f>E41*'Прайс-лист'!I3*(1-'Прайс-лист'!$E$3)</f>
        <v>9744</v>
      </c>
      <c r="G41" s="175">
        <v>0</v>
      </c>
      <c r="H41" s="174">
        <f t="shared" si="2"/>
        <v>0</v>
      </c>
      <c r="N41" s="275" t="s">
        <v>407</v>
      </c>
      <c r="O41" s="275"/>
    </row>
    <row r="42" spans="1:16" ht="15.75" customHeight="1" outlineLevel="1">
      <c r="A42" s="152"/>
      <c r="B42" s="250">
        <v>2313</v>
      </c>
      <c r="C42" s="635" t="s">
        <v>285</v>
      </c>
      <c r="D42" s="635"/>
      <c r="E42" s="205">
        <v>217</v>
      </c>
      <c r="F42" s="173">
        <f>E42*'Прайс-лист'!I3*(1-'Прайс-лист'!$E$3)</f>
        <v>5034.4000000000005</v>
      </c>
      <c r="G42" s="175">
        <v>0</v>
      </c>
      <c r="H42" s="174">
        <f t="shared" si="2"/>
        <v>0</v>
      </c>
      <c r="N42" s="148"/>
      <c r="O42" s="275"/>
    </row>
    <row r="43" spans="1:16" ht="15.75" customHeight="1" outlineLevel="1">
      <c r="A43" s="152"/>
      <c r="B43" s="250">
        <v>2907</v>
      </c>
      <c r="C43" s="635" t="s">
        <v>6</v>
      </c>
      <c r="D43" s="635"/>
      <c r="E43" s="205">
        <v>108</v>
      </c>
      <c r="F43" s="173">
        <f>E43*'Прайс-лист'!I3*(1-'Прайс-лист'!$E$3)</f>
        <v>2505.6000000000004</v>
      </c>
      <c r="G43" s="175">
        <v>0</v>
      </c>
      <c r="H43" s="174">
        <f t="shared" si="2"/>
        <v>0</v>
      </c>
    </row>
    <row r="44" spans="1:16" ht="15.75" customHeight="1" outlineLevel="1">
      <c r="A44" s="152"/>
      <c r="B44" s="250">
        <v>2908</v>
      </c>
      <c r="C44" s="635" t="s">
        <v>67</v>
      </c>
      <c r="D44" s="635"/>
      <c r="E44" s="205">
        <v>130</v>
      </c>
      <c r="F44" s="173">
        <f>E44*'Прайс-лист'!I3*(1-'Прайс-лист'!$E$3)</f>
        <v>3016</v>
      </c>
      <c r="G44" s="175">
        <v>0</v>
      </c>
      <c r="H44" s="174">
        <f t="shared" si="2"/>
        <v>0</v>
      </c>
    </row>
    <row r="45" spans="1:16" ht="15.75" customHeight="1" outlineLevel="1">
      <c r="A45" s="152"/>
      <c r="B45" s="250">
        <v>2895</v>
      </c>
      <c r="C45" s="635" t="s">
        <v>8</v>
      </c>
      <c r="D45" s="635"/>
      <c r="E45" s="205">
        <v>217</v>
      </c>
      <c r="F45" s="173">
        <f>E45*'Прайс-лист'!I3*(1-'Прайс-лист'!$E$3)</f>
        <v>5034.4000000000005</v>
      </c>
      <c r="G45" s="175">
        <v>0</v>
      </c>
      <c r="H45" s="174">
        <f t="shared" si="2"/>
        <v>0</v>
      </c>
    </row>
    <row r="46" spans="1:16" ht="15.75" customHeight="1" outlineLevel="1">
      <c r="A46" s="152"/>
      <c r="B46" s="250">
        <v>289501</v>
      </c>
      <c r="C46" s="635" t="s">
        <v>280</v>
      </c>
      <c r="D46" s="635"/>
      <c r="E46" s="205">
        <v>217</v>
      </c>
      <c r="F46" s="173">
        <f>E46*'Прайс-лист'!I3*(1-'Прайс-лист'!$E$3)</f>
        <v>5034.4000000000005</v>
      </c>
      <c r="G46" s="175">
        <v>0</v>
      </c>
      <c r="H46" s="174">
        <f t="shared" si="2"/>
        <v>0</v>
      </c>
    </row>
    <row r="47" spans="1:16" ht="15.75" customHeight="1" outlineLevel="1">
      <c r="A47" s="152"/>
      <c r="B47" s="250">
        <v>289450</v>
      </c>
      <c r="C47" s="635" t="s">
        <v>410</v>
      </c>
      <c r="D47" s="635"/>
      <c r="E47" s="205">
        <v>98</v>
      </c>
      <c r="F47" s="173">
        <f>E47*'Прайс-лист'!I3*(1-'Прайс-лист'!$E$3)</f>
        <v>2273.6</v>
      </c>
      <c r="G47" s="175">
        <v>0</v>
      </c>
      <c r="H47" s="174">
        <f t="shared" si="2"/>
        <v>0</v>
      </c>
    </row>
    <row r="48" spans="1:16" ht="15.75" customHeight="1" outlineLevel="1">
      <c r="A48" s="152"/>
      <c r="B48" s="207">
        <v>2390</v>
      </c>
      <c r="C48" s="632" t="s">
        <v>524</v>
      </c>
      <c r="D48" s="632"/>
      <c r="E48" s="205">
        <v>401</v>
      </c>
      <c r="F48" s="173">
        <f>E48*'Прайс-лист'!I3*(1-'Прайс-лист'!$E$3)</f>
        <v>9303.2000000000007</v>
      </c>
      <c r="G48" s="175">
        <v>0</v>
      </c>
      <c r="H48" s="174">
        <f t="shared" si="2"/>
        <v>0</v>
      </c>
    </row>
    <row r="49" spans="1:16" ht="15.75" customHeight="1" outlineLevel="1">
      <c r="A49" s="152"/>
      <c r="B49" s="207">
        <v>2395</v>
      </c>
      <c r="C49" s="632" t="s">
        <v>527</v>
      </c>
      <c r="D49" s="632"/>
      <c r="E49" s="205">
        <v>564</v>
      </c>
      <c r="F49" s="173">
        <f>E49*'Прайс-лист'!I3*(1-'Прайс-лист'!$E$3)</f>
        <v>13084.800000000001</v>
      </c>
      <c r="G49" s="175">
        <v>0</v>
      </c>
      <c r="H49" s="174">
        <f t="shared" si="2"/>
        <v>0</v>
      </c>
      <c r="N49" s="111"/>
      <c r="O49" s="111"/>
      <c r="P49" s="111"/>
    </row>
    <row r="50" spans="1:16" ht="18" outlineLevel="1">
      <c r="B50" s="3"/>
      <c r="C50" s="251"/>
      <c r="D50" s="1"/>
      <c r="E50" s="88"/>
      <c r="F50" s="315" t="s">
        <v>9</v>
      </c>
      <c r="G50" s="633">
        <f>SUM(H27:H49)</f>
        <v>80179.200000000012</v>
      </c>
      <c r="H50" s="633"/>
      <c r="N50" s="108"/>
      <c r="O50" s="108"/>
      <c r="P50" s="108"/>
    </row>
  </sheetData>
  <sortState ref="A37:J47">
    <sortCondition ref="A37"/>
  </sortState>
  <mergeCells count="58">
    <mergeCell ref="C49:D49"/>
    <mergeCell ref="C44:D44"/>
    <mergeCell ref="C45:D45"/>
    <mergeCell ref="C46:D46"/>
    <mergeCell ref="C47:D47"/>
    <mergeCell ref="C48:D48"/>
    <mergeCell ref="C39:D39"/>
    <mergeCell ref="C40:D40"/>
    <mergeCell ref="C41:D41"/>
    <mergeCell ref="C42:D42"/>
    <mergeCell ref="C43:D43"/>
    <mergeCell ref="C8:D8"/>
    <mergeCell ref="C22:D22"/>
    <mergeCell ref="C23:D23"/>
    <mergeCell ref="C24:D24"/>
    <mergeCell ref="C29:H29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18:H18"/>
    <mergeCell ref="F19:H19"/>
    <mergeCell ref="C20:D20"/>
    <mergeCell ref="F20:H20"/>
    <mergeCell ref="F21:H21"/>
    <mergeCell ref="F22:H22"/>
    <mergeCell ref="F23:H23"/>
    <mergeCell ref="C7:D7"/>
    <mergeCell ref="B2:H2"/>
    <mergeCell ref="B3:H3"/>
    <mergeCell ref="C4:D4"/>
    <mergeCell ref="C5:D5"/>
    <mergeCell ref="C6:D6"/>
    <mergeCell ref="F4:H4"/>
    <mergeCell ref="F5:H5"/>
    <mergeCell ref="F6:H6"/>
    <mergeCell ref="F7:H7"/>
    <mergeCell ref="G50:H50"/>
    <mergeCell ref="Q2:R2"/>
    <mergeCell ref="C21:D21"/>
    <mergeCell ref="C9:D9"/>
    <mergeCell ref="C10:D10"/>
    <mergeCell ref="C11:D11"/>
    <mergeCell ref="C12:D12"/>
    <mergeCell ref="C14:D14"/>
    <mergeCell ref="C15:D15"/>
    <mergeCell ref="C16:D16"/>
    <mergeCell ref="C17:D17"/>
    <mergeCell ref="C18:D18"/>
    <mergeCell ref="C19:D19"/>
    <mergeCell ref="C13:D13"/>
    <mergeCell ref="F13:H13"/>
    <mergeCell ref="F24:H24"/>
  </mergeCells>
  <dataValidations count="7">
    <dataValidation type="list" allowBlank="1" showInputMessage="1" showErrorMessage="1" sqref="D35">
      <formula1>$N$31:$N$41</formula1>
    </dataValidation>
    <dataValidation type="list" allowBlank="1" showInputMessage="1" showErrorMessage="1" sqref="D34">
      <formula1>$M$31:$M$33</formula1>
    </dataValidation>
    <dataValidation type="list" allowBlank="1" showInputMessage="1" showErrorMessage="1" sqref="D37">
      <formula1>$P$31:$P$33</formula1>
    </dataValidation>
    <dataValidation type="list" allowBlank="1" showInputMessage="1" showErrorMessage="1" sqref="D33">
      <formula1>$L$31:$L$33</formula1>
    </dataValidation>
    <dataValidation type="list" allowBlank="1" showInputMessage="1" showErrorMessage="1" sqref="D31">
      <formula1>$J$31:$J$36</formula1>
    </dataValidation>
    <dataValidation type="list" allowBlank="1" showInputMessage="1" showErrorMessage="1" sqref="D32">
      <formula1>$K$31:$K$35</formula1>
    </dataValidation>
    <dataValidation type="list" allowBlank="1" showInputMessage="1" showErrorMessage="1" sqref="D36">
      <formula1>$O$31:$O$35</formula1>
    </dataValidation>
  </dataValidations>
  <hyperlinks>
    <hyperlink ref="Q2:R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B050"/>
  </sheetPr>
  <dimension ref="B2:R50"/>
  <sheetViews>
    <sheetView showGridLines="0" zoomScaleNormal="100" workbookViewId="0">
      <pane ySplit="2" topLeftCell="A30" activePane="bottomLeft" state="frozen"/>
      <selection pane="bottomLeft" activeCell="F50" sqref="F50:H50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9" customWidth="1"/>
    <col min="5" max="5" width="10.7109375" style="60" hidden="1" customWidth="1"/>
    <col min="6" max="6" width="15.7109375" style="149" customWidth="1"/>
    <col min="7" max="7" width="10.7109375" style="148" customWidth="1"/>
    <col min="8" max="8" width="15.7109375" style="149" customWidth="1"/>
    <col min="9" max="9" width="9.140625" style="148"/>
    <col min="10" max="16" width="15.7109375" style="148" hidden="1" customWidth="1" outlineLevel="1"/>
    <col min="17" max="17" width="9.140625" style="148" collapsed="1"/>
    <col min="18" max="16384" width="9.140625" style="148"/>
  </cols>
  <sheetData>
    <row r="2" spans="2:18" ht="15.75" customHeight="1">
      <c r="B2" s="638" t="s">
        <v>282</v>
      </c>
      <c r="C2" s="638"/>
      <c r="D2" s="638"/>
      <c r="E2" s="638"/>
      <c r="F2" s="638"/>
      <c r="G2" s="638"/>
      <c r="H2" s="638"/>
      <c r="Q2" s="639" t="s">
        <v>411</v>
      </c>
      <c r="R2" s="639"/>
    </row>
    <row r="3" spans="2:18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8" ht="15.75" customHeight="1" outlineLevel="1">
      <c r="B4" s="157"/>
      <c r="C4" s="241" t="s">
        <v>16</v>
      </c>
      <c r="D4" s="159"/>
      <c r="E4" s="209"/>
      <c r="F4" s="634">
        <v>300</v>
      </c>
      <c r="G4" s="634"/>
      <c r="H4" s="634"/>
    </row>
    <row r="5" spans="2:18" ht="15.75" customHeight="1" outlineLevel="1">
      <c r="B5" s="157"/>
      <c r="C5" s="241" t="s">
        <v>17</v>
      </c>
      <c r="D5" s="159"/>
      <c r="E5" s="209"/>
      <c r="F5" s="634">
        <v>200</v>
      </c>
      <c r="G5" s="634"/>
      <c r="H5" s="634"/>
    </row>
    <row r="6" spans="2:18" ht="15.75" customHeight="1" outlineLevel="1">
      <c r="B6" s="157"/>
      <c r="C6" s="241" t="s">
        <v>18</v>
      </c>
      <c r="D6" s="159"/>
      <c r="E6" s="209"/>
      <c r="F6" s="634">
        <v>167</v>
      </c>
      <c r="G6" s="634"/>
      <c r="H6" s="634"/>
    </row>
    <row r="7" spans="2:18" ht="15.75" customHeight="1" outlineLevel="1">
      <c r="B7" s="157"/>
      <c r="C7" s="241" t="s">
        <v>19</v>
      </c>
      <c r="D7" s="159"/>
      <c r="E7" s="209"/>
      <c r="F7" s="634">
        <v>78</v>
      </c>
      <c r="G7" s="634"/>
      <c r="H7" s="634"/>
    </row>
    <row r="8" spans="2:18" ht="15.75" customHeight="1" outlineLevel="1">
      <c r="B8" s="157"/>
      <c r="C8" s="241" t="s">
        <v>20</v>
      </c>
      <c r="D8" s="159"/>
      <c r="E8" s="209"/>
      <c r="F8" s="634">
        <v>43</v>
      </c>
      <c r="G8" s="634"/>
      <c r="H8" s="634"/>
    </row>
    <row r="9" spans="2:18" ht="15.75" customHeight="1" outlineLevel="1">
      <c r="B9" s="157"/>
      <c r="C9" s="241" t="s">
        <v>36</v>
      </c>
      <c r="D9" s="159"/>
      <c r="E9" s="209"/>
      <c r="F9" s="634">
        <v>77.400000000000006</v>
      </c>
      <c r="G9" s="634"/>
      <c r="H9" s="634"/>
    </row>
    <row r="10" spans="2:18" ht="15.75" customHeight="1" outlineLevel="1">
      <c r="B10" s="157"/>
      <c r="C10" s="241" t="s">
        <v>21</v>
      </c>
      <c r="D10" s="159"/>
      <c r="E10" s="209"/>
      <c r="F10" s="634">
        <v>520</v>
      </c>
      <c r="G10" s="634"/>
      <c r="H10" s="634"/>
    </row>
    <row r="11" spans="2:18" ht="15.75" customHeight="1" outlineLevel="1">
      <c r="B11" s="157"/>
      <c r="C11" s="241" t="s">
        <v>22</v>
      </c>
      <c r="D11" s="159"/>
      <c r="E11" s="209"/>
      <c r="F11" s="634">
        <v>4</v>
      </c>
      <c r="G11" s="634"/>
      <c r="H11" s="634"/>
    </row>
    <row r="12" spans="2:18" ht="15.75" customHeight="1" outlineLevel="1">
      <c r="B12" s="157"/>
      <c r="C12" s="241" t="s">
        <v>23</v>
      </c>
      <c r="D12" s="159"/>
      <c r="E12" s="209"/>
      <c r="F12" s="634">
        <v>3</v>
      </c>
      <c r="G12" s="634"/>
      <c r="H12" s="634"/>
    </row>
    <row r="13" spans="2:18" ht="15.75" customHeight="1" outlineLevel="1">
      <c r="B13" s="157"/>
      <c r="C13" s="637" t="s">
        <v>172</v>
      </c>
      <c r="D13" s="637"/>
      <c r="E13" s="209"/>
      <c r="F13" s="634">
        <v>9.8000000000000007</v>
      </c>
      <c r="G13" s="634"/>
      <c r="H13" s="634"/>
    </row>
    <row r="14" spans="2:18" ht="15.75" customHeight="1" outlineLevel="1">
      <c r="B14" s="157"/>
      <c r="C14" s="241" t="s">
        <v>24</v>
      </c>
      <c r="D14" s="159"/>
      <c r="E14" s="209"/>
      <c r="F14" s="634">
        <v>15</v>
      </c>
      <c r="G14" s="634"/>
      <c r="H14" s="634"/>
    </row>
    <row r="15" spans="2:18" ht="15.75" customHeight="1" outlineLevel="1">
      <c r="B15" s="157"/>
      <c r="C15" s="241" t="s">
        <v>25</v>
      </c>
      <c r="D15" s="159"/>
      <c r="E15" s="209"/>
      <c r="F15" s="634" t="s">
        <v>614</v>
      </c>
      <c r="G15" s="634"/>
      <c r="H15" s="634"/>
    </row>
    <row r="16" spans="2:18" ht="15.75" customHeight="1" outlineLevel="1">
      <c r="B16" s="157"/>
      <c r="C16" s="241" t="s">
        <v>26</v>
      </c>
      <c r="D16" s="159"/>
      <c r="E16" s="209"/>
      <c r="F16" s="634">
        <v>50</v>
      </c>
      <c r="G16" s="634"/>
      <c r="H16" s="634"/>
    </row>
    <row r="17" spans="2:16" ht="15.75" customHeight="1" outlineLevel="1">
      <c r="B17" s="157"/>
      <c r="C17" s="241" t="s">
        <v>27</v>
      </c>
      <c r="D17" s="159"/>
      <c r="E17" s="209"/>
      <c r="F17" s="634">
        <v>381</v>
      </c>
      <c r="G17" s="634"/>
      <c r="H17" s="634"/>
    </row>
    <row r="18" spans="2:16" ht="15.75" customHeight="1" outlineLevel="1">
      <c r="B18" s="157"/>
      <c r="C18" s="241" t="s">
        <v>28</v>
      </c>
      <c r="D18" s="159"/>
      <c r="E18" s="209"/>
      <c r="F18" s="634" t="s">
        <v>48</v>
      </c>
      <c r="G18" s="634"/>
      <c r="H18" s="634"/>
    </row>
    <row r="19" spans="2:16" ht="15.75" customHeight="1" outlineLevel="1">
      <c r="B19" s="157"/>
      <c r="C19" s="241" t="s">
        <v>30</v>
      </c>
      <c r="D19" s="159"/>
      <c r="E19" s="209"/>
      <c r="F19" s="634" t="s">
        <v>31</v>
      </c>
      <c r="G19" s="634"/>
      <c r="H19" s="634"/>
    </row>
    <row r="20" spans="2:16" ht="15.75" customHeight="1" outlineLevel="1">
      <c r="B20" s="157"/>
      <c r="C20" s="241" t="s">
        <v>37</v>
      </c>
      <c r="D20" s="159"/>
      <c r="E20" s="209"/>
      <c r="F20" s="634" t="s">
        <v>49</v>
      </c>
      <c r="G20" s="634"/>
      <c r="H20" s="634"/>
    </row>
    <row r="21" spans="2:16" ht="15.75" customHeight="1" outlineLevel="1">
      <c r="B21" s="157"/>
      <c r="C21" s="242" t="s">
        <v>156</v>
      </c>
      <c r="D21" s="159"/>
      <c r="E21" s="209"/>
      <c r="F21" s="634" t="s">
        <v>50</v>
      </c>
      <c r="G21" s="634"/>
      <c r="H21" s="634"/>
    </row>
    <row r="22" spans="2:16" ht="15.75" customHeight="1" outlineLevel="1">
      <c r="B22" s="157"/>
      <c r="C22" s="242" t="s">
        <v>157</v>
      </c>
      <c r="D22" s="159"/>
      <c r="E22" s="209"/>
      <c r="F22" s="634" t="s">
        <v>283</v>
      </c>
      <c r="G22" s="634"/>
      <c r="H22" s="634"/>
    </row>
    <row r="23" spans="2:16" ht="15.75" customHeight="1" outlineLevel="1">
      <c r="B23" s="157"/>
      <c r="C23" s="242" t="s">
        <v>159</v>
      </c>
      <c r="D23" s="159"/>
      <c r="E23" s="209"/>
      <c r="F23" s="634" t="s">
        <v>284</v>
      </c>
      <c r="G23" s="634"/>
      <c r="H23" s="634"/>
    </row>
    <row r="24" spans="2:16" ht="15.75" customHeight="1" outlineLevel="1">
      <c r="B24" s="157"/>
      <c r="C24" s="242" t="s">
        <v>35</v>
      </c>
      <c r="D24" s="159"/>
      <c r="E24" s="209"/>
      <c r="F24" s="634">
        <v>118.5</v>
      </c>
      <c r="G24" s="634"/>
      <c r="H24" s="634"/>
    </row>
    <row r="25" spans="2:16" ht="15.75" customHeight="1">
      <c r="B25" s="49"/>
      <c r="C25" s="52"/>
      <c r="D25" s="51"/>
      <c r="E25" s="211"/>
      <c r="F25" s="52"/>
      <c r="G25" s="52"/>
      <c r="H25" s="51"/>
    </row>
    <row r="26" spans="2:16" ht="15.75" customHeight="1" outlineLevel="1">
      <c r="B26" s="196" t="s">
        <v>39</v>
      </c>
      <c r="C26" s="197" t="s">
        <v>44</v>
      </c>
      <c r="D26" s="199"/>
      <c r="E26" s="220"/>
      <c r="F26" s="197" t="s">
        <v>1</v>
      </c>
      <c r="G26" s="197" t="s">
        <v>40</v>
      </c>
      <c r="H26" s="199" t="s">
        <v>41</v>
      </c>
    </row>
    <row r="27" spans="2:16" ht="15.75" customHeight="1" outlineLevel="1">
      <c r="B27" s="250">
        <v>1022</v>
      </c>
      <c r="C27" s="241" t="s">
        <v>131</v>
      </c>
      <c r="D27" s="241"/>
      <c r="E27" s="172">
        <v>3296</v>
      </c>
      <c r="F27" s="173">
        <f>E27*'Прайс-лист'!I3*(1-'Прайс-лист'!$E$3)</f>
        <v>76467.199999999997</v>
      </c>
      <c r="G27" s="250"/>
      <c r="H27" s="174">
        <f>F27</f>
        <v>76467.199999999997</v>
      </c>
    </row>
    <row r="28" spans="2:16" ht="15.75" customHeight="1" outlineLevel="2">
      <c r="B28" s="184"/>
      <c r="C28" s="12" t="s">
        <v>337</v>
      </c>
      <c r="D28" s="12"/>
      <c r="E28" s="12"/>
      <c r="F28" s="12"/>
      <c r="G28" s="12"/>
      <c r="H28" s="12"/>
    </row>
    <row r="29" spans="2:16" ht="307.5" customHeight="1" outlineLevel="2">
      <c r="B29" s="176"/>
      <c r="C29" s="636" t="s">
        <v>626</v>
      </c>
      <c r="D29" s="636"/>
      <c r="E29" s="636"/>
      <c r="F29" s="636"/>
      <c r="G29" s="636"/>
      <c r="H29" s="636"/>
    </row>
    <row r="30" spans="2:16" ht="15.75" customHeight="1" outlineLevel="1">
      <c r="C30" s="212" t="s">
        <v>365</v>
      </c>
      <c r="D30" s="12"/>
      <c r="E30" s="12"/>
      <c r="F30" s="12"/>
      <c r="G30" s="12"/>
      <c r="H30" s="12"/>
      <c r="N30" s="57"/>
      <c r="O30" s="57"/>
      <c r="P30" s="57"/>
    </row>
    <row r="31" spans="2:16" ht="15.75" customHeight="1" outlineLevel="1">
      <c r="B31" s="250">
        <v>2472</v>
      </c>
      <c r="C31" s="249" t="s">
        <v>3</v>
      </c>
      <c r="D31" s="178" t="s">
        <v>277</v>
      </c>
      <c r="E31" s="215">
        <v>143</v>
      </c>
      <c r="F31" s="173">
        <f>E31*'Прайс-лист'!I3*(1-'Прайс-лист'!$E$3)</f>
        <v>3317.6000000000004</v>
      </c>
      <c r="G31" s="175">
        <v>0</v>
      </c>
      <c r="H31" s="174">
        <f t="shared" ref="H31:H37" si="0">F31*G31</f>
        <v>0</v>
      </c>
      <c r="J31" s="104" t="s">
        <v>277</v>
      </c>
      <c r="K31" s="104" t="s">
        <v>277</v>
      </c>
      <c r="L31" s="104" t="s">
        <v>277</v>
      </c>
      <c r="M31" s="104" t="s">
        <v>277</v>
      </c>
      <c r="N31" s="104" t="s">
        <v>277</v>
      </c>
      <c r="O31" s="104" t="s">
        <v>277</v>
      </c>
      <c r="P31" s="104" t="s">
        <v>277</v>
      </c>
    </row>
    <row r="32" spans="2:16" ht="15.75" customHeight="1" outlineLevel="1">
      <c r="B32" s="207"/>
      <c r="C32" s="242" t="s">
        <v>454</v>
      </c>
      <c r="D32" s="191" t="s">
        <v>277</v>
      </c>
      <c r="E32" s="215">
        <v>23</v>
      </c>
      <c r="F32" s="173">
        <f>E32*'Прайс-лист'!I3*(1-'Прайс-лист'!$E$3)</f>
        <v>533.6</v>
      </c>
      <c r="G32" s="175">
        <v>0</v>
      </c>
      <c r="H32" s="174">
        <f t="shared" si="0"/>
        <v>0</v>
      </c>
      <c r="J32" s="106" t="s">
        <v>459</v>
      </c>
      <c r="K32" s="108" t="s">
        <v>453</v>
      </c>
      <c r="L32" s="106" t="s">
        <v>443</v>
      </c>
      <c r="M32" s="125" t="s">
        <v>399</v>
      </c>
      <c r="N32" s="275" t="s">
        <v>401</v>
      </c>
      <c r="O32" s="106" t="s">
        <v>334</v>
      </c>
      <c r="P32" s="108" t="s">
        <v>383</v>
      </c>
    </row>
    <row r="33" spans="2:16" ht="15.75" customHeight="1" outlineLevel="1">
      <c r="B33" s="250"/>
      <c r="C33" s="242" t="s">
        <v>465</v>
      </c>
      <c r="D33" s="191" t="s">
        <v>277</v>
      </c>
      <c r="E33" s="215">
        <v>1041</v>
      </c>
      <c r="F33" s="173">
        <f>E33*'Прайс-лист'!I3*(1-'Прайс-лист'!$E$3)</f>
        <v>24151.200000000001</v>
      </c>
      <c r="G33" s="175">
        <v>0</v>
      </c>
      <c r="H33" s="174">
        <f t="shared" si="0"/>
        <v>0</v>
      </c>
      <c r="J33" s="106" t="s">
        <v>367</v>
      </c>
      <c r="K33" s="104" t="s">
        <v>450</v>
      </c>
      <c r="L33" s="108" t="s">
        <v>523</v>
      </c>
      <c r="M33" s="125" t="s">
        <v>400</v>
      </c>
      <c r="N33" s="275" t="s">
        <v>402</v>
      </c>
      <c r="O33" s="106" t="s">
        <v>335</v>
      </c>
      <c r="P33" s="104" t="s">
        <v>382</v>
      </c>
    </row>
    <row r="34" spans="2:16" ht="15.75" customHeight="1" outlineLevel="1">
      <c r="B34" s="250">
        <v>2004</v>
      </c>
      <c r="C34" s="242" t="s">
        <v>279</v>
      </c>
      <c r="D34" s="191" t="s">
        <v>277</v>
      </c>
      <c r="E34" s="215">
        <v>0</v>
      </c>
      <c r="F34" s="173">
        <f>E34*'Прайс-лист'!I3*(1-'Прайс-лист'!$E$3)</f>
        <v>0</v>
      </c>
      <c r="G34" s="175">
        <v>0</v>
      </c>
      <c r="H34" s="174">
        <f t="shared" si="0"/>
        <v>0</v>
      </c>
      <c r="J34" s="106" t="s">
        <v>457</v>
      </c>
      <c r="K34" s="111" t="s">
        <v>451</v>
      </c>
      <c r="M34" s="120"/>
      <c r="N34" s="276" t="s">
        <v>593</v>
      </c>
      <c r="O34" s="106" t="s">
        <v>336</v>
      </c>
      <c r="P34" s="107"/>
    </row>
    <row r="35" spans="2:16" ht="15.75" customHeight="1" outlineLevel="1">
      <c r="B35" s="250">
        <v>3076</v>
      </c>
      <c r="C35" s="242" t="s">
        <v>278</v>
      </c>
      <c r="D35" s="191" t="s">
        <v>277</v>
      </c>
      <c r="E35" s="215">
        <v>48</v>
      </c>
      <c r="F35" s="173">
        <f>E35*'Прайс-лист'!I3*(1-'Прайс-лист'!$E$3)</f>
        <v>1113.6000000000001</v>
      </c>
      <c r="G35" s="175">
        <v>0</v>
      </c>
      <c r="H35" s="174">
        <f t="shared" si="0"/>
        <v>0</v>
      </c>
      <c r="J35" s="108" t="s">
        <v>460</v>
      </c>
      <c r="K35" s="105" t="s">
        <v>456</v>
      </c>
      <c r="L35" s="111"/>
      <c r="M35" s="106"/>
      <c r="N35" s="276" t="s">
        <v>594</v>
      </c>
      <c r="O35" s="108" t="s">
        <v>435</v>
      </c>
      <c r="P35" s="106"/>
    </row>
    <row r="36" spans="2:16" ht="15.75" customHeight="1" outlineLevel="1">
      <c r="B36" s="305">
        <v>3514</v>
      </c>
      <c r="C36" s="302" t="s">
        <v>329</v>
      </c>
      <c r="D36" s="180" t="s">
        <v>277</v>
      </c>
      <c r="E36" s="215">
        <v>295</v>
      </c>
      <c r="F36" s="173">
        <f>E36*'Прайс-лист'!I3*(1-'Прайс-лист'!$E$3)</f>
        <v>6844</v>
      </c>
      <c r="G36" s="175">
        <v>0</v>
      </c>
      <c r="H36" s="174">
        <f t="shared" ref="H36" si="1">F36*G36</f>
        <v>0</v>
      </c>
      <c r="J36" s="108" t="s">
        <v>333</v>
      </c>
      <c r="K36" s="105"/>
      <c r="L36" s="111"/>
      <c r="M36" s="106"/>
      <c r="N36" s="275" t="s">
        <v>403</v>
      </c>
      <c r="O36" s="276"/>
      <c r="P36" s="106"/>
    </row>
    <row r="37" spans="2:16" ht="15.75" customHeight="1" outlineLevel="1">
      <c r="B37" s="245" t="s">
        <v>378</v>
      </c>
      <c r="C37" s="247" t="s">
        <v>381</v>
      </c>
      <c r="D37" s="191" t="s">
        <v>277</v>
      </c>
      <c r="E37" s="215">
        <v>0</v>
      </c>
      <c r="F37" s="173">
        <f>E37*'Прайс-лист'!I3*(1-'Прайс-лист'!$E$3)</f>
        <v>0</v>
      </c>
      <c r="G37" s="175">
        <v>0</v>
      </c>
      <c r="H37" s="174">
        <f t="shared" si="0"/>
        <v>0</v>
      </c>
      <c r="K37" s="130"/>
      <c r="L37" s="111"/>
      <c r="M37" s="107"/>
      <c r="N37" s="275" t="s">
        <v>404</v>
      </c>
      <c r="O37" s="275"/>
      <c r="P37" s="108"/>
    </row>
    <row r="38" spans="2:16" ht="15.75" customHeight="1" outlineLevel="1">
      <c r="C38" s="213" t="s">
        <v>4</v>
      </c>
      <c r="D38" s="189"/>
      <c r="E38" s="189"/>
      <c r="F38" s="189"/>
      <c r="G38" s="189"/>
      <c r="H38" s="189"/>
      <c r="J38" s="108"/>
      <c r="K38" s="108"/>
      <c r="L38" s="108"/>
      <c r="M38" s="107"/>
      <c r="N38" s="275" t="s">
        <v>405</v>
      </c>
      <c r="O38" s="275"/>
      <c r="P38" s="108"/>
    </row>
    <row r="39" spans="2:16" ht="15.75" customHeight="1" outlineLevel="1">
      <c r="B39" s="250">
        <v>4144</v>
      </c>
      <c r="C39" s="632" t="s">
        <v>409</v>
      </c>
      <c r="D39" s="632"/>
      <c r="E39" s="219">
        <v>23</v>
      </c>
      <c r="F39" s="173">
        <f>E39*'Прайс-лист'!I3*(1-'Прайс-лист'!$E$3)</f>
        <v>533.6</v>
      </c>
      <c r="G39" s="175">
        <v>0</v>
      </c>
      <c r="H39" s="174">
        <f t="shared" ref="H39:H49" si="2">F39*G39</f>
        <v>0</v>
      </c>
      <c r="N39" s="276" t="s">
        <v>595</v>
      </c>
      <c r="O39" s="275"/>
    </row>
    <row r="40" spans="2:16" ht="15.75" customHeight="1" outlineLevel="1">
      <c r="B40" s="250">
        <v>2401</v>
      </c>
      <c r="C40" s="635" t="s">
        <v>46</v>
      </c>
      <c r="D40" s="635"/>
      <c r="E40" s="216">
        <v>141</v>
      </c>
      <c r="F40" s="173">
        <f>E40*'Прайс-лист'!I3*(1-'Прайс-лист'!$E$3)</f>
        <v>3271.2000000000003</v>
      </c>
      <c r="G40" s="175">
        <v>0</v>
      </c>
      <c r="H40" s="174">
        <f t="shared" si="2"/>
        <v>0</v>
      </c>
      <c r="N40" s="275" t="s">
        <v>406</v>
      </c>
      <c r="O40" s="276"/>
    </row>
    <row r="41" spans="2:16" ht="15.75" customHeight="1" outlineLevel="1">
      <c r="B41" s="250">
        <v>2420</v>
      </c>
      <c r="C41" s="635" t="s">
        <v>47</v>
      </c>
      <c r="D41" s="635"/>
      <c r="E41" s="219">
        <v>420</v>
      </c>
      <c r="F41" s="173">
        <f>E41*'Прайс-лист'!I3*(1-'Прайс-лист'!$E$3)</f>
        <v>9744</v>
      </c>
      <c r="G41" s="175">
        <v>0</v>
      </c>
      <c r="H41" s="174">
        <f t="shared" si="2"/>
        <v>0</v>
      </c>
      <c r="N41" s="275" t="s">
        <v>407</v>
      </c>
      <c r="O41" s="275"/>
    </row>
    <row r="42" spans="2:16" ht="15.75" customHeight="1" outlineLevel="1">
      <c r="B42" s="250">
        <v>2313</v>
      </c>
      <c r="C42" s="635" t="s">
        <v>285</v>
      </c>
      <c r="D42" s="635"/>
      <c r="E42" s="219">
        <v>217</v>
      </c>
      <c r="F42" s="173">
        <f>E42*'Прайс-лист'!I3*(1-'Прайс-лист'!$E$3)</f>
        <v>5034.4000000000005</v>
      </c>
      <c r="G42" s="175">
        <v>0</v>
      </c>
      <c r="H42" s="174">
        <f t="shared" si="2"/>
        <v>0</v>
      </c>
      <c r="O42" s="275"/>
    </row>
    <row r="43" spans="2:16" ht="15.75" customHeight="1" outlineLevel="1">
      <c r="B43" s="250">
        <v>2905</v>
      </c>
      <c r="C43" s="635" t="s">
        <v>6</v>
      </c>
      <c r="D43" s="635"/>
      <c r="E43" s="219">
        <v>95</v>
      </c>
      <c r="F43" s="173">
        <f>E43*'Прайс-лист'!I3*(1-'Прайс-лист'!$E$3)</f>
        <v>2204</v>
      </c>
      <c r="G43" s="175">
        <v>0</v>
      </c>
      <c r="H43" s="174">
        <f t="shared" si="2"/>
        <v>0</v>
      </c>
    </row>
    <row r="44" spans="2:16" ht="15.75" customHeight="1" outlineLevel="1">
      <c r="B44" s="250">
        <v>2906</v>
      </c>
      <c r="C44" s="635" t="s">
        <v>67</v>
      </c>
      <c r="D44" s="635"/>
      <c r="E44" s="219">
        <v>120</v>
      </c>
      <c r="F44" s="173">
        <f>E44*'Прайс-лист'!I3*(1-'Прайс-лист'!$E$3)</f>
        <v>2784</v>
      </c>
      <c r="G44" s="175">
        <v>0</v>
      </c>
      <c r="H44" s="174">
        <f t="shared" si="2"/>
        <v>0</v>
      </c>
    </row>
    <row r="45" spans="2:16" ht="15.75" customHeight="1" outlineLevel="1">
      <c r="B45" s="250">
        <v>2894</v>
      </c>
      <c r="C45" s="635" t="s">
        <v>8</v>
      </c>
      <c r="D45" s="635"/>
      <c r="E45" s="219">
        <v>196</v>
      </c>
      <c r="F45" s="173">
        <f>E45*'Прайс-лист'!I3*(1-'Прайс-лист'!$E$3)</f>
        <v>4547.2</v>
      </c>
      <c r="G45" s="175">
        <v>0</v>
      </c>
      <c r="H45" s="174">
        <f t="shared" si="2"/>
        <v>0</v>
      </c>
    </row>
    <row r="46" spans="2:16" ht="15.75" customHeight="1" outlineLevel="1">
      <c r="B46" s="250">
        <v>289401</v>
      </c>
      <c r="C46" s="635" t="s">
        <v>280</v>
      </c>
      <c r="D46" s="635"/>
      <c r="E46" s="219">
        <v>196</v>
      </c>
      <c r="F46" s="173">
        <f>E46*'Прайс-лист'!I3*(1-'Прайс-лист'!$E$3)</f>
        <v>4547.2</v>
      </c>
      <c r="G46" s="175">
        <v>0</v>
      </c>
      <c r="H46" s="174">
        <f t="shared" si="2"/>
        <v>0</v>
      </c>
    </row>
    <row r="47" spans="2:16" ht="15.75" customHeight="1" outlineLevel="1">
      <c r="B47" s="250">
        <v>289450</v>
      </c>
      <c r="C47" s="635" t="s">
        <v>410</v>
      </c>
      <c r="D47" s="635"/>
      <c r="E47" s="205">
        <v>98</v>
      </c>
      <c r="F47" s="173">
        <f>E47*'Прайс-лист'!I3*(1-'Прайс-лист'!$E$3)</f>
        <v>2273.6</v>
      </c>
      <c r="G47" s="175">
        <v>0</v>
      </c>
      <c r="H47" s="174">
        <f t="shared" si="2"/>
        <v>0</v>
      </c>
    </row>
    <row r="48" spans="2:16" ht="15.75" customHeight="1" outlineLevel="1">
      <c r="B48" s="207">
        <v>2390</v>
      </c>
      <c r="C48" s="632" t="s">
        <v>524</v>
      </c>
      <c r="D48" s="632"/>
      <c r="E48" s="219">
        <v>401</v>
      </c>
      <c r="F48" s="173">
        <f>E48*'Прайс-лист'!I3*(1-'Прайс-лист'!$E$3)</f>
        <v>9303.2000000000007</v>
      </c>
      <c r="G48" s="175">
        <v>0</v>
      </c>
      <c r="H48" s="174">
        <f t="shared" si="2"/>
        <v>0</v>
      </c>
    </row>
    <row r="49" spans="2:8" ht="15.75" customHeight="1" outlineLevel="1">
      <c r="B49" s="207">
        <v>2395</v>
      </c>
      <c r="C49" s="632" t="s">
        <v>527</v>
      </c>
      <c r="D49" s="632"/>
      <c r="E49" s="219">
        <v>564</v>
      </c>
      <c r="F49" s="173">
        <f>E49*'Прайс-лист'!I3*(1-'Прайс-лист'!$E$3)</f>
        <v>13084.800000000001</v>
      </c>
      <c r="G49" s="175">
        <v>0</v>
      </c>
      <c r="H49" s="174">
        <f t="shared" si="2"/>
        <v>0</v>
      </c>
    </row>
    <row r="50" spans="2:8" ht="18" outlineLevel="1">
      <c r="B50" s="3"/>
      <c r="C50" s="251"/>
      <c r="D50" s="1"/>
      <c r="E50" s="59"/>
      <c r="F50" s="315" t="s">
        <v>9</v>
      </c>
      <c r="G50" s="633">
        <f>SUM(H27:H49)</f>
        <v>76467.199999999997</v>
      </c>
      <c r="H50" s="633"/>
    </row>
  </sheetData>
  <sortState ref="A37:J47">
    <sortCondition ref="A37"/>
  </sortState>
  <mergeCells count="38">
    <mergeCell ref="C49:D49"/>
    <mergeCell ref="C44:D44"/>
    <mergeCell ref="C45:D45"/>
    <mergeCell ref="C46:D46"/>
    <mergeCell ref="C47:D47"/>
    <mergeCell ref="C48:D48"/>
    <mergeCell ref="C39:D39"/>
    <mergeCell ref="C40:D40"/>
    <mergeCell ref="C41:D41"/>
    <mergeCell ref="C42:D42"/>
    <mergeCell ref="C43:D43"/>
    <mergeCell ref="Q2:R2"/>
    <mergeCell ref="C29:H29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18:H18"/>
    <mergeCell ref="B2:H2"/>
    <mergeCell ref="B3:H3"/>
    <mergeCell ref="F19:H19"/>
    <mergeCell ref="F20:H20"/>
    <mergeCell ref="F21:H21"/>
    <mergeCell ref="C13:D13"/>
    <mergeCell ref="G50:H50"/>
    <mergeCell ref="F13:H13"/>
    <mergeCell ref="F22:H22"/>
    <mergeCell ref="F23:H23"/>
    <mergeCell ref="F24:H24"/>
  </mergeCells>
  <dataValidations count="7">
    <dataValidation type="list" allowBlank="1" showInputMessage="1" showErrorMessage="1" sqref="D37">
      <formula1>$P$31:$P$33</formula1>
    </dataValidation>
    <dataValidation type="list" allowBlank="1" showInputMessage="1" showErrorMessage="1" sqref="D34">
      <formula1>$M$31:$M$33</formula1>
    </dataValidation>
    <dataValidation type="list" allowBlank="1" showInputMessage="1" showErrorMessage="1" sqref="D35">
      <formula1>$N$31:$N$41</formula1>
    </dataValidation>
    <dataValidation type="list" allowBlank="1" showInputMessage="1" showErrorMessage="1" sqref="D31">
      <formula1>$J$31:$J$36</formula1>
    </dataValidation>
    <dataValidation type="list" allowBlank="1" showInputMessage="1" showErrorMessage="1" sqref="D32">
      <formula1>$K$31:$K$35</formula1>
    </dataValidation>
    <dataValidation type="list" allowBlank="1" showInputMessage="1" showErrorMessage="1" sqref="D33">
      <formula1>$L$31:$L$33</formula1>
    </dataValidation>
    <dataValidation type="list" allowBlank="1" showInputMessage="1" showErrorMessage="1" sqref="D36">
      <formula1>$O$31:$O$35</formula1>
    </dataValidation>
  </dataValidations>
  <hyperlinks>
    <hyperlink ref="Q2:R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5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</sheetPr>
  <dimension ref="A2:S56"/>
  <sheetViews>
    <sheetView showGridLines="0" zoomScaleNormal="100" workbookViewId="0">
      <pane ySplit="2" topLeftCell="A13" activePane="bottomLeft" state="frozen"/>
      <selection pane="bottomLeft" activeCell="U28" sqref="U28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8" customWidth="1"/>
    <col min="5" max="5" width="8.5703125" style="149" hidden="1" customWidth="1"/>
    <col min="6" max="6" width="15.7109375" style="149" customWidth="1"/>
    <col min="7" max="7" width="10.7109375" style="148" customWidth="1"/>
    <col min="8" max="8" width="15.7109375" style="149" customWidth="1"/>
    <col min="9" max="9" width="9.140625" style="148"/>
    <col min="10" max="17" width="15.7109375" style="148" hidden="1" customWidth="1" outlineLevel="1"/>
    <col min="18" max="18" width="9.140625" style="148" collapsed="1"/>
    <col min="19" max="16384" width="9.140625" style="148"/>
  </cols>
  <sheetData>
    <row r="2" spans="2:19" ht="15.75" customHeight="1">
      <c r="B2" s="638" t="s">
        <v>81</v>
      </c>
      <c r="C2" s="638"/>
      <c r="D2" s="638"/>
      <c r="E2" s="638"/>
      <c r="F2" s="638"/>
      <c r="G2" s="638"/>
      <c r="H2" s="638"/>
      <c r="R2" s="639" t="s">
        <v>411</v>
      </c>
      <c r="S2" s="639"/>
    </row>
    <row r="3" spans="2:19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9" ht="15.75" customHeight="1" outlineLevel="1">
      <c r="B4" s="157"/>
      <c r="C4" s="637" t="s">
        <v>16</v>
      </c>
      <c r="D4" s="637"/>
      <c r="E4" s="159"/>
      <c r="F4" s="647">
        <v>520</v>
      </c>
      <c r="G4" s="647"/>
      <c r="H4" s="647"/>
    </row>
    <row r="5" spans="2:19" ht="15.75" customHeight="1" outlineLevel="1">
      <c r="B5" s="157"/>
      <c r="C5" s="637" t="s">
        <v>17</v>
      </c>
      <c r="D5" s="637"/>
      <c r="E5" s="159"/>
      <c r="F5" s="647">
        <v>385</v>
      </c>
      <c r="G5" s="647"/>
      <c r="H5" s="647"/>
    </row>
    <row r="6" spans="2:19" ht="15.75" customHeight="1" outlineLevel="1">
      <c r="B6" s="157"/>
      <c r="C6" s="637" t="s">
        <v>18</v>
      </c>
      <c r="D6" s="637"/>
      <c r="E6" s="159"/>
      <c r="F6" s="647">
        <v>220</v>
      </c>
      <c r="G6" s="647"/>
      <c r="H6" s="647"/>
    </row>
    <row r="7" spans="2:19" ht="15.75" customHeight="1" outlineLevel="1">
      <c r="B7" s="157"/>
      <c r="C7" s="637" t="s">
        <v>19</v>
      </c>
      <c r="D7" s="637"/>
      <c r="E7" s="159"/>
      <c r="F7" s="647">
        <v>115</v>
      </c>
      <c r="G7" s="647"/>
      <c r="H7" s="647"/>
    </row>
    <row r="8" spans="2:19" ht="15.75" customHeight="1" outlineLevel="1">
      <c r="B8" s="157"/>
      <c r="C8" s="637" t="s">
        <v>20</v>
      </c>
      <c r="D8" s="637"/>
      <c r="E8" s="159"/>
      <c r="F8" s="647">
        <v>50</v>
      </c>
      <c r="G8" s="647"/>
      <c r="H8" s="647"/>
    </row>
    <row r="9" spans="2:19" ht="15.75" customHeight="1" outlineLevel="1">
      <c r="B9" s="157"/>
      <c r="C9" s="637" t="s">
        <v>36</v>
      </c>
      <c r="D9" s="637"/>
      <c r="E9" s="159"/>
      <c r="F9" s="647">
        <v>255</v>
      </c>
      <c r="G9" s="647"/>
      <c r="H9" s="647"/>
    </row>
    <row r="10" spans="2:19" ht="15.75" customHeight="1" outlineLevel="1">
      <c r="B10" s="157"/>
      <c r="C10" s="637" t="s">
        <v>21</v>
      </c>
      <c r="D10" s="637"/>
      <c r="E10" s="159"/>
      <c r="F10" s="647">
        <v>1000</v>
      </c>
      <c r="G10" s="647"/>
      <c r="H10" s="647"/>
    </row>
    <row r="11" spans="2:19" ht="15.75" customHeight="1" outlineLevel="1">
      <c r="B11" s="157"/>
      <c r="C11" s="637" t="s">
        <v>22</v>
      </c>
      <c r="D11" s="637"/>
      <c r="E11" s="159"/>
      <c r="F11" s="647">
        <v>9</v>
      </c>
      <c r="G11" s="647"/>
      <c r="H11" s="647"/>
    </row>
    <row r="12" spans="2:19" ht="15.75" customHeight="1" outlineLevel="1">
      <c r="B12" s="157"/>
      <c r="C12" s="637" t="s">
        <v>23</v>
      </c>
      <c r="D12" s="637"/>
      <c r="E12" s="159"/>
      <c r="F12" s="647">
        <v>5</v>
      </c>
      <c r="G12" s="647"/>
      <c r="H12" s="647"/>
    </row>
    <row r="13" spans="2:19" ht="15.75" customHeight="1" outlineLevel="1">
      <c r="B13" s="157"/>
      <c r="C13" s="637" t="s">
        <v>172</v>
      </c>
      <c r="D13" s="637"/>
      <c r="E13" s="159"/>
      <c r="F13" s="634">
        <v>70</v>
      </c>
      <c r="G13" s="634"/>
      <c r="H13" s="634"/>
    </row>
    <row r="14" spans="2:19" ht="15.75" customHeight="1" outlineLevel="1">
      <c r="B14" s="157"/>
      <c r="C14" s="637" t="s">
        <v>24</v>
      </c>
      <c r="D14" s="637"/>
      <c r="E14" s="159"/>
      <c r="F14" s="634">
        <v>100</v>
      </c>
      <c r="G14" s="634"/>
      <c r="H14" s="634"/>
    </row>
    <row r="15" spans="2:19" ht="15.75" customHeight="1" outlineLevel="1">
      <c r="B15" s="157"/>
      <c r="C15" s="637" t="s">
        <v>25</v>
      </c>
      <c r="D15" s="637"/>
      <c r="E15" s="159"/>
      <c r="F15" s="634">
        <v>100</v>
      </c>
      <c r="G15" s="634"/>
      <c r="H15" s="634"/>
    </row>
    <row r="16" spans="2:19" ht="15.75" customHeight="1" outlineLevel="1">
      <c r="B16" s="157"/>
      <c r="C16" s="637" t="s">
        <v>26</v>
      </c>
      <c r="D16" s="637"/>
      <c r="E16" s="159"/>
      <c r="F16" s="647">
        <v>175</v>
      </c>
      <c r="G16" s="647"/>
      <c r="H16" s="647"/>
    </row>
    <row r="17" spans="2:17" ht="15.75" customHeight="1" outlineLevel="1">
      <c r="B17" s="157"/>
      <c r="C17" s="637" t="s">
        <v>27</v>
      </c>
      <c r="D17" s="637"/>
      <c r="E17" s="159"/>
      <c r="F17" s="647">
        <v>508</v>
      </c>
      <c r="G17" s="647"/>
      <c r="H17" s="647"/>
    </row>
    <row r="18" spans="2:17" ht="15.75" customHeight="1" outlineLevel="1">
      <c r="B18" s="157"/>
      <c r="C18" s="637" t="s">
        <v>28</v>
      </c>
      <c r="D18" s="637"/>
      <c r="E18" s="159"/>
      <c r="F18" s="647" t="s">
        <v>54</v>
      </c>
      <c r="G18" s="647"/>
      <c r="H18" s="647"/>
    </row>
    <row r="19" spans="2:17" ht="15.75" customHeight="1" outlineLevel="1">
      <c r="B19" s="157"/>
      <c r="C19" s="637" t="s">
        <v>30</v>
      </c>
      <c r="D19" s="637"/>
      <c r="E19" s="159"/>
      <c r="F19" s="647" t="s">
        <v>31</v>
      </c>
      <c r="G19" s="647"/>
      <c r="H19" s="647"/>
    </row>
    <row r="20" spans="2:17" ht="15.75" customHeight="1" outlineLevel="1">
      <c r="B20" s="157"/>
      <c r="C20" s="637" t="s">
        <v>37</v>
      </c>
      <c r="D20" s="637"/>
      <c r="E20" s="159"/>
      <c r="F20" s="647" t="s">
        <v>49</v>
      </c>
      <c r="G20" s="647"/>
      <c r="H20" s="647"/>
    </row>
    <row r="21" spans="2:17" ht="15.75" customHeight="1" outlineLevel="1">
      <c r="B21" s="157"/>
      <c r="C21" s="635" t="s">
        <v>156</v>
      </c>
      <c r="D21" s="635"/>
      <c r="E21" s="159"/>
      <c r="F21" s="647" t="s">
        <v>59</v>
      </c>
      <c r="G21" s="647"/>
      <c r="H21" s="647"/>
    </row>
    <row r="22" spans="2:17" ht="15.75" customHeight="1" outlineLevel="1">
      <c r="B22" s="157"/>
      <c r="C22" s="635" t="s">
        <v>157</v>
      </c>
      <c r="D22" s="635"/>
      <c r="E22" s="159"/>
      <c r="F22" s="647" t="s">
        <v>158</v>
      </c>
      <c r="G22" s="647"/>
      <c r="H22" s="647"/>
    </row>
    <row r="23" spans="2:17" ht="15.75" customHeight="1" outlineLevel="1">
      <c r="B23" s="157"/>
      <c r="C23" s="635" t="s">
        <v>35</v>
      </c>
      <c r="D23" s="635"/>
      <c r="E23" s="159"/>
      <c r="F23" s="647">
        <v>320</v>
      </c>
      <c r="G23" s="647"/>
      <c r="H23" s="647"/>
    </row>
    <row r="24" spans="2:17" ht="15.75" customHeight="1">
      <c r="B24" s="49"/>
      <c r="C24" s="52"/>
      <c r="D24" s="52"/>
      <c r="E24" s="62"/>
      <c r="F24" s="52"/>
      <c r="G24" s="52"/>
      <c r="H24" s="51"/>
    </row>
    <row r="25" spans="2:17" ht="15.75" customHeight="1" outlineLevel="1">
      <c r="B25" s="196" t="s">
        <v>39</v>
      </c>
      <c r="C25" s="197" t="s">
        <v>44</v>
      </c>
      <c r="D25" s="197"/>
      <c r="E25" s="199" t="s">
        <v>1</v>
      </c>
      <c r="F25" s="197" t="s">
        <v>1</v>
      </c>
      <c r="G25" s="197" t="s">
        <v>40</v>
      </c>
      <c r="H25" s="199" t="s">
        <v>41</v>
      </c>
    </row>
    <row r="26" spans="2:17" ht="15.75" customHeight="1" outlineLevel="1">
      <c r="B26" s="250">
        <v>1121</v>
      </c>
      <c r="C26" s="241" t="s">
        <v>130</v>
      </c>
      <c r="D26" s="241"/>
      <c r="E26" s="216">
        <v>7210</v>
      </c>
      <c r="F26" s="173">
        <f>E26*'Прайс-лист'!I3*(1-'Прайс-лист'!$E$3)</f>
        <v>167272</v>
      </c>
      <c r="G26" s="250"/>
      <c r="H26" s="174">
        <f>F26</f>
        <v>167272</v>
      </c>
    </row>
    <row r="27" spans="2:17" ht="15.75" customHeight="1" outlineLevel="2">
      <c r="B27" s="184"/>
      <c r="C27" s="12" t="s">
        <v>337</v>
      </c>
      <c r="D27" s="12"/>
      <c r="E27" s="12"/>
      <c r="F27" s="12"/>
      <c r="G27" s="12"/>
      <c r="H27" s="12"/>
    </row>
    <row r="28" spans="2:17" ht="305.25" customHeight="1" outlineLevel="2">
      <c r="B28" s="176"/>
      <c r="C28" s="636" t="s">
        <v>1970</v>
      </c>
      <c r="D28" s="636"/>
      <c r="E28" s="636"/>
      <c r="F28" s="636"/>
      <c r="G28" s="636"/>
      <c r="H28" s="636"/>
    </row>
    <row r="29" spans="2:17" ht="15.75" customHeight="1" outlineLevel="1">
      <c r="C29" s="12" t="s">
        <v>365</v>
      </c>
      <c r="D29" s="12"/>
      <c r="E29" s="12"/>
      <c r="F29" s="12"/>
      <c r="G29" s="12"/>
      <c r="H29" s="12"/>
    </row>
    <row r="30" spans="2:17" ht="15.75" customHeight="1" outlineLevel="1">
      <c r="B30" s="250">
        <v>2474</v>
      </c>
      <c r="C30" s="248" t="s">
        <v>3</v>
      </c>
      <c r="D30" s="178" t="s">
        <v>277</v>
      </c>
      <c r="E30" s="221">
        <v>265</v>
      </c>
      <c r="F30" s="173">
        <f>E30*'Прайс-лист'!I3*(1-'Прайс-лист'!$E$3)</f>
        <v>6148</v>
      </c>
      <c r="G30" s="175">
        <v>0</v>
      </c>
      <c r="H30" s="174">
        <f>F30*G30</f>
        <v>0</v>
      </c>
      <c r="J30" s="104" t="s">
        <v>277</v>
      </c>
      <c r="K30" s="104" t="s">
        <v>277</v>
      </c>
      <c r="L30" s="104" t="s">
        <v>277</v>
      </c>
      <c r="M30" s="104" t="s">
        <v>277</v>
      </c>
      <c r="N30" s="104" t="s">
        <v>277</v>
      </c>
      <c r="O30" s="104" t="s">
        <v>277</v>
      </c>
      <c r="P30" s="104" t="s">
        <v>277</v>
      </c>
      <c r="Q30" s="104" t="s">
        <v>277</v>
      </c>
    </row>
    <row r="31" spans="2:17" ht="15.75" customHeight="1" outlineLevel="1">
      <c r="B31" s="207"/>
      <c r="C31" s="242" t="s">
        <v>454</v>
      </c>
      <c r="D31" s="191" t="s">
        <v>277</v>
      </c>
      <c r="E31" s="221">
        <v>23</v>
      </c>
      <c r="F31" s="173">
        <f>E31*'Прайс-лист'!I3*(1-'Прайс-лист'!$E$3)</f>
        <v>533.6</v>
      </c>
      <c r="G31" s="175">
        <v>0</v>
      </c>
      <c r="H31" s="174">
        <f t="shared" ref="H31:H37" si="0">F31*G31</f>
        <v>0</v>
      </c>
      <c r="J31" s="106" t="s">
        <v>368</v>
      </c>
      <c r="K31" s="108" t="s">
        <v>453</v>
      </c>
      <c r="L31" s="106" t="s">
        <v>331</v>
      </c>
      <c r="M31" s="106" t="s">
        <v>444</v>
      </c>
      <c r="N31" s="108" t="s">
        <v>445</v>
      </c>
      <c r="O31" s="125" t="s">
        <v>399</v>
      </c>
      <c r="P31" s="275" t="s">
        <v>401</v>
      </c>
      <c r="Q31" s="108" t="s">
        <v>383</v>
      </c>
    </row>
    <row r="32" spans="2:17" ht="15.75" customHeight="1" outlineLevel="1">
      <c r="B32" s="250">
        <v>2127</v>
      </c>
      <c r="C32" s="242" t="s">
        <v>458</v>
      </c>
      <c r="D32" s="191" t="s">
        <v>277</v>
      </c>
      <c r="E32" s="221">
        <v>177</v>
      </c>
      <c r="F32" s="173">
        <f>E32*'Прайс-лист'!I3*(1-'Прайс-лист'!$E$3)</f>
        <v>4106.4000000000005</v>
      </c>
      <c r="G32" s="175">
        <v>0</v>
      </c>
      <c r="H32" s="173">
        <f>F32*G32</f>
        <v>0</v>
      </c>
      <c r="J32" s="106" t="s">
        <v>367</v>
      </c>
      <c r="K32" s="104" t="s">
        <v>450</v>
      </c>
      <c r="L32" s="104" t="s">
        <v>333</v>
      </c>
      <c r="M32" s="106" t="s">
        <v>443</v>
      </c>
      <c r="N32" s="106" t="s">
        <v>446</v>
      </c>
      <c r="O32" s="125" t="s">
        <v>400</v>
      </c>
      <c r="P32" s="275" t="s">
        <v>402</v>
      </c>
      <c r="Q32" s="104" t="s">
        <v>382</v>
      </c>
    </row>
    <row r="33" spans="1:18" ht="15.75" customHeight="1" outlineLevel="1">
      <c r="B33" s="250"/>
      <c r="C33" s="242" t="s">
        <v>464</v>
      </c>
      <c r="D33" s="191" t="s">
        <v>277</v>
      </c>
      <c r="E33" s="221">
        <v>2690</v>
      </c>
      <c r="F33" s="173">
        <f>E33*'Прайс-лист'!I3*(1-'Прайс-лист'!$E$3)</f>
        <v>62408</v>
      </c>
      <c r="G33" s="175">
        <v>0</v>
      </c>
      <c r="H33" s="174">
        <f>F33*G33</f>
        <v>0</v>
      </c>
      <c r="J33" s="106" t="s">
        <v>331</v>
      </c>
      <c r="K33" s="111" t="s">
        <v>451</v>
      </c>
      <c r="M33" s="108" t="s">
        <v>523</v>
      </c>
      <c r="N33" s="106" t="s">
        <v>447</v>
      </c>
      <c r="O33" s="120"/>
      <c r="P33" s="276" t="s">
        <v>593</v>
      </c>
      <c r="Q33" s="107"/>
    </row>
    <row r="34" spans="1:18" ht="15.75" customHeight="1" outlineLevel="1">
      <c r="B34" s="250"/>
      <c r="C34" s="242" t="s">
        <v>463</v>
      </c>
      <c r="D34" s="191" t="s">
        <v>277</v>
      </c>
      <c r="E34" s="221">
        <v>3733</v>
      </c>
      <c r="F34" s="173">
        <f>E34*'Прайс-лист'!I3*(1-'Прайс-лист'!$E$3)</f>
        <v>86605.6</v>
      </c>
      <c r="G34" s="175">
        <v>0</v>
      </c>
      <c r="H34" s="174">
        <f>F34*G34</f>
        <v>0</v>
      </c>
      <c r="J34" s="108" t="s">
        <v>332</v>
      </c>
      <c r="K34" s="105" t="s">
        <v>456</v>
      </c>
      <c r="L34" s="111"/>
      <c r="N34" s="111"/>
      <c r="O34" s="106"/>
      <c r="P34" s="276" t="s">
        <v>594</v>
      </c>
      <c r="Q34" s="106"/>
    </row>
    <row r="35" spans="1:18" ht="15.75" customHeight="1" outlineLevel="1">
      <c r="B35" s="250">
        <v>2004</v>
      </c>
      <c r="C35" s="241" t="s">
        <v>279</v>
      </c>
      <c r="D35" s="191" t="s">
        <v>277</v>
      </c>
      <c r="E35" s="221">
        <v>0</v>
      </c>
      <c r="F35" s="173">
        <f>E35*'Прайс-лист'!I3*(1-'Прайс-лист'!$E$3)</f>
        <v>0</v>
      </c>
      <c r="G35" s="175">
        <v>0</v>
      </c>
      <c r="H35" s="174">
        <f t="shared" si="0"/>
        <v>0</v>
      </c>
      <c r="J35" s="108" t="s">
        <v>333</v>
      </c>
      <c r="K35" s="130" t="s">
        <v>346</v>
      </c>
      <c r="L35" s="111"/>
      <c r="N35" s="111"/>
      <c r="O35" s="107"/>
      <c r="P35" s="275" t="s">
        <v>403</v>
      </c>
      <c r="Q35" s="108"/>
    </row>
    <row r="36" spans="1:18" ht="15.75" customHeight="1" outlineLevel="1">
      <c r="B36" s="250">
        <v>3051</v>
      </c>
      <c r="C36" s="241" t="s">
        <v>278</v>
      </c>
      <c r="D36" s="191" t="s">
        <v>277</v>
      </c>
      <c r="E36" s="221">
        <v>28</v>
      </c>
      <c r="F36" s="173">
        <f>E36*'Прайс-лист'!I3*(1-'Прайс-лист'!$E$3)</f>
        <v>649.6</v>
      </c>
      <c r="G36" s="175">
        <v>0</v>
      </c>
      <c r="H36" s="174">
        <f t="shared" si="0"/>
        <v>0</v>
      </c>
      <c r="K36" s="130" t="s">
        <v>455</v>
      </c>
      <c r="L36" s="108"/>
      <c r="M36" s="108"/>
      <c r="N36" s="108"/>
      <c r="O36" s="108"/>
      <c r="P36" s="275" t="s">
        <v>404</v>
      </c>
      <c r="Q36" s="125"/>
      <c r="R36" s="108"/>
    </row>
    <row r="37" spans="1:18" ht="15.75" customHeight="1" outlineLevel="1">
      <c r="B37" s="245" t="s">
        <v>378</v>
      </c>
      <c r="C37" s="246" t="s">
        <v>381</v>
      </c>
      <c r="D37" s="191" t="s">
        <v>277</v>
      </c>
      <c r="E37" s="222">
        <v>0</v>
      </c>
      <c r="F37" s="173">
        <f>E37*'Прайс-лист'!I3*(1-'Прайс-лист'!$E$3)</f>
        <v>0</v>
      </c>
      <c r="G37" s="175">
        <v>0</v>
      </c>
      <c r="H37" s="174">
        <f t="shared" si="0"/>
        <v>0</v>
      </c>
      <c r="P37" s="275" t="s">
        <v>405</v>
      </c>
    </row>
    <row r="38" spans="1:18" ht="15.75" customHeight="1" outlineLevel="1">
      <c r="C38" s="189" t="s">
        <v>4</v>
      </c>
      <c r="D38" s="189"/>
      <c r="E38" s="189"/>
      <c r="F38" s="189"/>
      <c r="G38" s="189"/>
      <c r="H38" s="189"/>
      <c r="P38" s="276" t="s">
        <v>595</v>
      </c>
    </row>
    <row r="39" spans="1:18" ht="15.75" customHeight="1" outlineLevel="1">
      <c r="A39" s="152"/>
      <c r="B39" s="240">
        <v>4144</v>
      </c>
      <c r="C39" s="632" t="s">
        <v>409</v>
      </c>
      <c r="D39" s="632"/>
      <c r="E39" s="223">
        <v>23</v>
      </c>
      <c r="F39" s="173">
        <f>E39*'Прайс-лист'!I3*(1-'Прайс-лист'!$E$3)</f>
        <v>533.6</v>
      </c>
      <c r="G39" s="175">
        <v>0</v>
      </c>
      <c r="H39" s="174">
        <f t="shared" ref="H39:H55" si="1">F39*G39</f>
        <v>0</v>
      </c>
      <c r="P39" s="275" t="s">
        <v>406</v>
      </c>
    </row>
    <row r="40" spans="1:18" ht="15.75" customHeight="1" outlineLevel="1">
      <c r="A40" s="152"/>
      <c r="B40" s="243">
        <v>2425</v>
      </c>
      <c r="C40" s="632" t="s">
        <v>519</v>
      </c>
      <c r="D40" s="632"/>
      <c r="E40" s="216">
        <v>414</v>
      </c>
      <c r="F40" s="173">
        <f>E40*'Прайс-лист'!I3*(1-'Прайс-лист'!$E$3)</f>
        <v>9604.8000000000011</v>
      </c>
      <c r="G40" s="175">
        <v>0</v>
      </c>
      <c r="H40" s="174">
        <f t="shared" si="1"/>
        <v>0</v>
      </c>
      <c r="P40" s="275" t="s">
        <v>407</v>
      </c>
    </row>
    <row r="41" spans="1:18" ht="15.75" customHeight="1" outlineLevel="1">
      <c r="A41" s="152"/>
      <c r="B41" s="243">
        <v>2335</v>
      </c>
      <c r="C41" s="635" t="s">
        <v>63</v>
      </c>
      <c r="D41" s="635"/>
      <c r="E41" s="216">
        <v>123</v>
      </c>
      <c r="F41" s="173">
        <f>E41*'Прайс-лист'!I3*(1-'Прайс-лист'!$E$3)</f>
        <v>2853.6000000000004</v>
      </c>
      <c r="G41" s="175">
        <v>0</v>
      </c>
      <c r="H41" s="174">
        <f t="shared" si="1"/>
        <v>0</v>
      </c>
    </row>
    <row r="42" spans="1:18" ht="15.75" customHeight="1" outlineLevel="1">
      <c r="A42" s="152"/>
      <c r="B42" s="243">
        <v>2217</v>
      </c>
      <c r="C42" s="635" t="s">
        <v>78</v>
      </c>
      <c r="D42" s="635"/>
      <c r="E42" s="216">
        <v>157</v>
      </c>
      <c r="F42" s="173">
        <f>E42*'Прайс-лист'!I3*(1-'Прайс-лист'!$E$3)</f>
        <v>3642.4</v>
      </c>
      <c r="G42" s="175">
        <v>0</v>
      </c>
      <c r="H42" s="174">
        <f t="shared" si="1"/>
        <v>0</v>
      </c>
    </row>
    <row r="43" spans="1:18" ht="15.75" customHeight="1" outlineLevel="1">
      <c r="A43" s="152"/>
      <c r="B43" s="243">
        <v>250701</v>
      </c>
      <c r="C43" s="635" t="s">
        <v>70</v>
      </c>
      <c r="D43" s="635"/>
      <c r="E43" s="216">
        <v>941</v>
      </c>
      <c r="F43" s="173">
        <f>E43*'Прайс-лист'!I3*(1-'Прайс-лист'!$E$3)</f>
        <v>21831.200000000001</v>
      </c>
      <c r="G43" s="175">
        <v>0</v>
      </c>
      <c r="H43" s="174">
        <f t="shared" si="1"/>
        <v>0</v>
      </c>
    </row>
    <row r="44" spans="1:18" ht="15.75" customHeight="1" outlineLevel="1">
      <c r="A44" s="152"/>
      <c r="B44" s="243">
        <v>2701</v>
      </c>
      <c r="C44" s="635" t="s">
        <v>438</v>
      </c>
      <c r="D44" s="635"/>
      <c r="E44" s="216">
        <v>528</v>
      </c>
      <c r="F44" s="173">
        <f>E44*'Прайс-лист'!I3*(1-'Прайс-лист'!$E$3)</f>
        <v>12249.6</v>
      </c>
      <c r="G44" s="175">
        <v>0</v>
      </c>
      <c r="H44" s="174">
        <f t="shared" si="1"/>
        <v>0</v>
      </c>
    </row>
    <row r="45" spans="1:18" ht="15.75" customHeight="1" outlineLevel="1">
      <c r="A45" s="152"/>
      <c r="B45" s="243">
        <v>2702</v>
      </c>
      <c r="C45" s="635" t="s">
        <v>76</v>
      </c>
      <c r="D45" s="635"/>
      <c r="E45" s="216">
        <v>590</v>
      </c>
      <c r="F45" s="173">
        <f>E45*'Прайс-лист'!I3*(1-'Прайс-лист'!$E$3)</f>
        <v>13688</v>
      </c>
      <c r="G45" s="175">
        <v>0</v>
      </c>
      <c r="H45" s="174">
        <f t="shared" si="1"/>
        <v>0</v>
      </c>
    </row>
    <row r="46" spans="1:18" ht="15.75" customHeight="1" outlineLevel="1">
      <c r="A46" s="152"/>
      <c r="B46" s="243">
        <v>2603</v>
      </c>
      <c r="C46" s="635" t="s">
        <v>82</v>
      </c>
      <c r="D46" s="635"/>
      <c r="E46" s="216">
        <v>1008</v>
      </c>
      <c r="F46" s="173">
        <f>E46*'Прайс-лист'!I3*(1-'Прайс-лист'!$E$3)</f>
        <v>23385.600000000002</v>
      </c>
      <c r="G46" s="175">
        <v>0</v>
      </c>
      <c r="H46" s="174">
        <f t="shared" si="1"/>
        <v>0</v>
      </c>
    </row>
    <row r="47" spans="1:18" ht="15.75" customHeight="1" outlineLevel="1">
      <c r="A47" s="152"/>
      <c r="B47" s="243">
        <v>2601</v>
      </c>
      <c r="C47" s="632" t="s">
        <v>612</v>
      </c>
      <c r="D47" s="632"/>
      <c r="E47" s="216">
        <v>101</v>
      </c>
      <c r="F47" s="173">
        <f>E47*'Прайс-лист'!I3*(1-'Прайс-лист'!$E$3)</f>
        <v>2343.2000000000003</v>
      </c>
      <c r="G47" s="175">
        <v>0</v>
      </c>
      <c r="H47" s="174">
        <f t="shared" si="1"/>
        <v>0</v>
      </c>
    </row>
    <row r="48" spans="1:18" ht="15.75" customHeight="1" outlineLevel="1">
      <c r="A48" s="152"/>
      <c r="B48" s="243">
        <v>2422</v>
      </c>
      <c r="C48" s="637" t="s">
        <v>47</v>
      </c>
      <c r="D48" s="637"/>
      <c r="E48" s="216">
        <v>510</v>
      </c>
      <c r="F48" s="173">
        <f>E48*'Прайс-лист'!I3*(1-'Прайс-лист'!$E$3)</f>
        <v>11832</v>
      </c>
      <c r="G48" s="175">
        <v>0</v>
      </c>
      <c r="H48" s="174">
        <f t="shared" si="1"/>
        <v>0</v>
      </c>
    </row>
    <row r="49" spans="1:8" ht="15.75" customHeight="1" outlineLevel="1">
      <c r="A49" s="152"/>
      <c r="B49" s="243">
        <v>2939</v>
      </c>
      <c r="C49" s="637" t="s">
        <v>6</v>
      </c>
      <c r="D49" s="637"/>
      <c r="E49" s="216">
        <v>174</v>
      </c>
      <c r="F49" s="173">
        <f>E49*'Прайс-лист'!I3*(1-'Прайс-лист'!$E$3)</f>
        <v>4036.8</v>
      </c>
      <c r="G49" s="175">
        <v>0</v>
      </c>
      <c r="H49" s="174">
        <f t="shared" si="1"/>
        <v>0</v>
      </c>
    </row>
    <row r="50" spans="1:8" ht="15.75" customHeight="1" outlineLevel="1">
      <c r="A50" s="152"/>
      <c r="B50" s="243">
        <v>2940</v>
      </c>
      <c r="C50" s="637" t="s">
        <v>67</v>
      </c>
      <c r="D50" s="637"/>
      <c r="E50" s="216">
        <v>213</v>
      </c>
      <c r="F50" s="173">
        <f>E50*'Прайс-лист'!I3*(1-'Прайс-лист'!$E$3)</f>
        <v>4941.6000000000004</v>
      </c>
      <c r="G50" s="175">
        <v>0</v>
      </c>
      <c r="H50" s="174">
        <f t="shared" si="1"/>
        <v>0</v>
      </c>
    </row>
    <row r="51" spans="1:8" ht="15.75" customHeight="1" outlineLevel="1">
      <c r="A51" s="152"/>
      <c r="B51" s="243">
        <v>2863</v>
      </c>
      <c r="C51" s="637" t="s">
        <v>8</v>
      </c>
      <c r="D51" s="637"/>
      <c r="E51" s="216">
        <v>449</v>
      </c>
      <c r="F51" s="173">
        <f>E51*'Прайс-лист'!I3*(1-'Прайс-лист'!$E$3)</f>
        <v>10416.800000000001</v>
      </c>
      <c r="G51" s="175">
        <v>0</v>
      </c>
      <c r="H51" s="174">
        <f t="shared" si="1"/>
        <v>0</v>
      </c>
    </row>
    <row r="52" spans="1:8" ht="15.75" customHeight="1" outlineLevel="1">
      <c r="A52" s="152"/>
      <c r="B52" s="243">
        <v>286301</v>
      </c>
      <c r="C52" s="637" t="s">
        <v>280</v>
      </c>
      <c r="D52" s="637"/>
      <c r="E52" s="216">
        <v>449</v>
      </c>
      <c r="F52" s="173">
        <f>E52*'Прайс-лист'!I3*(1-'Прайс-лист'!$E$3)</f>
        <v>10416.800000000001</v>
      </c>
      <c r="G52" s="175">
        <v>0</v>
      </c>
      <c r="H52" s="174">
        <f t="shared" si="1"/>
        <v>0</v>
      </c>
    </row>
    <row r="53" spans="1:8" ht="15.75" customHeight="1" outlineLevel="1">
      <c r="A53" s="152"/>
      <c r="B53" s="243">
        <v>2868</v>
      </c>
      <c r="C53" s="637" t="s">
        <v>80</v>
      </c>
      <c r="D53" s="637"/>
      <c r="E53" s="216">
        <v>101</v>
      </c>
      <c r="F53" s="173">
        <f>E53*'Прайс-лист'!I3*(1-'Прайс-лист'!$E$3)</f>
        <v>2343.2000000000003</v>
      </c>
      <c r="G53" s="175">
        <v>0</v>
      </c>
      <c r="H53" s="174">
        <f t="shared" si="1"/>
        <v>0</v>
      </c>
    </row>
    <row r="54" spans="1:8" ht="15.75" customHeight="1" outlineLevel="1">
      <c r="A54" s="152"/>
      <c r="B54" s="243">
        <v>2392</v>
      </c>
      <c r="C54" s="632" t="s">
        <v>526</v>
      </c>
      <c r="D54" s="632"/>
      <c r="E54" s="216">
        <v>655</v>
      </c>
      <c r="F54" s="173">
        <f>E54*'Прайс-лист'!I3*(1-'Прайс-лист'!$E$3)</f>
        <v>15196</v>
      </c>
      <c r="G54" s="175">
        <v>0</v>
      </c>
      <c r="H54" s="174">
        <f t="shared" si="1"/>
        <v>0</v>
      </c>
    </row>
    <row r="55" spans="1:8" ht="15.75" customHeight="1" outlineLevel="1">
      <c r="A55" s="152"/>
      <c r="B55" s="243">
        <v>2397</v>
      </c>
      <c r="C55" s="632" t="s">
        <v>529</v>
      </c>
      <c r="D55" s="632"/>
      <c r="E55" s="216">
        <v>926</v>
      </c>
      <c r="F55" s="173">
        <f>E55*'Прайс-лист'!I3*(1-'Прайс-лист'!$E$3)</f>
        <v>21483.200000000001</v>
      </c>
      <c r="G55" s="175">
        <v>0</v>
      </c>
      <c r="H55" s="174">
        <f t="shared" si="1"/>
        <v>0</v>
      </c>
    </row>
    <row r="56" spans="1:8" ht="18">
      <c r="B56" s="3"/>
      <c r="C56" s="251"/>
      <c r="D56" s="251"/>
      <c r="E56" s="1"/>
      <c r="F56" s="315" t="s">
        <v>9</v>
      </c>
      <c r="G56" s="633">
        <f>SUM(H26:H55)</f>
        <v>167272</v>
      </c>
      <c r="H56" s="633"/>
    </row>
  </sheetData>
  <sortState ref="A38:J54">
    <sortCondition ref="A38"/>
  </sortState>
  <mergeCells count="62">
    <mergeCell ref="C46:D46"/>
    <mergeCell ref="C47:D47"/>
    <mergeCell ref="C48:D48"/>
    <mergeCell ref="C54:D54"/>
    <mergeCell ref="C55:D55"/>
    <mergeCell ref="C49:D49"/>
    <mergeCell ref="C50:D50"/>
    <mergeCell ref="C51:D51"/>
    <mergeCell ref="C52:D52"/>
    <mergeCell ref="C53:D53"/>
    <mergeCell ref="C41:D41"/>
    <mergeCell ref="C42:D42"/>
    <mergeCell ref="C43:D43"/>
    <mergeCell ref="C44:D44"/>
    <mergeCell ref="C45:D45"/>
    <mergeCell ref="F14:H14"/>
    <mergeCell ref="F15:H15"/>
    <mergeCell ref="F16:H16"/>
    <mergeCell ref="C39:D39"/>
    <mergeCell ref="C40:D40"/>
    <mergeCell ref="F20:H20"/>
    <mergeCell ref="F21:H21"/>
    <mergeCell ref="F22:H22"/>
    <mergeCell ref="F23:H23"/>
    <mergeCell ref="C28:H28"/>
    <mergeCell ref="C14:D14"/>
    <mergeCell ref="C17:D17"/>
    <mergeCell ref="F8:H8"/>
    <mergeCell ref="F9:H9"/>
    <mergeCell ref="F10:H10"/>
    <mergeCell ref="F11:H11"/>
    <mergeCell ref="F12:H12"/>
    <mergeCell ref="C13:D13"/>
    <mergeCell ref="C18:D18"/>
    <mergeCell ref="C20:D20"/>
    <mergeCell ref="C15:D15"/>
    <mergeCell ref="C16:D16"/>
    <mergeCell ref="B3:H3"/>
    <mergeCell ref="C4:D4"/>
    <mergeCell ref="C5:D5"/>
    <mergeCell ref="C6:D6"/>
    <mergeCell ref="C7:D7"/>
    <mergeCell ref="F4:H4"/>
    <mergeCell ref="F5:H5"/>
    <mergeCell ref="F6:H6"/>
    <mergeCell ref="F7:H7"/>
    <mergeCell ref="F13:H13"/>
    <mergeCell ref="G56:H56"/>
    <mergeCell ref="R2:S2"/>
    <mergeCell ref="C22:D22"/>
    <mergeCell ref="C23:D23"/>
    <mergeCell ref="B2:H2"/>
    <mergeCell ref="C8:D8"/>
    <mergeCell ref="C9:D9"/>
    <mergeCell ref="C10:D10"/>
    <mergeCell ref="C11:D11"/>
    <mergeCell ref="C12:D12"/>
    <mergeCell ref="C19:D19"/>
    <mergeCell ref="F17:H17"/>
    <mergeCell ref="F18:H18"/>
    <mergeCell ref="F19:H19"/>
    <mergeCell ref="C21:D21"/>
  </mergeCells>
  <dataValidations count="8">
    <dataValidation type="list" allowBlank="1" showInputMessage="1" showErrorMessage="1" sqref="D34">
      <formula1>$N$30:$N$33</formula1>
    </dataValidation>
    <dataValidation type="list" allowBlank="1" showInputMessage="1" showErrorMessage="1" sqref="D33">
      <formula1>$M$30:$M$33</formula1>
    </dataValidation>
    <dataValidation type="list" allowBlank="1" showInputMessage="1" showErrorMessage="1" sqref="D37">
      <formula1>$Q$30:$Q$32</formula1>
    </dataValidation>
    <dataValidation type="list" allowBlank="1" showInputMessage="1" showErrorMessage="1" sqref="D31">
      <formula1>$K$30:$K$36</formula1>
    </dataValidation>
    <dataValidation type="list" allowBlank="1" showInputMessage="1" showErrorMessage="1" sqref="D35">
      <formula1>$O$30:$O$32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6">
      <formula1>$P$30:$P$40</formula1>
    </dataValidation>
    <dataValidation type="list" allowBlank="1" showInputMessage="1" showErrorMessage="1" sqref="D30">
      <formula1>$J$30:$J$35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1" tint="0.14999847407452621"/>
  </sheetPr>
  <dimension ref="B2:S121"/>
  <sheetViews>
    <sheetView showGridLines="0" zoomScaleNormal="100" workbookViewId="0">
      <pane ySplit="2" topLeftCell="A22" activePane="bottomLeft" state="frozen"/>
      <selection pane="bottomLeft" activeCell="U30" sqref="U30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8" customWidth="1"/>
    <col min="5" max="5" width="11.85546875" style="150" hidden="1" customWidth="1"/>
    <col min="6" max="6" width="15.7109375" style="149" customWidth="1"/>
    <col min="7" max="7" width="10.7109375" style="148" customWidth="1"/>
    <col min="8" max="8" width="15.7109375" style="149" customWidth="1"/>
    <col min="9" max="9" width="9.140625" style="148"/>
    <col min="10" max="14" width="15.7109375" style="148" hidden="1" customWidth="1" outlineLevel="1"/>
    <col min="15" max="16" width="15.7109375" style="151" hidden="1" customWidth="1" outlineLevel="1"/>
    <col min="17" max="17" width="9.140625" style="148" collapsed="1"/>
    <col min="18" max="18" width="9.140625" style="148"/>
    <col min="19" max="19" width="9.140625" style="148" customWidth="1"/>
    <col min="20" max="16384" width="9.140625" style="148"/>
  </cols>
  <sheetData>
    <row r="2" spans="2:18" ht="15.75" customHeight="1">
      <c r="B2" s="638" t="s">
        <v>1978</v>
      </c>
      <c r="C2" s="638"/>
      <c r="D2" s="638"/>
      <c r="E2" s="638"/>
      <c r="F2" s="638"/>
      <c r="G2" s="638"/>
      <c r="H2" s="638"/>
      <c r="Q2" s="639" t="s">
        <v>411</v>
      </c>
      <c r="R2" s="639"/>
    </row>
    <row r="3" spans="2:18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8" ht="15.75" customHeight="1" outlineLevel="1">
      <c r="B4" s="157"/>
      <c r="C4" s="637" t="s">
        <v>16</v>
      </c>
      <c r="D4" s="637"/>
      <c r="E4" s="158"/>
      <c r="F4" s="634">
        <v>612</v>
      </c>
      <c r="G4" s="634"/>
      <c r="H4" s="634"/>
    </row>
    <row r="5" spans="2:18" ht="15.75" customHeight="1" outlineLevel="1">
      <c r="B5" s="157"/>
      <c r="C5" s="637" t="s">
        <v>17</v>
      </c>
      <c r="D5" s="637"/>
      <c r="E5" s="158"/>
      <c r="F5" s="634">
        <v>440</v>
      </c>
      <c r="G5" s="634"/>
      <c r="H5" s="634"/>
    </row>
    <row r="6" spans="2:18" ht="15.75" customHeight="1" outlineLevel="1">
      <c r="B6" s="157"/>
      <c r="C6" s="637" t="s">
        <v>18</v>
      </c>
      <c r="D6" s="637"/>
      <c r="E6" s="158"/>
      <c r="F6" s="634">
        <v>250</v>
      </c>
      <c r="G6" s="634"/>
      <c r="H6" s="634"/>
    </row>
    <row r="7" spans="2:18" ht="15.75" customHeight="1" outlineLevel="1">
      <c r="B7" s="157"/>
      <c r="C7" s="637" t="s">
        <v>19</v>
      </c>
      <c r="D7" s="637"/>
      <c r="E7" s="158"/>
      <c r="F7" s="634">
        <v>154</v>
      </c>
      <c r="G7" s="634"/>
      <c r="H7" s="634"/>
    </row>
    <row r="8" spans="2:18" ht="15.75" customHeight="1" outlineLevel="1">
      <c r="B8" s="157"/>
      <c r="C8" s="637" t="s">
        <v>20</v>
      </c>
      <c r="D8" s="637"/>
      <c r="E8" s="158"/>
      <c r="F8" s="634">
        <v>50</v>
      </c>
      <c r="G8" s="634"/>
      <c r="H8" s="634"/>
    </row>
    <row r="9" spans="2:18" ht="15.75" customHeight="1" outlineLevel="1">
      <c r="B9" s="157"/>
      <c r="C9" s="637" t="s">
        <v>36</v>
      </c>
      <c r="D9" s="637"/>
      <c r="E9" s="158"/>
      <c r="F9" s="634">
        <v>597</v>
      </c>
      <c r="G9" s="634"/>
      <c r="H9" s="634"/>
    </row>
    <row r="10" spans="2:18" ht="15.75" customHeight="1" outlineLevel="1">
      <c r="B10" s="157"/>
      <c r="C10" s="637" t="s">
        <v>21</v>
      </c>
      <c r="D10" s="637"/>
      <c r="E10" s="158"/>
      <c r="F10" s="634">
        <v>1110</v>
      </c>
      <c r="G10" s="634"/>
      <c r="H10" s="634"/>
    </row>
    <row r="11" spans="2:18" ht="15.75" customHeight="1" outlineLevel="1">
      <c r="B11" s="157"/>
      <c r="C11" s="637" t="s">
        <v>22</v>
      </c>
      <c r="D11" s="637"/>
      <c r="E11" s="158"/>
      <c r="F11" s="634">
        <v>12</v>
      </c>
      <c r="G11" s="634"/>
      <c r="H11" s="634"/>
    </row>
    <row r="12" spans="2:18" ht="15.75" customHeight="1" outlineLevel="1">
      <c r="B12" s="157"/>
      <c r="C12" s="637" t="s">
        <v>23</v>
      </c>
      <c r="D12" s="637"/>
      <c r="E12" s="158"/>
      <c r="F12" s="634">
        <v>5</v>
      </c>
      <c r="G12" s="634"/>
      <c r="H12" s="634"/>
    </row>
    <row r="13" spans="2:18" ht="15.75" customHeight="1" outlineLevel="1">
      <c r="B13" s="157"/>
      <c r="C13" s="637" t="s">
        <v>172</v>
      </c>
      <c r="D13" s="637"/>
      <c r="E13" s="158"/>
      <c r="F13" s="634">
        <v>115</v>
      </c>
      <c r="G13" s="634"/>
      <c r="H13" s="634"/>
    </row>
    <row r="14" spans="2:18" ht="15.75" customHeight="1" outlineLevel="1">
      <c r="B14" s="157"/>
      <c r="C14" s="637" t="s">
        <v>24</v>
      </c>
      <c r="D14" s="637"/>
      <c r="E14" s="158"/>
      <c r="F14" s="634">
        <v>130</v>
      </c>
      <c r="G14" s="634"/>
      <c r="H14" s="634"/>
    </row>
    <row r="15" spans="2:18" ht="15.75" customHeight="1" outlineLevel="1">
      <c r="B15" s="157"/>
      <c r="C15" s="637" t="s">
        <v>25</v>
      </c>
      <c r="D15" s="637"/>
      <c r="E15" s="158"/>
      <c r="F15" s="634">
        <v>150</v>
      </c>
      <c r="G15" s="634"/>
      <c r="H15" s="634"/>
    </row>
    <row r="16" spans="2:18" ht="15.75" customHeight="1" outlineLevel="1">
      <c r="B16" s="157"/>
      <c r="C16" s="637" t="s">
        <v>26</v>
      </c>
      <c r="D16" s="637"/>
      <c r="E16" s="158"/>
      <c r="F16" s="634">
        <v>250</v>
      </c>
      <c r="G16" s="634"/>
      <c r="H16" s="634"/>
    </row>
    <row r="17" spans="2:19" ht="15.75" customHeight="1" outlineLevel="1">
      <c r="B17" s="157"/>
      <c r="C17" s="637" t="s">
        <v>27</v>
      </c>
      <c r="D17" s="637"/>
      <c r="E17" s="158"/>
      <c r="F17" s="634">
        <v>635</v>
      </c>
      <c r="G17" s="634"/>
      <c r="H17" s="634"/>
    </row>
    <row r="18" spans="2:19" ht="15.75" hidden="1" customHeight="1" outlineLevel="1">
      <c r="B18" s="157"/>
      <c r="C18" s="341"/>
      <c r="D18" s="341"/>
      <c r="E18" s="158"/>
      <c r="F18" s="634" t="s">
        <v>1971</v>
      </c>
      <c r="G18" s="634"/>
      <c r="H18" s="634"/>
    </row>
    <row r="19" spans="2:19" ht="15.75" customHeight="1" outlineLevel="1">
      <c r="B19" s="157"/>
      <c r="C19" s="637" t="s">
        <v>28</v>
      </c>
      <c r="D19" s="637"/>
      <c r="E19" s="158"/>
      <c r="F19" s="634" t="s">
        <v>1972</v>
      </c>
      <c r="G19" s="634"/>
      <c r="H19" s="634"/>
    </row>
    <row r="20" spans="2:19" ht="15.75" customHeight="1" outlineLevel="1">
      <c r="B20" s="157"/>
      <c r="C20" s="637" t="s">
        <v>30</v>
      </c>
      <c r="D20" s="637"/>
      <c r="E20" s="158"/>
      <c r="F20" s="634" t="s">
        <v>31</v>
      </c>
      <c r="G20" s="634"/>
      <c r="H20" s="634"/>
    </row>
    <row r="21" spans="2:19" ht="15.75" customHeight="1" outlineLevel="1">
      <c r="B21" s="157"/>
      <c r="C21" s="637" t="s">
        <v>37</v>
      </c>
      <c r="D21" s="637"/>
      <c r="E21" s="158"/>
      <c r="F21" s="634" t="s">
        <v>1973</v>
      </c>
      <c r="G21" s="634"/>
      <c r="H21" s="634"/>
    </row>
    <row r="22" spans="2:19" ht="15.75" customHeight="1" outlineLevel="1">
      <c r="B22" s="157"/>
      <c r="C22" s="635" t="s">
        <v>156</v>
      </c>
      <c r="D22" s="635"/>
      <c r="E22" s="158"/>
      <c r="F22" s="634" t="s">
        <v>1974</v>
      </c>
      <c r="G22" s="634"/>
      <c r="H22" s="634"/>
    </row>
    <row r="23" spans="2:19" ht="15.75" customHeight="1" outlineLevel="1">
      <c r="B23" s="157"/>
      <c r="C23" s="635" t="s">
        <v>157</v>
      </c>
      <c r="D23" s="635"/>
      <c r="E23" s="158"/>
      <c r="F23" s="634" t="s">
        <v>1975</v>
      </c>
      <c r="G23" s="634"/>
      <c r="H23" s="634"/>
    </row>
    <row r="24" spans="2:19" ht="15.75" customHeight="1" outlineLevel="1">
      <c r="B24" s="157"/>
      <c r="C24" s="635" t="s">
        <v>159</v>
      </c>
      <c r="D24" s="635"/>
      <c r="E24" s="158"/>
      <c r="F24" s="634" t="s">
        <v>1976</v>
      </c>
      <c r="G24" s="634"/>
      <c r="H24" s="634"/>
    </row>
    <row r="25" spans="2:19" ht="15.75" customHeight="1" outlineLevel="1">
      <c r="B25" s="157"/>
      <c r="C25" s="635" t="s">
        <v>35</v>
      </c>
      <c r="D25" s="635"/>
      <c r="E25" s="158"/>
      <c r="F25" s="634">
        <v>707</v>
      </c>
      <c r="G25" s="634"/>
      <c r="H25" s="634"/>
    </row>
    <row r="26" spans="2:19" ht="15.75" customHeight="1">
      <c r="B26" s="49"/>
      <c r="C26" s="52"/>
      <c r="D26" s="52"/>
      <c r="E26" s="87"/>
      <c r="F26" s="52"/>
      <c r="G26" s="52"/>
      <c r="H26" s="51"/>
    </row>
    <row r="27" spans="2:19" ht="15.75" customHeight="1" outlineLevel="1">
      <c r="B27" s="196" t="s">
        <v>39</v>
      </c>
      <c r="C27" s="197" t="s">
        <v>44</v>
      </c>
      <c r="D27" s="197"/>
      <c r="E27" s="198" t="s">
        <v>1</v>
      </c>
      <c r="F27" s="197" t="s">
        <v>1</v>
      </c>
      <c r="G27" s="197" t="s">
        <v>40</v>
      </c>
      <c r="H27" s="199" t="s">
        <v>41</v>
      </c>
    </row>
    <row r="28" spans="2:19" ht="15.75" customHeight="1" outlineLevel="1">
      <c r="B28" s="344">
        <v>1900</v>
      </c>
      <c r="C28" s="341" t="s">
        <v>1980</v>
      </c>
      <c r="D28" s="341"/>
      <c r="E28" s="172">
        <v>19250</v>
      </c>
      <c r="F28" s="173">
        <f>E28*'Прайс-лист'!I3*(1-'Прайс-лист'!$E$3)</f>
        <v>446600</v>
      </c>
      <c r="G28" s="344"/>
      <c r="H28" s="174">
        <f>F28</f>
        <v>446600</v>
      </c>
    </row>
    <row r="29" spans="2:19" ht="15.75" customHeight="1" outlineLevel="2">
      <c r="B29" s="184"/>
      <c r="C29" s="12" t="s">
        <v>337</v>
      </c>
      <c r="D29" s="12"/>
      <c r="E29" s="12"/>
      <c r="F29" s="12"/>
      <c r="G29" s="12"/>
      <c r="H29" s="12"/>
    </row>
    <row r="30" spans="2:19" ht="337.5" customHeight="1" outlineLevel="2">
      <c r="B30" s="176"/>
      <c r="C30" s="636" t="s">
        <v>3008</v>
      </c>
      <c r="D30" s="636"/>
      <c r="E30" s="636"/>
      <c r="F30" s="636"/>
      <c r="G30" s="636"/>
      <c r="H30" s="636"/>
      <c r="S30" s="348"/>
    </row>
    <row r="31" spans="2:19" ht="15.75" customHeight="1" outlineLevel="1">
      <c r="C31" s="12" t="s">
        <v>365</v>
      </c>
      <c r="D31" s="12"/>
      <c r="E31" s="12"/>
      <c r="F31" s="12"/>
      <c r="G31" s="12"/>
      <c r="H31" s="12"/>
    </row>
    <row r="32" spans="2:19" ht="15.75" customHeight="1" outlineLevel="1">
      <c r="B32" s="343">
        <v>2488</v>
      </c>
      <c r="C32" s="345" t="s">
        <v>3</v>
      </c>
      <c r="D32" s="180" t="s">
        <v>277</v>
      </c>
      <c r="E32" s="179">
        <v>875</v>
      </c>
      <c r="F32" s="173">
        <f>E32*'Прайс-лист'!I3*(1-'Прайс-лист'!$E$3)</f>
        <v>20300</v>
      </c>
      <c r="G32" s="175">
        <v>0</v>
      </c>
      <c r="H32" s="174">
        <f>F32*G32</f>
        <v>0</v>
      </c>
      <c r="J32" s="104" t="s">
        <v>277</v>
      </c>
      <c r="K32" s="104" t="s">
        <v>277</v>
      </c>
      <c r="L32" s="104" t="s">
        <v>277</v>
      </c>
      <c r="M32" s="104" t="s">
        <v>277</v>
      </c>
      <c r="N32" s="104" t="s">
        <v>277</v>
      </c>
      <c r="O32" s="104" t="s">
        <v>277</v>
      </c>
      <c r="P32" s="104" t="s">
        <v>277</v>
      </c>
    </row>
    <row r="33" spans="2:16" ht="15.75" customHeight="1" outlineLevel="1">
      <c r="B33" s="190">
        <v>2001</v>
      </c>
      <c r="C33" s="342" t="s">
        <v>448</v>
      </c>
      <c r="D33" s="342"/>
      <c r="E33" s="179">
        <v>23</v>
      </c>
      <c r="F33" s="173">
        <f>E33*'Прайс-лист'!I3*(1-'Прайс-лист'!$E$3)</f>
        <v>533.6</v>
      </c>
      <c r="G33" s="175">
        <v>0</v>
      </c>
      <c r="H33" s="174">
        <f t="shared" ref="H33:H37" si="0">F33*G33</f>
        <v>0</v>
      </c>
      <c r="J33" s="106" t="s">
        <v>368</v>
      </c>
      <c r="K33" s="106" t="s">
        <v>444</v>
      </c>
      <c r="L33" s="108" t="s">
        <v>445</v>
      </c>
      <c r="M33" s="125" t="s">
        <v>399</v>
      </c>
      <c r="N33" s="275" t="s">
        <v>401</v>
      </c>
      <c r="O33" s="106" t="s">
        <v>334</v>
      </c>
      <c r="P33" s="108" t="s">
        <v>383</v>
      </c>
    </row>
    <row r="34" spans="2:16" ht="15.75" customHeight="1" outlineLevel="1">
      <c r="B34" s="343"/>
      <c r="C34" s="342" t="s">
        <v>463</v>
      </c>
      <c r="D34" s="191" t="s">
        <v>277</v>
      </c>
      <c r="E34" s="179">
        <v>3930</v>
      </c>
      <c r="F34" s="173">
        <f>E34*'Прайс-лист'!I3*(1-'Прайс-лист'!$E$3)</f>
        <v>91176</v>
      </c>
      <c r="G34" s="175">
        <v>0</v>
      </c>
      <c r="H34" s="174">
        <f t="shared" si="0"/>
        <v>0</v>
      </c>
      <c r="J34" s="106" t="s">
        <v>367</v>
      </c>
      <c r="K34" s="106" t="s">
        <v>443</v>
      </c>
      <c r="L34" s="106" t="s">
        <v>446</v>
      </c>
      <c r="M34" s="125" t="s">
        <v>400</v>
      </c>
      <c r="N34" s="275" t="s">
        <v>402</v>
      </c>
      <c r="O34" s="106" t="s">
        <v>335</v>
      </c>
      <c r="P34" s="104" t="s">
        <v>382</v>
      </c>
    </row>
    <row r="35" spans="2:16" ht="15.75" customHeight="1" outlineLevel="1">
      <c r="B35" s="343">
        <v>211901</v>
      </c>
      <c r="C35" s="342" t="s">
        <v>463</v>
      </c>
      <c r="D35" s="191" t="s">
        <v>277</v>
      </c>
      <c r="E35" s="179">
        <v>4695</v>
      </c>
      <c r="F35" s="173">
        <f>E35*'Прайс-лист'!I3*(1-'Прайс-лист'!$E$3)</f>
        <v>108924</v>
      </c>
      <c r="G35" s="175">
        <v>0</v>
      </c>
      <c r="H35" s="174">
        <f t="shared" si="0"/>
        <v>0</v>
      </c>
      <c r="J35" s="106" t="s">
        <v>331</v>
      </c>
      <c r="K35" s="108" t="s">
        <v>523</v>
      </c>
      <c r="L35" s="106" t="s">
        <v>447</v>
      </c>
      <c r="M35" s="120"/>
      <c r="N35" s="276" t="s">
        <v>593</v>
      </c>
      <c r="O35" s="106" t="s">
        <v>336</v>
      </c>
      <c r="P35" s="106"/>
    </row>
    <row r="36" spans="2:16" ht="15.75" customHeight="1" outlineLevel="1">
      <c r="B36" s="343">
        <v>2004</v>
      </c>
      <c r="C36" s="342" t="s">
        <v>279</v>
      </c>
      <c r="D36" s="191" t="s">
        <v>277</v>
      </c>
      <c r="E36" s="179">
        <v>0</v>
      </c>
      <c r="F36" s="173">
        <f>E36*'Прайс-лист'!I3*(1-'Прайс-лист'!$E$3)</f>
        <v>0</v>
      </c>
      <c r="G36" s="175">
        <v>0</v>
      </c>
      <c r="H36" s="174">
        <f t="shared" si="0"/>
        <v>0</v>
      </c>
      <c r="J36" s="108" t="s">
        <v>332</v>
      </c>
      <c r="L36" s="106"/>
      <c r="M36" s="106"/>
      <c r="N36" s="276" t="s">
        <v>594</v>
      </c>
      <c r="O36" s="108" t="s">
        <v>435</v>
      </c>
      <c r="P36" s="108"/>
    </row>
    <row r="37" spans="2:16" ht="15.75" customHeight="1" outlineLevel="1">
      <c r="B37" s="343">
        <v>3099</v>
      </c>
      <c r="C37" s="340" t="s">
        <v>408</v>
      </c>
      <c r="D37" s="191" t="s">
        <v>277</v>
      </c>
      <c r="E37" s="179">
        <v>299</v>
      </c>
      <c r="F37" s="173">
        <f>E37*'Прайс-лист'!I3*(1-'Прайс-лист'!$E$3)</f>
        <v>6936.8</v>
      </c>
      <c r="G37" s="175">
        <v>0</v>
      </c>
      <c r="H37" s="174">
        <f t="shared" si="0"/>
        <v>0</v>
      </c>
      <c r="J37" s="108" t="s">
        <v>333</v>
      </c>
      <c r="M37" s="107"/>
      <c r="N37" s="275" t="s">
        <v>403</v>
      </c>
      <c r="O37" s="107"/>
      <c r="P37" s="107"/>
    </row>
    <row r="38" spans="2:16" ht="15.75" customHeight="1" outlineLevel="1">
      <c r="B38" s="343">
        <v>3516</v>
      </c>
      <c r="C38" s="345" t="s">
        <v>329</v>
      </c>
      <c r="D38" s="180" t="s">
        <v>277</v>
      </c>
      <c r="E38" s="179">
        <v>1510</v>
      </c>
      <c r="F38" s="173">
        <f>E38*'Прайс-лист'!I3*(1-'Прайс-лист'!$E$3)</f>
        <v>35032</v>
      </c>
      <c r="G38" s="175">
        <v>0</v>
      </c>
      <c r="H38" s="174">
        <f>F38*G38</f>
        <v>0</v>
      </c>
      <c r="M38" s="151"/>
      <c r="N38" s="275" t="s">
        <v>404</v>
      </c>
    </row>
    <row r="39" spans="2:16" ht="15.75" customHeight="1" outlineLevel="1">
      <c r="B39" s="338" t="s">
        <v>378</v>
      </c>
      <c r="C39" s="339" t="s">
        <v>381</v>
      </c>
      <c r="D39" s="180" t="s">
        <v>277</v>
      </c>
      <c r="E39" s="179">
        <v>115</v>
      </c>
      <c r="F39" s="173">
        <f>E39*'Прайс-лист'!I3*(1-'Прайс-лист'!$E$3)</f>
        <v>2668</v>
      </c>
      <c r="G39" s="175">
        <v>0</v>
      </c>
      <c r="H39" s="174">
        <f t="shared" ref="H39:H40" si="1">F39*G39</f>
        <v>0</v>
      </c>
      <c r="M39" s="151"/>
      <c r="N39" s="275" t="s">
        <v>405</v>
      </c>
    </row>
    <row r="40" spans="2:16" ht="15.75" customHeight="1" outlineLevel="1">
      <c r="B40" s="338">
        <v>2282</v>
      </c>
      <c r="C40" s="340" t="s">
        <v>355</v>
      </c>
      <c r="D40" s="340"/>
      <c r="E40" s="179">
        <v>320</v>
      </c>
      <c r="F40" s="173">
        <f>E40*'Прайс-лист'!I3*(1-'Прайс-лист'!$E$3)</f>
        <v>7424</v>
      </c>
      <c r="G40" s="175">
        <v>0</v>
      </c>
      <c r="H40" s="174">
        <f t="shared" si="1"/>
        <v>0</v>
      </c>
      <c r="M40" s="151"/>
      <c r="N40" s="276" t="s">
        <v>595</v>
      </c>
    </row>
    <row r="41" spans="2:16" ht="15.75" customHeight="1" outlineLevel="1">
      <c r="B41" s="343">
        <v>2545</v>
      </c>
      <c r="C41" s="345" t="s">
        <v>1996</v>
      </c>
      <c r="D41" s="180"/>
      <c r="E41" s="179">
        <v>290</v>
      </c>
      <c r="F41" s="173">
        <f>E41*'Прайс-лист'!I3*(1-'Прайс-лист'!$E$3)</f>
        <v>6728</v>
      </c>
      <c r="G41" s="175">
        <v>0</v>
      </c>
      <c r="H41" s="174">
        <f>F41*G41</f>
        <v>0</v>
      </c>
      <c r="M41" s="151"/>
      <c r="N41" s="275" t="s">
        <v>407</v>
      </c>
    </row>
    <row r="42" spans="2:16" ht="15.75" customHeight="1" outlineLevel="1">
      <c r="B42" s="152"/>
      <c r="C42" s="213" t="s">
        <v>4</v>
      </c>
      <c r="D42" s="213"/>
      <c r="E42" s="189"/>
      <c r="F42" s="189"/>
      <c r="G42" s="189"/>
      <c r="H42" s="189"/>
      <c r="M42" s="151"/>
      <c r="N42" s="276"/>
    </row>
    <row r="43" spans="2:16" ht="15.75" customHeight="1" outlineLevel="1">
      <c r="B43" s="338">
        <v>414601</v>
      </c>
      <c r="C43" s="632" t="s">
        <v>377</v>
      </c>
      <c r="D43" s="632"/>
      <c r="E43" s="182">
        <v>71</v>
      </c>
      <c r="F43" s="173">
        <f>E43*'Прайс-лист'!I3*(1-'Прайс-лист'!$E$3)</f>
        <v>1647.2</v>
      </c>
      <c r="G43" s="175">
        <v>0</v>
      </c>
      <c r="H43" s="174">
        <f t="shared" ref="H43:H45" si="2">F43*G43</f>
        <v>0</v>
      </c>
      <c r="N43" s="278" t="s">
        <v>347</v>
      </c>
    </row>
    <row r="44" spans="2:16" ht="15.75" customHeight="1" outlineLevel="1">
      <c r="B44" s="338">
        <v>2537</v>
      </c>
      <c r="C44" s="632" t="s">
        <v>515</v>
      </c>
      <c r="D44" s="632"/>
      <c r="E44" s="182">
        <v>515</v>
      </c>
      <c r="F44" s="173">
        <f>E44*'Прайс-лист'!I3*(1-'Прайс-лист'!$E$3)</f>
        <v>11948</v>
      </c>
      <c r="G44" s="175">
        <v>0</v>
      </c>
      <c r="H44" s="174">
        <f t="shared" si="2"/>
        <v>0</v>
      </c>
      <c r="M44" s="65"/>
      <c r="N44" s="277"/>
    </row>
    <row r="45" spans="2:16" ht="15.75" customHeight="1" outlineLevel="1">
      <c r="B45" s="338">
        <v>2543</v>
      </c>
      <c r="C45" s="632" t="s">
        <v>1983</v>
      </c>
      <c r="D45" s="632"/>
      <c r="E45" s="182">
        <v>940</v>
      </c>
      <c r="F45" s="173">
        <f>E45*'Прайс-лист'!I3*(1-'Прайс-лист'!$E$3)</f>
        <v>21808</v>
      </c>
      <c r="G45" s="175">
        <v>0</v>
      </c>
      <c r="H45" s="174">
        <f t="shared" si="2"/>
        <v>0</v>
      </c>
    </row>
    <row r="46" spans="2:16" ht="15.75" customHeight="1" outlineLevel="1">
      <c r="B46" s="338">
        <v>2706</v>
      </c>
      <c r="C46" s="632" t="s">
        <v>441</v>
      </c>
      <c r="D46" s="632"/>
      <c r="E46" s="182">
        <v>686</v>
      </c>
      <c r="F46" s="173">
        <f>E46*'Прайс-лист'!I3*(1-'Прайс-лист'!$E$3)</f>
        <v>15915.2</v>
      </c>
      <c r="G46" s="175">
        <v>0</v>
      </c>
      <c r="H46" s="174">
        <f>F46*G46</f>
        <v>0</v>
      </c>
    </row>
    <row r="47" spans="2:16" ht="15.75" customHeight="1" outlineLevel="1">
      <c r="B47" s="338">
        <v>2705</v>
      </c>
      <c r="C47" s="632" t="s">
        <v>109</v>
      </c>
      <c r="D47" s="632"/>
      <c r="E47" s="182">
        <v>735</v>
      </c>
      <c r="F47" s="173">
        <f>E47*'Прайс-лист'!I3*(1-'Прайс-лист'!$E$3)</f>
        <v>17052</v>
      </c>
      <c r="G47" s="175">
        <v>0</v>
      </c>
      <c r="H47" s="174">
        <f>F47*G47</f>
        <v>0</v>
      </c>
    </row>
    <row r="48" spans="2:16" ht="15.75" customHeight="1" outlineLevel="1">
      <c r="B48" s="338">
        <v>2601</v>
      </c>
      <c r="C48" s="632" t="s">
        <v>1998</v>
      </c>
      <c r="D48" s="632"/>
      <c r="E48" s="182">
        <v>101</v>
      </c>
      <c r="F48" s="173">
        <f>E48*'Прайс-лист'!I3*(1-'Прайс-лист'!$E$3)</f>
        <v>2343.2000000000003</v>
      </c>
      <c r="G48" s="175">
        <v>0</v>
      </c>
      <c r="H48" s="174">
        <f>F48*G48</f>
        <v>0</v>
      </c>
    </row>
    <row r="49" spans="2:8" ht="15.75" customHeight="1" outlineLevel="1">
      <c r="B49" s="338">
        <v>225601</v>
      </c>
      <c r="C49" s="632" t="s">
        <v>604</v>
      </c>
      <c r="D49" s="632"/>
      <c r="E49" s="182">
        <v>511</v>
      </c>
      <c r="F49" s="173">
        <f>E49*'Прайс-лист'!I3*(1-'Прайс-лист'!$E$3)</f>
        <v>11855.2</v>
      </c>
      <c r="G49" s="175">
        <v>0</v>
      </c>
      <c r="H49" s="174">
        <f>F49*G49</f>
        <v>0</v>
      </c>
    </row>
    <row r="50" spans="2:8" ht="15.75" customHeight="1" outlineLevel="1">
      <c r="B50" s="338">
        <v>2271</v>
      </c>
      <c r="C50" s="632" t="s">
        <v>603</v>
      </c>
      <c r="D50" s="632"/>
      <c r="E50" s="182">
        <v>2153</v>
      </c>
      <c r="F50" s="173">
        <f>E50*'Прайс-лист'!I3*(1-'Прайс-лист'!$E$3)</f>
        <v>49949.600000000006</v>
      </c>
      <c r="G50" s="175">
        <v>0</v>
      </c>
      <c r="H50" s="174">
        <f t="shared" ref="H50:H67" si="3">F50*G50</f>
        <v>0</v>
      </c>
    </row>
    <row r="51" spans="2:8" ht="15.75" customHeight="1" outlineLevel="1">
      <c r="B51" s="338">
        <v>2436</v>
      </c>
      <c r="C51" s="635" t="s">
        <v>520</v>
      </c>
      <c r="D51" s="635"/>
      <c r="E51" s="179">
        <v>665</v>
      </c>
      <c r="F51" s="173">
        <f>E51*'Прайс-лист'!I3*(1-'Прайс-лист'!$E$3)</f>
        <v>15428</v>
      </c>
      <c r="G51" s="175">
        <v>0</v>
      </c>
      <c r="H51" s="174">
        <f t="shared" si="3"/>
        <v>0</v>
      </c>
    </row>
    <row r="52" spans="2:8" ht="14.25" outlineLevel="1">
      <c r="B52" s="338" t="s">
        <v>1991</v>
      </c>
      <c r="C52" s="342" t="s">
        <v>1990</v>
      </c>
      <c r="D52" s="342"/>
      <c r="E52" s="179">
        <v>156</v>
      </c>
      <c r="F52" s="173">
        <f>E52*'Прайс-лист'!I3*(1-'Прайс-лист'!$E$3)</f>
        <v>3619.2000000000003</v>
      </c>
      <c r="G52" s="175">
        <v>0</v>
      </c>
      <c r="H52" s="174">
        <f t="shared" ref="H52" si="4">F52*G52</f>
        <v>0</v>
      </c>
    </row>
    <row r="53" spans="2:8" ht="14.25" outlineLevel="1">
      <c r="B53" s="343" t="s">
        <v>1993</v>
      </c>
      <c r="C53" s="342" t="s">
        <v>1992</v>
      </c>
      <c r="D53" s="342"/>
      <c r="E53" s="179">
        <v>43</v>
      </c>
      <c r="F53" s="173">
        <f>E53*'Прайс-лист'!I3*(1-'Прайс-лист'!$E$3)</f>
        <v>997.6</v>
      </c>
      <c r="G53" s="353">
        <f>IF(G37*G52,1,0)</f>
        <v>0</v>
      </c>
      <c r="H53" s="174">
        <f t="shared" ref="H53" si="5">F53*G53</f>
        <v>0</v>
      </c>
    </row>
    <row r="54" spans="2:8" ht="14.25" outlineLevel="1">
      <c r="B54" s="338">
        <v>2656</v>
      </c>
      <c r="C54" s="632" t="s">
        <v>110</v>
      </c>
      <c r="D54" s="632"/>
      <c r="E54" s="182">
        <v>514</v>
      </c>
      <c r="F54" s="173">
        <f>E54*'Прайс-лист'!I3*(1-'Прайс-лист'!$E$3)</f>
        <v>11924.800000000001</v>
      </c>
      <c r="G54" s="175">
        <v>0</v>
      </c>
      <c r="H54" s="174">
        <f t="shared" si="3"/>
        <v>0</v>
      </c>
    </row>
    <row r="55" spans="2:8" ht="15.75" customHeight="1" outlineLevel="1">
      <c r="B55" s="338">
        <v>309904</v>
      </c>
      <c r="C55" s="632" t="s">
        <v>293</v>
      </c>
      <c r="D55" s="632"/>
      <c r="E55" s="182">
        <v>68</v>
      </c>
      <c r="F55" s="173">
        <f>E55*'Прайс-лист'!I3*(1-'Прайс-лист'!$E$3)</f>
        <v>1577.6000000000001</v>
      </c>
      <c r="G55" s="343">
        <f>IF(G37*G54,1,0)</f>
        <v>0</v>
      </c>
      <c r="H55" s="174">
        <f t="shared" si="3"/>
        <v>0</v>
      </c>
    </row>
    <row r="56" spans="2:8" ht="15.75" customHeight="1" outlineLevel="1">
      <c r="B56" s="338">
        <v>2653</v>
      </c>
      <c r="C56" s="632" t="s">
        <v>1994</v>
      </c>
      <c r="D56" s="632"/>
      <c r="E56" s="182">
        <v>640</v>
      </c>
      <c r="F56" s="173">
        <f>E56*'Прайс-лист'!I3*(1-'Прайс-лист'!$E$3)</f>
        <v>14848</v>
      </c>
      <c r="G56" s="175">
        <v>0</v>
      </c>
      <c r="H56" s="174">
        <f t="shared" si="3"/>
        <v>0</v>
      </c>
    </row>
    <row r="57" spans="2:8" ht="15.75" customHeight="1" outlineLevel="1">
      <c r="B57" s="338">
        <v>309901</v>
      </c>
      <c r="C57" s="632" t="s">
        <v>1995</v>
      </c>
      <c r="D57" s="632"/>
      <c r="E57" s="182">
        <v>74</v>
      </c>
      <c r="F57" s="173">
        <f>E57*'Прайс-лист'!I3*(1-'Прайс-лист'!$E$3)</f>
        <v>1716.8000000000002</v>
      </c>
      <c r="G57" s="343">
        <f>IF(G37*G56,1,0)</f>
        <v>0</v>
      </c>
      <c r="H57" s="174">
        <f t="shared" si="3"/>
        <v>0</v>
      </c>
    </row>
    <row r="58" spans="2:8" ht="15.75" customHeight="1" outlineLevel="1">
      <c r="B58" s="338">
        <v>2546</v>
      </c>
      <c r="C58" s="632" t="s">
        <v>1997</v>
      </c>
      <c r="D58" s="632"/>
      <c r="E58" s="182">
        <v>480</v>
      </c>
      <c r="F58" s="173">
        <f>E58*'Прайс-лист'!I3*(1-'Прайс-лист'!$E$3)</f>
        <v>11136</v>
      </c>
      <c r="G58" s="175">
        <v>0</v>
      </c>
      <c r="H58" s="174">
        <f t="shared" si="3"/>
        <v>0</v>
      </c>
    </row>
    <row r="59" spans="2:8" ht="15.75" customHeight="1" outlineLevel="1">
      <c r="B59" s="343">
        <v>2736</v>
      </c>
      <c r="C59" s="635" t="s">
        <v>328</v>
      </c>
      <c r="D59" s="635"/>
      <c r="E59" s="182">
        <v>857</v>
      </c>
      <c r="F59" s="173">
        <f>E59*'Прайс-лист'!I3*(1-'Прайс-лист'!$E$3)</f>
        <v>19882.400000000001</v>
      </c>
      <c r="G59" s="175">
        <v>0</v>
      </c>
      <c r="H59" s="174">
        <f t="shared" si="3"/>
        <v>0</v>
      </c>
    </row>
    <row r="60" spans="2:8" ht="15.75" customHeight="1" outlineLevel="1">
      <c r="B60" s="338"/>
      <c r="C60" s="632" t="s">
        <v>1989</v>
      </c>
      <c r="D60" s="632"/>
      <c r="E60" s="182">
        <v>0</v>
      </c>
      <c r="F60" s="173">
        <f>E60*'Прайс-лист'!I3*(1-'Прайс-лист'!$E$3)</f>
        <v>0</v>
      </c>
      <c r="G60" s="175">
        <v>0</v>
      </c>
      <c r="H60" s="174">
        <f t="shared" si="3"/>
        <v>0</v>
      </c>
    </row>
    <row r="61" spans="2:8" ht="15.75" customHeight="1" outlineLevel="1">
      <c r="B61" s="338">
        <v>2969</v>
      </c>
      <c r="C61" s="632" t="s">
        <v>6</v>
      </c>
      <c r="D61" s="632"/>
      <c r="E61" s="182">
        <v>230</v>
      </c>
      <c r="F61" s="173">
        <f>E61*'Прайс-лист'!I3*(1-'Прайс-лист'!$E$3)</f>
        <v>5336</v>
      </c>
      <c r="G61" s="175">
        <v>0</v>
      </c>
      <c r="H61" s="174">
        <f t="shared" si="3"/>
        <v>0</v>
      </c>
    </row>
    <row r="62" spans="2:8" ht="15.75" customHeight="1" outlineLevel="1">
      <c r="B62" s="338">
        <v>2970</v>
      </c>
      <c r="C62" s="632" t="s">
        <v>67</v>
      </c>
      <c r="D62" s="632"/>
      <c r="E62" s="182">
        <v>258</v>
      </c>
      <c r="F62" s="173">
        <f>E62*'Прайс-лист'!I3*(1-'Прайс-лист'!$E$3)</f>
        <v>5985.6</v>
      </c>
      <c r="G62" s="175">
        <v>0</v>
      </c>
      <c r="H62" s="174">
        <f t="shared" si="3"/>
        <v>0</v>
      </c>
    </row>
    <row r="63" spans="2:8" ht="15.75" customHeight="1" outlineLevel="1">
      <c r="B63" s="338">
        <v>2800</v>
      </c>
      <c r="C63" s="632" t="s">
        <v>8</v>
      </c>
      <c r="D63" s="632"/>
      <c r="E63" s="182">
        <v>690</v>
      </c>
      <c r="F63" s="173">
        <f>E63*'Прайс-лист'!I3*(1-'Прайс-лист'!$E$3)</f>
        <v>16008</v>
      </c>
      <c r="G63" s="175">
        <v>0</v>
      </c>
      <c r="H63" s="174">
        <f t="shared" si="3"/>
        <v>0</v>
      </c>
    </row>
    <row r="64" spans="2:8" ht="15.75" customHeight="1" outlineLevel="1">
      <c r="B64" s="338">
        <v>299501</v>
      </c>
      <c r="C64" s="632" t="s">
        <v>1986</v>
      </c>
      <c r="D64" s="632"/>
      <c r="E64" s="182">
        <v>410</v>
      </c>
      <c r="F64" s="173">
        <f>E64*'Прайс-лист'!I3*(1-'Прайс-лист'!$E$3)</f>
        <v>9512</v>
      </c>
      <c r="G64" s="175">
        <v>0</v>
      </c>
      <c r="H64" s="174">
        <f t="shared" si="3"/>
        <v>0</v>
      </c>
    </row>
    <row r="65" spans="2:16" ht="15.75" customHeight="1" outlineLevel="1">
      <c r="B65" s="338">
        <v>2995</v>
      </c>
      <c r="C65" s="632" t="s">
        <v>1985</v>
      </c>
      <c r="D65" s="632"/>
      <c r="E65" s="182">
        <v>210</v>
      </c>
      <c r="F65" s="173">
        <f>E65*'Прайс-лист'!I3*(1-'Прайс-лист'!$E$3)</f>
        <v>4872</v>
      </c>
      <c r="G65" s="175">
        <v>0</v>
      </c>
      <c r="H65" s="174">
        <f t="shared" si="3"/>
        <v>0</v>
      </c>
      <c r="O65" s="148"/>
      <c r="P65" s="148"/>
    </row>
    <row r="66" spans="2:16" ht="15.75" customHeight="1" outlineLevel="1">
      <c r="B66" s="338">
        <v>2996</v>
      </c>
      <c r="C66" s="632" t="s">
        <v>1987</v>
      </c>
      <c r="D66" s="632"/>
      <c r="E66" s="182">
        <v>144</v>
      </c>
      <c r="F66" s="173">
        <f>E66*'Прайс-лист'!I3*(1-'Прайс-лист'!$E$3)</f>
        <v>3340.8</v>
      </c>
      <c r="G66" s="175">
        <v>0</v>
      </c>
      <c r="H66" s="174">
        <f t="shared" si="3"/>
        <v>0</v>
      </c>
      <c r="O66" s="148"/>
      <c r="P66" s="148"/>
    </row>
    <row r="67" spans="2:16" ht="15.75" customHeight="1" outlineLevel="1">
      <c r="B67" s="338">
        <v>2547</v>
      </c>
      <c r="C67" s="632" t="s">
        <v>1988</v>
      </c>
      <c r="D67" s="632"/>
      <c r="E67" s="182">
        <v>1200</v>
      </c>
      <c r="F67" s="173">
        <f>E67*'Прайс-лист'!I3*(1-'Прайс-лист'!$E$3)</f>
        <v>27840</v>
      </c>
      <c r="G67" s="175">
        <v>0</v>
      </c>
      <c r="H67" s="174">
        <f t="shared" si="3"/>
        <v>0</v>
      </c>
      <c r="O67" s="148"/>
      <c r="P67" s="148"/>
    </row>
    <row r="68" spans="2:16" ht="15.75" customHeight="1" outlineLevel="1">
      <c r="B68" s="3"/>
      <c r="C68" s="294"/>
      <c r="D68" s="294"/>
      <c r="E68" s="85"/>
      <c r="F68" s="315" t="s">
        <v>9</v>
      </c>
      <c r="G68" s="633">
        <f>SUM(H28:H67)</f>
        <v>446600</v>
      </c>
      <c r="H68" s="633"/>
      <c r="O68" s="148"/>
      <c r="P68" s="148"/>
    </row>
    <row r="69" spans="2:16" ht="14.25" outlineLevel="1">
      <c r="O69" s="148"/>
      <c r="P69" s="148"/>
    </row>
    <row r="84" spans="4:16" ht="15.75" customHeight="1">
      <c r="H84" s="148"/>
    </row>
    <row r="85" spans="4:16" ht="15.75" customHeight="1">
      <c r="H85" s="148"/>
      <c r="O85" s="148"/>
      <c r="P85" s="148"/>
    </row>
    <row r="86" spans="4:16" ht="15.75" customHeight="1">
      <c r="H86" s="148"/>
      <c r="O86" s="148"/>
      <c r="P86" s="148"/>
    </row>
    <row r="87" spans="4:16" ht="15.75" customHeight="1">
      <c r="H87" s="148"/>
      <c r="O87" s="148"/>
      <c r="P87" s="148"/>
    </row>
    <row r="88" spans="4:16" ht="15.75" customHeight="1">
      <c r="H88" s="148"/>
      <c r="O88" s="148"/>
      <c r="P88" s="148"/>
    </row>
    <row r="89" spans="4:16" ht="15.75" customHeight="1">
      <c r="H89" s="148"/>
      <c r="O89" s="148"/>
      <c r="P89" s="148"/>
    </row>
    <row r="90" spans="4:16" ht="15.75" customHeight="1">
      <c r="H90" s="148"/>
      <c r="O90" s="148"/>
      <c r="P90" s="148"/>
    </row>
    <row r="91" spans="4:16" ht="15.75" customHeight="1">
      <c r="H91" s="148"/>
      <c r="O91" s="148"/>
      <c r="P91" s="148"/>
    </row>
    <row r="92" spans="4:16" ht="15.75" customHeight="1">
      <c r="D92" s="79"/>
      <c r="F92" s="260"/>
      <c r="H92" s="148"/>
      <c r="O92" s="148"/>
      <c r="P92" s="148"/>
    </row>
    <row r="93" spans="4:16" ht="14.25">
      <c r="D93" s="79"/>
      <c r="F93" s="260"/>
      <c r="H93" s="148"/>
      <c r="O93" s="148"/>
      <c r="P93" s="148"/>
    </row>
    <row r="94" spans="4:16" ht="14.25">
      <c r="D94" s="79"/>
      <c r="F94" s="260"/>
      <c r="H94" s="148"/>
      <c r="O94" s="148"/>
      <c r="P94" s="148"/>
    </row>
    <row r="95" spans="4:16" ht="14.25">
      <c r="D95" s="79"/>
      <c r="F95" s="260"/>
      <c r="H95" s="148"/>
      <c r="O95" s="148"/>
      <c r="P95" s="148"/>
    </row>
    <row r="96" spans="4:16" ht="14.25">
      <c r="D96" s="79"/>
      <c r="F96" s="260"/>
      <c r="H96" s="148"/>
      <c r="O96" s="148"/>
      <c r="P96" s="148"/>
    </row>
    <row r="97" spans="4:16" ht="14.25">
      <c r="D97" s="79"/>
      <c r="F97" s="260"/>
      <c r="O97" s="148"/>
      <c r="P97" s="148"/>
    </row>
    <row r="98" spans="4:16" ht="14.25">
      <c r="D98" s="79"/>
      <c r="F98" s="260"/>
      <c r="H98" s="148"/>
    </row>
    <row r="99" spans="4:16" ht="14.25">
      <c r="H99" s="148"/>
      <c r="O99" s="148"/>
      <c r="P99" s="148"/>
    </row>
    <row r="100" spans="4:16" ht="14.25">
      <c r="H100" s="148"/>
      <c r="O100" s="148"/>
      <c r="P100" s="148"/>
    </row>
    <row r="101" spans="4:16" ht="14.25">
      <c r="D101" s="260"/>
      <c r="H101" s="148"/>
      <c r="O101" s="148"/>
      <c r="P101" s="148"/>
    </row>
    <row r="102" spans="4:16" ht="14.25">
      <c r="D102" s="260"/>
      <c r="H102" s="148"/>
      <c r="O102" s="148"/>
      <c r="P102" s="148"/>
    </row>
    <row r="103" spans="4:16" ht="14.25">
      <c r="D103" s="260"/>
      <c r="H103" s="148"/>
      <c r="O103" s="148"/>
      <c r="P103" s="148"/>
    </row>
    <row r="104" spans="4:16" ht="14.25">
      <c r="D104" s="260"/>
      <c r="H104" s="148"/>
      <c r="O104" s="148"/>
      <c r="P104" s="148"/>
    </row>
    <row r="105" spans="4:16" ht="14.25">
      <c r="D105" s="260"/>
      <c r="H105" s="148"/>
      <c r="O105" s="148"/>
      <c r="P105" s="148"/>
    </row>
    <row r="106" spans="4:16" ht="14.25">
      <c r="D106" s="260"/>
      <c r="H106" s="148"/>
      <c r="O106" s="148"/>
      <c r="P106" s="148"/>
    </row>
    <row r="107" spans="4:16" ht="14.25">
      <c r="D107" s="260"/>
      <c r="H107" s="148"/>
      <c r="O107" s="148"/>
      <c r="P107" s="148"/>
    </row>
    <row r="108" spans="4:16" ht="14.25">
      <c r="D108" s="149"/>
      <c r="H108" s="148"/>
      <c r="O108" s="148"/>
      <c r="P108" s="148"/>
    </row>
    <row r="109" spans="4:16" ht="14.25">
      <c r="H109" s="148"/>
      <c r="O109" s="148"/>
      <c r="P109" s="148"/>
    </row>
    <row r="110" spans="4:16" ht="14.25">
      <c r="D110" s="79"/>
      <c r="H110" s="148"/>
      <c r="O110" s="148"/>
      <c r="P110" s="148"/>
    </row>
    <row r="111" spans="4:16" ht="14.25">
      <c r="D111" s="260"/>
      <c r="F111" s="148"/>
      <c r="H111" s="148"/>
      <c r="O111" s="148"/>
      <c r="P111" s="148"/>
    </row>
    <row r="112" spans="4:16" ht="14.25">
      <c r="D112" s="79"/>
      <c r="F112" s="260"/>
      <c r="H112" s="148"/>
      <c r="O112" s="148"/>
      <c r="P112" s="148"/>
    </row>
    <row r="113" spans="4:16" ht="14.25">
      <c r="D113" s="79"/>
      <c r="F113" s="260"/>
      <c r="H113" s="148"/>
      <c r="O113" s="148"/>
      <c r="P113" s="148"/>
    </row>
    <row r="114" spans="4:16" ht="14.25">
      <c r="D114" s="79"/>
      <c r="F114" s="260"/>
      <c r="H114" s="148"/>
      <c r="O114" s="148"/>
      <c r="P114" s="148"/>
    </row>
    <row r="115" spans="4:16" ht="14.25">
      <c r="D115" s="79"/>
      <c r="F115" s="260"/>
      <c r="H115" s="148"/>
      <c r="O115" s="148"/>
      <c r="P115" s="148"/>
    </row>
    <row r="116" spans="4:16" ht="14.25">
      <c r="D116" s="79"/>
      <c r="F116" s="260"/>
      <c r="H116" s="148"/>
      <c r="O116" s="148"/>
      <c r="P116" s="148"/>
    </row>
    <row r="117" spans="4:16" ht="14.25">
      <c r="H117" s="148"/>
      <c r="O117" s="148"/>
      <c r="P117" s="148"/>
    </row>
    <row r="118" spans="4:16" ht="14.25">
      <c r="H118" s="148"/>
      <c r="O118" s="148"/>
      <c r="P118" s="148"/>
    </row>
    <row r="119" spans="4:16" ht="14.25">
      <c r="H119" s="148"/>
      <c r="O119" s="148"/>
      <c r="P119" s="148"/>
    </row>
    <row r="120" spans="4:16" ht="14.25">
      <c r="H120" s="148"/>
      <c r="O120" s="148"/>
      <c r="P120" s="148"/>
    </row>
    <row r="121" spans="4:16" ht="14.25">
      <c r="O121" s="148"/>
      <c r="P121" s="148"/>
    </row>
  </sheetData>
  <mergeCells count="71">
    <mergeCell ref="C5:D5"/>
    <mergeCell ref="F5:H5"/>
    <mergeCell ref="B2:H2"/>
    <mergeCell ref="Q2:R2"/>
    <mergeCell ref="B3:H3"/>
    <mergeCell ref="C4:D4"/>
    <mergeCell ref="F4:H4"/>
    <mergeCell ref="C6:D6"/>
    <mergeCell ref="F6:H6"/>
    <mergeCell ref="C7:D7"/>
    <mergeCell ref="F7:H7"/>
    <mergeCell ref="C8:D8"/>
    <mergeCell ref="F8:H8"/>
    <mergeCell ref="C15:D15"/>
    <mergeCell ref="F15:H15"/>
    <mergeCell ref="C9:D9"/>
    <mergeCell ref="F9:H9"/>
    <mergeCell ref="C10:D10"/>
    <mergeCell ref="F10:H10"/>
    <mergeCell ref="C11:D11"/>
    <mergeCell ref="F11:H11"/>
    <mergeCell ref="C12:D12"/>
    <mergeCell ref="F12:H12"/>
    <mergeCell ref="C13:D13"/>
    <mergeCell ref="C14:D14"/>
    <mergeCell ref="F14:H14"/>
    <mergeCell ref="C16:D16"/>
    <mergeCell ref="F16:H16"/>
    <mergeCell ref="C17:D17"/>
    <mergeCell ref="F17:H17"/>
    <mergeCell ref="C19:D19"/>
    <mergeCell ref="F19:H19"/>
    <mergeCell ref="C20:D20"/>
    <mergeCell ref="F20:H20"/>
    <mergeCell ref="C21:D21"/>
    <mergeCell ref="F21:H21"/>
    <mergeCell ref="C22:D22"/>
    <mergeCell ref="F22:H22"/>
    <mergeCell ref="C47:D47"/>
    <mergeCell ref="C23:D23"/>
    <mergeCell ref="F23:H23"/>
    <mergeCell ref="C24:D24"/>
    <mergeCell ref="F24:H24"/>
    <mergeCell ref="C25:D25"/>
    <mergeCell ref="F25:H25"/>
    <mergeCell ref="C30:H30"/>
    <mergeCell ref="C43:D43"/>
    <mergeCell ref="C44:D44"/>
    <mergeCell ref="C45:D45"/>
    <mergeCell ref="C46:D46"/>
    <mergeCell ref="C50:D50"/>
    <mergeCell ref="C51:D51"/>
    <mergeCell ref="C54:D54"/>
    <mergeCell ref="C55:D55"/>
    <mergeCell ref="C56:D56"/>
    <mergeCell ref="C65:D65"/>
    <mergeCell ref="C66:D66"/>
    <mergeCell ref="C67:D67"/>
    <mergeCell ref="G68:H68"/>
    <mergeCell ref="F13:H13"/>
    <mergeCell ref="F18:H18"/>
    <mergeCell ref="C49:D49"/>
    <mergeCell ref="C61:D61"/>
    <mergeCell ref="C62:D62"/>
    <mergeCell ref="C63:D63"/>
    <mergeCell ref="C64:D64"/>
    <mergeCell ref="C57:D57"/>
    <mergeCell ref="C58:D58"/>
    <mergeCell ref="C59:D59"/>
    <mergeCell ref="C60:D60"/>
    <mergeCell ref="C48:D48"/>
  </mergeCells>
  <dataValidations count="7">
    <dataValidation type="list" allowBlank="1" showInputMessage="1" showErrorMessage="1" sqref="D41 D38">
      <formula1>$O$32:$O$36</formula1>
    </dataValidation>
    <dataValidation type="list" allowBlank="1" showInputMessage="1" showErrorMessage="1" sqref="D39">
      <formula1>$P$32:$P$34</formula1>
    </dataValidation>
    <dataValidation type="list" allowBlank="1" showInputMessage="1" showErrorMessage="1" sqref="D32">
      <formula1>$J$32:$J$37</formula1>
    </dataValidation>
    <dataValidation type="list" allowBlank="1" showInputMessage="1" showErrorMessage="1" sqref="D35">
      <formula1>$L$32:$L$35</formula1>
    </dataValidation>
    <dataValidation type="list" allowBlank="1" showInputMessage="1" showErrorMessage="1" sqref="D36">
      <formula1>$M$32:$M$34</formula1>
    </dataValidation>
    <dataValidation type="list" allowBlank="1" showInputMessage="1" showErrorMessage="1" sqref="D34">
      <formula1>$K$32:$K$35</formula1>
    </dataValidation>
    <dataValidation type="list" allowBlank="1" showInputMessage="1" showErrorMessage="1" sqref="D37">
      <formula1>$N$32:$N$43</formula1>
    </dataValidation>
  </dataValidations>
  <hyperlinks>
    <hyperlink ref="Q2:R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</sheetPr>
  <dimension ref="A2:S54"/>
  <sheetViews>
    <sheetView showGridLines="0" zoomScaleNormal="100" workbookViewId="0">
      <pane ySplit="2" topLeftCell="A17" activePane="bottomLeft" state="frozen"/>
      <selection pane="bottomLeft" activeCell="C41" sqref="C41:D41"/>
    </sheetView>
  </sheetViews>
  <sheetFormatPr defaultRowHeight="15.75" customHeight="1" outlineLevelRow="2" outlineLevelCol="1"/>
  <cols>
    <col min="1" max="1" width="3.7109375" style="256" customWidth="1"/>
    <col min="2" max="2" width="12.7109375" style="259" customWidth="1"/>
    <col min="3" max="3" width="80.7109375" style="256" customWidth="1"/>
    <col min="4" max="4" width="25.7109375" style="256" customWidth="1"/>
    <col min="5" max="5" width="11.140625" style="256" hidden="1" customWidth="1"/>
    <col min="6" max="6" width="15.7109375" style="256" customWidth="1"/>
    <col min="7" max="7" width="10.7109375" style="259" customWidth="1"/>
    <col min="8" max="8" width="15.7109375" style="256" customWidth="1"/>
    <col min="9" max="9" width="9.140625" style="256"/>
    <col min="10" max="17" width="15.7109375" style="256" hidden="1" customWidth="1" outlineLevel="1"/>
    <col min="18" max="18" width="9.140625" style="256" collapsed="1"/>
    <col min="19" max="16384" width="9.140625" style="256"/>
  </cols>
  <sheetData>
    <row r="2" spans="2:19" ht="15.75" customHeight="1">
      <c r="B2" s="648" t="s">
        <v>79</v>
      </c>
      <c r="C2" s="648"/>
      <c r="D2" s="648"/>
      <c r="E2" s="648"/>
      <c r="F2" s="648"/>
      <c r="G2" s="648"/>
      <c r="H2" s="648"/>
      <c r="R2" s="639" t="s">
        <v>411</v>
      </c>
      <c r="S2" s="639"/>
    </row>
    <row r="3" spans="2:19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9" ht="15.75" customHeight="1" outlineLevel="1">
      <c r="B4" s="157"/>
      <c r="C4" s="637" t="s">
        <v>16</v>
      </c>
      <c r="D4" s="637"/>
      <c r="E4" s="200"/>
      <c r="F4" s="649">
        <v>470</v>
      </c>
      <c r="G4" s="649"/>
      <c r="H4" s="649"/>
    </row>
    <row r="5" spans="2:19" ht="15.75" customHeight="1" outlineLevel="1">
      <c r="B5" s="157"/>
      <c r="C5" s="637" t="s">
        <v>17</v>
      </c>
      <c r="D5" s="637"/>
      <c r="E5" s="200"/>
      <c r="F5" s="649">
        <v>340</v>
      </c>
      <c r="G5" s="649"/>
      <c r="H5" s="649"/>
    </row>
    <row r="6" spans="2:19" ht="15.75" customHeight="1" outlineLevel="1">
      <c r="B6" s="157"/>
      <c r="C6" s="637" t="s">
        <v>18</v>
      </c>
      <c r="D6" s="637"/>
      <c r="E6" s="200"/>
      <c r="F6" s="649">
        <v>210</v>
      </c>
      <c r="G6" s="649"/>
      <c r="H6" s="649"/>
    </row>
    <row r="7" spans="2:19" ht="15.75" customHeight="1" outlineLevel="1">
      <c r="B7" s="157"/>
      <c r="C7" s="637" t="s">
        <v>19</v>
      </c>
      <c r="D7" s="637"/>
      <c r="E7" s="200"/>
      <c r="F7" s="649">
        <v>110</v>
      </c>
      <c r="G7" s="649"/>
      <c r="H7" s="649"/>
    </row>
    <row r="8" spans="2:19" ht="15.75" customHeight="1" outlineLevel="1">
      <c r="B8" s="157"/>
      <c r="C8" s="637" t="s">
        <v>20</v>
      </c>
      <c r="D8" s="637"/>
      <c r="E8" s="200"/>
      <c r="F8" s="649">
        <v>50</v>
      </c>
      <c r="G8" s="649"/>
      <c r="H8" s="649"/>
    </row>
    <row r="9" spans="2:19" ht="15.75" customHeight="1" outlineLevel="1">
      <c r="B9" s="157"/>
      <c r="C9" s="637" t="s">
        <v>36</v>
      </c>
      <c r="D9" s="637"/>
      <c r="E9" s="200"/>
      <c r="F9" s="649">
        <v>200</v>
      </c>
      <c r="G9" s="649"/>
      <c r="H9" s="649"/>
    </row>
    <row r="10" spans="2:19" ht="15.75" customHeight="1" outlineLevel="1">
      <c r="B10" s="157"/>
      <c r="C10" s="637" t="s">
        <v>21</v>
      </c>
      <c r="D10" s="637"/>
      <c r="E10" s="200"/>
      <c r="F10" s="649">
        <v>900</v>
      </c>
      <c r="G10" s="649"/>
      <c r="H10" s="649"/>
    </row>
    <row r="11" spans="2:19" ht="15.75" customHeight="1" outlineLevel="1">
      <c r="B11" s="157"/>
      <c r="C11" s="637" t="s">
        <v>22</v>
      </c>
      <c r="D11" s="637"/>
      <c r="E11" s="200"/>
      <c r="F11" s="649">
        <v>8</v>
      </c>
      <c r="G11" s="649"/>
      <c r="H11" s="649"/>
    </row>
    <row r="12" spans="2:19" ht="15.75" customHeight="1" outlineLevel="1">
      <c r="B12" s="157"/>
      <c r="C12" s="637" t="s">
        <v>23</v>
      </c>
      <c r="D12" s="637"/>
      <c r="E12" s="200"/>
      <c r="F12" s="649">
        <v>5</v>
      </c>
      <c r="G12" s="649"/>
      <c r="H12" s="649"/>
    </row>
    <row r="13" spans="2:19" ht="15.75" customHeight="1" outlineLevel="1">
      <c r="B13" s="157"/>
      <c r="C13" s="637" t="s">
        <v>172</v>
      </c>
      <c r="D13" s="637"/>
      <c r="E13" s="159"/>
      <c r="F13" s="647">
        <v>40</v>
      </c>
      <c r="G13" s="647"/>
      <c r="H13" s="647"/>
    </row>
    <row r="14" spans="2:19" ht="15.75" customHeight="1" outlineLevel="1">
      <c r="B14" s="157"/>
      <c r="C14" s="637" t="s">
        <v>24</v>
      </c>
      <c r="D14" s="637"/>
      <c r="E14" s="200"/>
      <c r="F14" s="649">
        <v>60</v>
      </c>
      <c r="G14" s="649"/>
      <c r="H14" s="649"/>
    </row>
    <row r="15" spans="2:19" ht="15.75" customHeight="1" outlineLevel="1">
      <c r="B15" s="157"/>
      <c r="C15" s="637" t="s">
        <v>25</v>
      </c>
      <c r="D15" s="637"/>
      <c r="E15" s="200"/>
      <c r="F15" s="649">
        <v>70</v>
      </c>
      <c r="G15" s="649"/>
      <c r="H15" s="649"/>
    </row>
    <row r="16" spans="2:19" ht="15.75" customHeight="1" outlineLevel="1">
      <c r="B16" s="157"/>
      <c r="C16" s="637" t="s">
        <v>26</v>
      </c>
      <c r="D16" s="637"/>
      <c r="E16" s="200"/>
      <c r="F16" s="649">
        <v>150</v>
      </c>
      <c r="G16" s="649"/>
      <c r="H16" s="649"/>
    </row>
    <row r="17" spans="2:17" ht="15.75" customHeight="1" outlineLevel="1">
      <c r="B17" s="157"/>
      <c r="C17" s="637" t="s">
        <v>27</v>
      </c>
      <c r="D17" s="637"/>
      <c r="E17" s="200"/>
      <c r="F17" s="649">
        <v>508</v>
      </c>
      <c r="G17" s="649"/>
      <c r="H17" s="649"/>
    </row>
    <row r="18" spans="2:17" ht="15.75" customHeight="1" outlineLevel="1">
      <c r="B18" s="157"/>
      <c r="C18" s="637" t="s">
        <v>28</v>
      </c>
      <c r="D18" s="637"/>
      <c r="E18" s="200"/>
      <c r="F18" s="649" t="s">
        <v>53</v>
      </c>
      <c r="G18" s="649"/>
      <c r="H18" s="649"/>
    </row>
    <row r="19" spans="2:17" ht="15.75" customHeight="1" outlineLevel="1">
      <c r="B19" s="157"/>
      <c r="C19" s="637" t="s">
        <v>30</v>
      </c>
      <c r="D19" s="637"/>
      <c r="E19" s="200"/>
      <c r="F19" s="649" t="s">
        <v>31</v>
      </c>
      <c r="G19" s="649"/>
      <c r="H19" s="649"/>
    </row>
    <row r="20" spans="2:17" ht="15.75" customHeight="1" outlineLevel="1">
      <c r="B20" s="157"/>
      <c r="C20" s="637" t="s">
        <v>37</v>
      </c>
      <c r="D20" s="637"/>
      <c r="E20" s="200"/>
      <c r="F20" s="649" t="s">
        <v>49</v>
      </c>
      <c r="G20" s="649"/>
      <c r="H20" s="649"/>
    </row>
    <row r="21" spans="2:17" ht="15.75" customHeight="1" outlineLevel="1">
      <c r="B21" s="157"/>
      <c r="C21" s="651" t="s">
        <v>156</v>
      </c>
      <c r="D21" s="651"/>
      <c r="E21" s="200"/>
      <c r="F21" s="649" t="s">
        <v>58</v>
      </c>
      <c r="G21" s="649"/>
      <c r="H21" s="649"/>
    </row>
    <row r="22" spans="2:17" ht="15.75" customHeight="1" outlineLevel="1">
      <c r="B22" s="157"/>
      <c r="C22" s="651" t="s">
        <v>157</v>
      </c>
      <c r="D22" s="651"/>
      <c r="E22" s="200"/>
      <c r="F22" s="649" t="s">
        <v>158</v>
      </c>
      <c r="G22" s="649"/>
      <c r="H22" s="649"/>
    </row>
    <row r="23" spans="2:17" ht="15.75" customHeight="1" outlineLevel="1">
      <c r="B23" s="157"/>
      <c r="C23" s="635" t="s">
        <v>35</v>
      </c>
      <c r="D23" s="635"/>
      <c r="E23" s="200"/>
      <c r="F23" s="649">
        <v>256</v>
      </c>
      <c r="G23" s="649"/>
      <c r="H23" s="649"/>
    </row>
    <row r="24" spans="2:17" ht="15.75" customHeight="1">
      <c r="B24" s="185"/>
      <c r="C24" s="186"/>
      <c r="D24" s="186"/>
      <c r="E24" s="188"/>
      <c r="F24" s="186"/>
      <c r="G24" s="186"/>
      <c r="H24" s="188"/>
    </row>
    <row r="25" spans="2:17" ht="15.75" customHeight="1" outlineLevel="1">
      <c r="B25" s="196" t="s">
        <v>39</v>
      </c>
      <c r="C25" s="197" t="s">
        <v>44</v>
      </c>
      <c r="D25" s="197"/>
      <c r="E25" s="199" t="s">
        <v>1</v>
      </c>
      <c r="F25" s="197" t="s">
        <v>1</v>
      </c>
      <c r="G25" s="197" t="s">
        <v>40</v>
      </c>
      <c r="H25" s="199" t="s">
        <v>41</v>
      </c>
    </row>
    <row r="26" spans="2:17" ht="15.75" customHeight="1" outlineLevel="1">
      <c r="B26" s="244">
        <v>1151</v>
      </c>
      <c r="C26" s="224" t="s">
        <v>130</v>
      </c>
      <c r="D26" s="224"/>
      <c r="E26" s="208">
        <v>5860</v>
      </c>
      <c r="F26" s="173">
        <f>E26*'Прайс-лист'!I3*(1-'Прайс-лист'!$E$3)</f>
        <v>135952</v>
      </c>
      <c r="G26" s="244"/>
      <c r="H26" s="208">
        <f>F26</f>
        <v>135952</v>
      </c>
    </row>
    <row r="27" spans="2:17" ht="15.75" customHeight="1" outlineLevel="2">
      <c r="B27" s="184"/>
      <c r="C27" s="12" t="s">
        <v>337</v>
      </c>
      <c r="D27" s="12"/>
      <c r="E27" s="12"/>
      <c r="F27" s="12"/>
      <c r="G27" s="12"/>
      <c r="H27" s="12"/>
    </row>
    <row r="28" spans="2:17" ht="292.5" customHeight="1" outlineLevel="2">
      <c r="B28" s="176"/>
      <c r="C28" s="636" t="s">
        <v>627</v>
      </c>
      <c r="D28" s="636"/>
      <c r="E28" s="636"/>
      <c r="F28" s="636"/>
      <c r="G28" s="636"/>
      <c r="H28" s="636"/>
    </row>
    <row r="29" spans="2:17" ht="15.75" customHeight="1" outlineLevel="1">
      <c r="B29" s="148"/>
      <c r="C29" s="12" t="s">
        <v>365</v>
      </c>
      <c r="D29" s="12"/>
      <c r="E29" s="12"/>
      <c r="F29" s="12"/>
      <c r="G29" s="12"/>
      <c r="H29" s="12"/>
    </row>
    <row r="30" spans="2:17" ht="15.75" customHeight="1" outlineLevel="1">
      <c r="B30" s="250">
        <v>2474</v>
      </c>
      <c r="C30" s="248" t="s">
        <v>3</v>
      </c>
      <c r="D30" s="178" t="s">
        <v>277</v>
      </c>
      <c r="E30" s="173">
        <v>265</v>
      </c>
      <c r="F30" s="173">
        <f>E30*'Прайс-лист'!I3*(1-'Прайс-лист'!$E$3)</f>
        <v>6148</v>
      </c>
      <c r="G30" s="175">
        <v>0</v>
      </c>
      <c r="H30" s="174">
        <f>F30*G30</f>
        <v>0</v>
      </c>
      <c r="J30" s="104" t="s">
        <v>277</v>
      </c>
      <c r="K30" s="104" t="s">
        <v>277</v>
      </c>
      <c r="L30" s="104" t="s">
        <v>277</v>
      </c>
      <c r="M30" s="104" t="s">
        <v>277</v>
      </c>
      <c r="N30" s="104" t="s">
        <v>277</v>
      </c>
      <c r="O30" s="104" t="s">
        <v>277</v>
      </c>
      <c r="P30" s="104" t="s">
        <v>277</v>
      </c>
      <c r="Q30" s="104" t="s">
        <v>277</v>
      </c>
    </row>
    <row r="31" spans="2:17" ht="15.75" customHeight="1" outlineLevel="1">
      <c r="B31" s="207"/>
      <c r="C31" s="242" t="s">
        <v>454</v>
      </c>
      <c r="D31" s="191" t="s">
        <v>277</v>
      </c>
      <c r="E31" s="173">
        <v>23</v>
      </c>
      <c r="F31" s="173">
        <f>E31*'Прайс-лист'!I3*(1-'Прайс-лист'!$E$3)</f>
        <v>533.6</v>
      </c>
      <c r="G31" s="175">
        <v>0</v>
      </c>
      <c r="H31" s="174">
        <f t="shared" ref="H31:H37" si="0">F31*G31</f>
        <v>0</v>
      </c>
      <c r="J31" s="106" t="s">
        <v>368</v>
      </c>
      <c r="K31" s="108" t="s">
        <v>453</v>
      </c>
      <c r="L31" s="106" t="s">
        <v>331</v>
      </c>
      <c r="M31" s="106" t="s">
        <v>444</v>
      </c>
      <c r="N31" s="108" t="s">
        <v>445</v>
      </c>
      <c r="O31" s="125" t="s">
        <v>399</v>
      </c>
      <c r="P31" s="275" t="s">
        <v>401</v>
      </c>
      <c r="Q31" s="108" t="s">
        <v>383</v>
      </c>
    </row>
    <row r="32" spans="2:17" ht="15.75" customHeight="1" outlineLevel="1">
      <c r="B32" s="250">
        <v>2120</v>
      </c>
      <c r="C32" s="242" t="s">
        <v>458</v>
      </c>
      <c r="D32" s="191" t="s">
        <v>277</v>
      </c>
      <c r="E32" s="173">
        <v>151</v>
      </c>
      <c r="F32" s="173">
        <f>E32*'Прайс-лист'!I3*(1-'Прайс-лист'!$E$3)</f>
        <v>3503.2000000000003</v>
      </c>
      <c r="G32" s="175">
        <v>0</v>
      </c>
      <c r="H32" s="173">
        <f>F32*G32</f>
        <v>0</v>
      </c>
      <c r="J32" s="106" t="s">
        <v>367</v>
      </c>
      <c r="K32" s="104" t="s">
        <v>450</v>
      </c>
      <c r="L32" s="104" t="s">
        <v>333</v>
      </c>
      <c r="M32" s="106" t="s">
        <v>443</v>
      </c>
      <c r="N32" s="106" t="s">
        <v>446</v>
      </c>
      <c r="O32" s="125" t="s">
        <v>400</v>
      </c>
      <c r="P32" s="275" t="s">
        <v>402</v>
      </c>
      <c r="Q32" s="104" t="s">
        <v>382</v>
      </c>
    </row>
    <row r="33" spans="1:17" ht="15.75" customHeight="1" outlineLevel="1">
      <c r="B33" s="250"/>
      <c r="C33" s="242" t="s">
        <v>464</v>
      </c>
      <c r="D33" s="191" t="s">
        <v>277</v>
      </c>
      <c r="E33" s="173">
        <v>2487</v>
      </c>
      <c r="F33" s="173">
        <f>E33*'Прайс-лист'!I3*(1-'Прайс-лист'!$E$3)</f>
        <v>57698.400000000001</v>
      </c>
      <c r="G33" s="175">
        <v>0</v>
      </c>
      <c r="H33" s="174">
        <f>F33*G33</f>
        <v>0</v>
      </c>
      <c r="J33" s="106" t="s">
        <v>331</v>
      </c>
      <c r="K33" s="111" t="s">
        <v>451</v>
      </c>
      <c r="L33" s="148"/>
      <c r="M33" s="108" t="s">
        <v>523</v>
      </c>
      <c r="N33" s="106" t="s">
        <v>447</v>
      </c>
      <c r="O33" s="120"/>
      <c r="P33" s="276" t="s">
        <v>593</v>
      </c>
      <c r="Q33" s="107"/>
    </row>
    <row r="34" spans="1:17" ht="15.75" customHeight="1" outlineLevel="1">
      <c r="B34" s="250"/>
      <c r="C34" s="242" t="s">
        <v>463</v>
      </c>
      <c r="D34" s="191" t="s">
        <v>277</v>
      </c>
      <c r="E34" s="173">
        <v>3357</v>
      </c>
      <c r="F34" s="173">
        <f>E34*'Прайс-лист'!I3*(1-'Прайс-лист'!$E$3)</f>
        <v>77882.400000000009</v>
      </c>
      <c r="G34" s="175">
        <v>0</v>
      </c>
      <c r="H34" s="174">
        <f>F34*G34</f>
        <v>0</v>
      </c>
      <c r="J34" s="108" t="s">
        <v>332</v>
      </c>
      <c r="K34" s="105" t="s">
        <v>456</v>
      </c>
      <c r="L34" s="111"/>
      <c r="M34" s="148"/>
      <c r="N34" s="111"/>
      <c r="O34" s="106"/>
      <c r="P34" s="276" t="s">
        <v>594</v>
      </c>
      <c r="Q34" s="106"/>
    </row>
    <row r="35" spans="1:17" ht="15.75" customHeight="1" outlineLevel="1">
      <c r="B35" s="250">
        <v>2004</v>
      </c>
      <c r="C35" s="241" t="s">
        <v>279</v>
      </c>
      <c r="D35" s="191" t="s">
        <v>277</v>
      </c>
      <c r="E35" s="173">
        <v>0</v>
      </c>
      <c r="F35" s="173">
        <f>E35*'Прайс-лист'!I3*(1-'Прайс-лист'!$E$3)</f>
        <v>0</v>
      </c>
      <c r="G35" s="175">
        <v>0</v>
      </c>
      <c r="H35" s="174">
        <f t="shared" si="0"/>
        <v>0</v>
      </c>
      <c r="J35" s="108" t="s">
        <v>333</v>
      </c>
      <c r="K35" s="130" t="s">
        <v>346</v>
      </c>
      <c r="L35" s="111"/>
      <c r="M35" s="148"/>
      <c r="N35" s="111"/>
      <c r="O35" s="107"/>
      <c r="P35" s="275" t="s">
        <v>403</v>
      </c>
      <c r="Q35" s="108"/>
    </row>
    <row r="36" spans="1:17" ht="15.75" customHeight="1" outlineLevel="1">
      <c r="B36" s="250">
        <v>3051</v>
      </c>
      <c r="C36" s="241" t="s">
        <v>278</v>
      </c>
      <c r="D36" s="191" t="s">
        <v>277</v>
      </c>
      <c r="E36" s="173">
        <v>28</v>
      </c>
      <c r="F36" s="173">
        <f>E36*'Прайс-лист'!I3*(1-'Прайс-лист'!$E$3)</f>
        <v>649.6</v>
      </c>
      <c r="G36" s="175">
        <v>0</v>
      </c>
      <c r="H36" s="174">
        <f t="shared" si="0"/>
        <v>0</v>
      </c>
      <c r="J36" s="148"/>
      <c r="K36" s="130" t="s">
        <v>455</v>
      </c>
      <c r="L36" s="108"/>
      <c r="M36" s="108"/>
      <c r="N36" s="108"/>
      <c r="O36" s="108"/>
      <c r="P36" s="275" t="s">
        <v>404</v>
      </c>
      <c r="Q36" s="125"/>
    </row>
    <row r="37" spans="1:17" ht="15.75" customHeight="1" outlineLevel="1">
      <c r="B37" s="245" t="s">
        <v>378</v>
      </c>
      <c r="C37" s="246" t="s">
        <v>381</v>
      </c>
      <c r="D37" s="191" t="s">
        <v>277</v>
      </c>
      <c r="E37" s="173">
        <v>0</v>
      </c>
      <c r="F37" s="173">
        <f>E37*'Прайс-лист'!I3*(1-'Прайс-лист'!$E$3)</f>
        <v>0</v>
      </c>
      <c r="G37" s="175">
        <v>0</v>
      </c>
      <c r="H37" s="174">
        <f t="shared" si="0"/>
        <v>0</v>
      </c>
      <c r="J37" s="148"/>
      <c r="K37" s="148"/>
      <c r="L37" s="148"/>
      <c r="M37" s="148"/>
      <c r="N37" s="148"/>
      <c r="O37" s="148"/>
      <c r="P37" s="275" t="s">
        <v>405</v>
      </c>
    </row>
    <row r="38" spans="1:17" ht="15.75" customHeight="1" outlineLevel="1">
      <c r="B38" s="148"/>
      <c r="C38" s="189" t="s">
        <v>4</v>
      </c>
      <c r="D38" s="189"/>
      <c r="E38" s="189"/>
      <c r="F38" s="189"/>
      <c r="G38" s="189"/>
      <c r="H38" s="189"/>
      <c r="J38" s="148"/>
      <c r="K38" s="148"/>
      <c r="L38" s="148"/>
      <c r="M38" s="148"/>
      <c r="N38" s="148"/>
      <c r="O38" s="148"/>
      <c r="P38" s="276" t="s">
        <v>595</v>
      </c>
    </row>
    <row r="39" spans="1:17" ht="15.75" customHeight="1" outlineLevel="1">
      <c r="A39" s="261"/>
      <c r="B39" s="243">
        <v>4144</v>
      </c>
      <c r="C39" s="632" t="s">
        <v>409</v>
      </c>
      <c r="D39" s="632"/>
      <c r="E39" s="208">
        <v>23</v>
      </c>
      <c r="F39" s="173">
        <f>E39*'Прайс-лист'!I3*(1-'Прайс-лист'!$E$3)</f>
        <v>533.6</v>
      </c>
      <c r="G39" s="175">
        <v>0</v>
      </c>
      <c r="H39" s="174">
        <f>F39*G39</f>
        <v>0</v>
      </c>
      <c r="J39" s="148"/>
      <c r="K39" s="148"/>
      <c r="L39" s="148"/>
      <c r="M39" s="148"/>
      <c r="N39" s="148"/>
      <c r="O39" s="148"/>
      <c r="P39" s="275" t="s">
        <v>406</v>
      </c>
    </row>
    <row r="40" spans="1:17" ht="15.75" customHeight="1" outlineLevel="1">
      <c r="A40" s="261"/>
      <c r="B40" s="243">
        <v>2413</v>
      </c>
      <c r="C40" s="635" t="s">
        <v>312</v>
      </c>
      <c r="D40" s="635"/>
      <c r="E40" s="208">
        <v>362</v>
      </c>
      <c r="F40" s="173">
        <f>E40*'Прайс-лист'!I3*(1-'Прайс-лист'!$E$3)</f>
        <v>8398.4</v>
      </c>
      <c r="G40" s="225">
        <v>0</v>
      </c>
      <c r="H40" s="208">
        <f t="shared" ref="H40:H53" si="1">F40*G40</f>
        <v>0</v>
      </c>
      <c r="J40" s="148"/>
      <c r="K40" s="148"/>
      <c r="L40" s="148"/>
      <c r="M40" s="148"/>
      <c r="N40" s="148"/>
      <c r="O40" s="148"/>
      <c r="P40" s="275" t="s">
        <v>407</v>
      </c>
    </row>
    <row r="41" spans="1:17" ht="15.75" customHeight="1" outlineLevel="1">
      <c r="A41" s="261"/>
      <c r="B41" s="243">
        <v>2338</v>
      </c>
      <c r="C41" s="635" t="s">
        <v>63</v>
      </c>
      <c r="D41" s="635"/>
      <c r="E41" s="208">
        <v>90</v>
      </c>
      <c r="F41" s="173">
        <f>E41*'Прайс-лист'!I3*(1-'Прайс-лист'!$E$3)</f>
        <v>2088</v>
      </c>
      <c r="G41" s="225">
        <v>0</v>
      </c>
      <c r="H41" s="208">
        <f t="shared" si="1"/>
        <v>0</v>
      </c>
    </row>
    <row r="42" spans="1:17" ht="15.75" customHeight="1" outlineLevel="1">
      <c r="A42" s="261"/>
      <c r="B42" s="243">
        <v>2217</v>
      </c>
      <c r="C42" s="635" t="s">
        <v>78</v>
      </c>
      <c r="D42" s="635"/>
      <c r="E42" s="208">
        <v>140</v>
      </c>
      <c r="F42" s="173">
        <f>E42*'Прайс-лист'!I3*(1-'Прайс-лист'!$E$3)</f>
        <v>3248</v>
      </c>
      <c r="G42" s="225">
        <v>0</v>
      </c>
      <c r="H42" s="208">
        <f t="shared" si="1"/>
        <v>0</v>
      </c>
    </row>
    <row r="43" spans="1:17" ht="15.75" customHeight="1" outlineLevel="1">
      <c r="A43" s="261"/>
      <c r="B43" s="243">
        <v>2513</v>
      </c>
      <c r="C43" s="635" t="s">
        <v>533</v>
      </c>
      <c r="D43" s="635"/>
      <c r="E43" s="208">
        <v>827</v>
      </c>
      <c r="F43" s="173">
        <f>E43*'Прайс-лист'!I3*(1-'Прайс-лист'!$E$3)</f>
        <v>19186.400000000001</v>
      </c>
      <c r="G43" s="225">
        <v>0</v>
      </c>
      <c r="H43" s="208">
        <f>F43*G43</f>
        <v>0</v>
      </c>
    </row>
    <row r="44" spans="1:17" ht="15.75" customHeight="1" outlineLevel="1">
      <c r="A44" s="261"/>
      <c r="B44" s="243">
        <v>2701</v>
      </c>
      <c r="C44" s="635" t="s">
        <v>438</v>
      </c>
      <c r="D44" s="635"/>
      <c r="E44" s="208">
        <v>528</v>
      </c>
      <c r="F44" s="173">
        <f>E44*'Прайс-лист'!I3*(1-'Прайс-лист'!$E$3)</f>
        <v>12249.6</v>
      </c>
      <c r="G44" s="225">
        <v>0</v>
      </c>
      <c r="H44" s="208">
        <f>F44*G44</f>
        <v>0</v>
      </c>
    </row>
    <row r="45" spans="1:17" ht="15.75" customHeight="1" outlineLevel="1">
      <c r="A45" s="261"/>
      <c r="B45" s="243">
        <v>2702</v>
      </c>
      <c r="C45" s="635" t="s">
        <v>76</v>
      </c>
      <c r="D45" s="635"/>
      <c r="E45" s="208">
        <v>590</v>
      </c>
      <c r="F45" s="173">
        <f>E45*'Прайс-лист'!I3*(1-'Прайс-лист'!$E$3)</f>
        <v>13688</v>
      </c>
      <c r="G45" s="225">
        <v>0</v>
      </c>
      <c r="H45" s="208">
        <f>F45*G45</f>
        <v>0</v>
      </c>
    </row>
    <row r="46" spans="1:17" ht="15.75" customHeight="1" outlineLevel="1">
      <c r="A46" s="261"/>
      <c r="B46" s="243">
        <v>2422</v>
      </c>
      <c r="C46" s="635" t="s">
        <v>47</v>
      </c>
      <c r="D46" s="635"/>
      <c r="E46" s="208">
        <v>510</v>
      </c>
      <c r="F46" s="173">
        <f>E46*'Прайс-лист'!I3*(1-'Прайс-лист'!$E$3)</f>
        <v>11832</v>
      </c>
      <c r="G46" s="225">
        <v>0</v>
      </c>
      <c r="H46" s="208">
        <f t="shared" si="1"/>
        <v>0</v>
      </c>
    </row>
    <row r="47" spans="1:17" ht="15.75" customHeight="1" outlineLevel="1">
      <c r="A47" s="261"/>
      <c r="B47" s="243">
        <v>2911</v>
      </c>
      <c r="C47" s="635" t="s">
        <v>6</v>
      </c>
      <c r="D47" s="635"/>
      <c r="E47" s="208">
        <v>158</v>
      </c>
      <c r="F47" s="173">
        <f>E47*'Прайс-лист'!I3*(1-'Прайс-лист'!$E$3)</f>
        <v>3665.6000000000004</v>
      </c>
      <c r="G47" s="225">
        <v>0</v>
      </c>
      <c r="H47" s="208">
        <f>F47*G47</f>
        <v>0</v>
      </c>
    </row>
    <row r="48" spans="1:17" ht="15.75" customHeight="1" outlineLevel="1">
      <c r="A48" s="261"/>
      <c r="B48" s="243">
        <v>2912</v>
      </c>
      <c r="C48" s="635" t="s">
        <v>67</v>
      </c>
      <c r="D48" s="635"/>
      <c r="E48" s="208">
        <v>203</v>
      </c>
      <c r="F48" s="173">
        <f>E48*'Прайс-лист'!I3*(1-'Прайс-лист'!$E$3)</f>
        <v>4709.6000000000004</v>
      </c>
      <c r="G48" s="225">
        <v>0</v>
      </c>
      <c r="H48" s="208">
        <f>F48*G48</f>
        <v>0</v>
      </c>
    </row>
    <row r="49" spans="1:8" ht="15.75" customHeight="1" outlineLevel="1">
      <c r="A49" s="261"/>
      <c r="B49" s="243">
        <v>2881</v>
      </c>
      <c r="C49" s="635" t="s">
        <v>8</v>
      </c>
      <c r="D49" s="635"/>
      <c r="E49" s="208">
        <v>449</v>
      </c>
      <c r="F49" s="173">
        <f>E49*'Прайс-лист'!I3*(1-'Прайс-лист'!$E$3)</f>
        <v>10416.800000000001</v>
      </c>
      <c r="G49" s="225">
        <v>0</v>
      </c>
      <c r="H49" s="208">
        <f t="shared" si="1"/>
        <v>0</v>
      </c>
    </row>
    <row r="50" spans="1:8" ht="15.75" customHeight="1" outlineLevel="1">
      <c r="A50" s="261"/>
      <c r="B50" s="243">
        <v>288101</v>
      </c>
      <c r="C50" s="635" t="s">
        <v>280</v>
      </c>
      <c r="D50" s="635"/>
      <c r="E50" s="208">
        <v>449</v>
      </c>
      <c r="F50" s="173">
        <f>E50*'Прайс-лист'!I3*(1-'Прайс-лист'!$E$3)</f>
        <v>10416.800000000001</v>
      </c>
      <c r="G50" s="225">
        <v>0</v>
      </c>
      <c r="H50" s="208">
        <f t="shared" si="1"/>
        <v>0</v>
      </c>
    </row>
    <row r="51" spans="1:8" ht="15.75" customHeight="1" outlineLevel="1">
      <c r="A51" s="261"/>
      <c r="B51" s="243">
        <v>2868</v>
      </c>
      <c r="C51" s="635" t="s">
        <v>80</v>
      </c>
      <c r="D51" s="635"/>
      <c r="E51" s="208">
        <v>101</v>
      </c>
      <c r="F51" s="173">
        <f>E51*'Прайс-лист'!I3*(1-'Прайс-лист'!$E$3)</f>
        <v>2343.2000000000003</v>
      </c>
      <c r="G51" s="225">
        <v>0</v>
      </c>
      <c r="H51" s="208">
        <f t="shared" si="1"/>
        <v>0</v>
      </c>
    </row>
    <row r="52" spans="1:8" ht="15.75" customHeight="1" outlineLevel="1">
      <c r="A52" s="261"/>
      <c r="B52" s="243">
        <v>2392</v>
      </c>
      <c r="C52" s="632" t="s">
        <v>526</v>
      </c>
      <c r="D52" s="632"/>
      <c r="E52" s="208">
        <v>655</v>
      </c>
      <c r="F52" s="173">
        <f>E52*'Прайс-лист'!I3*(1-'Прайс-лист'!$E$3)</f>
        <v>15196</v>
      </c>
      <c r="G52" s="225">
        <v>0</v>
      </c>
      <c r="H52" s="208">
        <f t="shared" si="1"/>
        <v>0</v>
      </c>
    </row>
    <row r="53" spans="1:8" ht="15.75" customHeight="1" outlineLevel="1">
      <c r="A53" s="261"/>
      <c r="B53" s="243">
        <v>2397</v>
      </c>
      <c r="C53" s="632" t="s">
        <v>529</v>
      </c>
      <c r="D53" s="632"/>
      <c r="E53" s="208">
        <v>926</v>
      </c>
      <c r="F53" s="173">
        <f>E53*'Прайс-лист'!I3*(1-'Прайс-лист'!$E$3)</f>
        <v>21483.200000000001</v>
      </c>
      <c r="G53" s="225">
        <v>0</v>
      </c>
      <c r="H53" s="208">
        <f t="shared" si="1"/>
        <v>0</v>
      </c>
    </row>
    <row r="54" spans="1:8" ht="18">
      <c r="B54" s="262"/>
      <c r="C54" s="30"/>
      <c r="D54" s="30"/>
      <c r="E54" s="2"/>
      <c r="F54" s="315" t="s">
        <v>9</v>
      </c>
      <c r="G54" s="650">
        <f>SUM(H26:H53)</f>
        <v>135952</v>
      </c>
      <c r="H54" s="650"/>
    </row>
  </sheetData>
  <mergeCells count="60">
    <mergeCell ref="C53:D53"/>
    <mergeCell ref="C46:D46"/>
    <mergeCell ref="C47:D47"/>
    <mergeCell ref="C48:D48"/>
    <mergeCell ref="C49:D49"/>
    <mergeCell ref="C50:D50"/>
    <mergeCell ref="C43:D43"/>
    <mergeCell ref="C44:D44"/>
    <mergeCell ref="C45:D45"/>
    <mergeCell ref="C51:D51"/>
    <mergeCell ref="C52:D52"/>
    <mergeCell ref="C39:D39"/>
    <mergeCell ref="C40:D40"/>
    <mergeCell ref="C28:H28"/>
    <mergeCell ref="C41:D41"/>
    <mergeCell ref="C42:D42"/>
    <mergeCell ref="C17:D17"/>
    <mergeCell ref="C18:D18"/>
    <mergeCell ref="C13:D13"/>
    <mergeCell ref="C19:D19"/>
    <mergeCell ref="C20:D20"/>
    <mergeCell ref="C15:D15"/>
    <mergeCell ref="F13:H13"/>
    <mergeCell ref="F4:H4"/>
    <mergeCell ref="F5:H5"/>
    <mergeCell ref="F6:H6"/>
    <mergeCell ref="F7:H7"/>
    <mergeCell ref="F8:H8"/>
    <mergeCell ref="R2:S2"/>
    <mergeCell ref="C16:D16"/>
    <mergeCell ref="C6:D6"/>
    <mergeCell ref="C7:D7"/>
    <mergeCell ref="C8:D8"/>
    <mergeCell ref="C9:D9"/>
    <mergeCell ref="C10:D10"/>
    <mergeCell ref="C4:D4"/>
    <mergeCell ref="B3:H3"/>
    <mergeCell ref="C5:D5"/>
    <mergeCell ref="C11:D11"/>
    <mergeCell ref="C12:D12"/>
    <mergeCell ref="C14:D14"/>
    <mergeCell ref="F9:H9"/>
    <mergeCell ref="F10:H10"/>
    <mergeCell ref="F11:H11"/>
    <mergeCell ref="B2:H2"/>
    <mergeCell ref="F15:H15"/>
    <mergeCell ref="F16:H16"/>
    <mergeCell ref="G54:H54"/>
    <mergeCell ref="F17:H17"/>
    <mergeCell ref="F18:H18"/>
    <mergeCell ref="F19:H19"/>
    <mergeCell ref="F20:H20"/>
    <mergeCell ref="F21:H21"/>
    <mergeCell ref="C23:D23"/>
    <mergeCell ref="F22:H22"/>
    <mergeCell ref="F23:H23"/>
    <mergeCell ref="F12:H12"/>
    <mergeCell ref="F14:H14"/>
    <mergeCell ref="C22:D22"/>
    <mergeCell ref="C21:D21"/>
  </mergeCells>
  <dataValidations count="8">
    <dataValidation type="list" allowBlank="1" showInputMessage="1" showErrorMessage="1" sqref="D33">
      <formula1>$M$30:$M$33</formula1>
    </dataValidation>
    <dataValidation type="list" allowBlank="1" showInputMessage="1" showErrorMessage="1" sqref="D34">
      <formula1>$N$30:$N$33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6">
      <formula1>$P$30:$P$40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1">
      <formula1>$K$30:$K$36</formula1>
    </dataValidation>
    <dataValidation type="list" allowBlank="1" showInputMessage="1" showErrorMessage="1" sqref="D37">
      <formula1>$Q$30:$Q$32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FF00"/>
  </sheetPr>
  <dimension ref="A2:S55"/>
  <sheetViews>
    <sheetView showGridLines="0" zoomScaleNormal="100" workbookViewId="0">
      <pane ySplit="2" topLeftCell="A29" activePane="bottomLeft" state="frozen"/>
      <selection pane="bottomLeft" activeCell="F55" sqref="F55:H55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8" customWidth="1"/>
    <col min="5" max="5" width="11.140625" style="148" hidden="1" customWidth="1"/>
    <col min="6" max="6" width="15.7109375" style="148" customWidth="1"/>
    <col min="7" max="7" width="10.7109375" style="148" customWidth="1"/>
    <col min="8" max="8" width="15.7109375" style="148" customWidth="1"/>
    <col min="9" max="9" width="9.140625" style="148"/>
    <col min="10" max="17" width="15.7109375" style="148" hidden="1" customWidth="1" outlineLevel="1"/>
    <col min="18" max="18" width="9.140625" style="148" collapsed="1"/>
    <col min="19" max="16384" width="9.140625" style="148"/>
  </cols>
  <sheetData>
    <row r="2" spans="2:19" ht="15.75" customHeight="1">
      <c r="B2" s="638" t="s">
        <v>77</v>
      </c>
      <c r="C2" s="638"/>
      <c r="D2" s="638"/>
      <c r="E2" s="638"/>
      <c r="F2" s="638"/>
      <c r="G2" s="638"/>
      <c r="H2" s="638"/>
      <c r="R2" s="639" t="s">
        <v>411</v>
      </c>
      <c r="S2" s="639"/>
    </row>
    <row r="3" spans="2:19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9" ht="15.75" customHeight="1" outlineLevel="1">
      <c r="B4" s="157"/>
      <c r="C4" s="637" t="s">
        <v>16</v>
      </c>
      <c r="D4" s="637"/>
      <c r="E4" s="200"/>
      <c r="F4" s="647">
        <v>420</v>
      </c>
      <c r="G4" s="647"/>
      <c r="H4" s="647"/>
    </row>
    <row r="5" spans="2:19" ht="15.75" customHeight="1" outlineLevel="1">
      <c r="B5" s="157"/>
      <c r="C5" s="637" t="s">
        <v>17</v>
      </c>
      <c r="D5" s="637"/>
      <c r="E5" s="200"/>
      <c r="F5" s="647">
        <v>310</v>
      </c>
      <c r="G5" s="647"/>
      <c r="H5" s="647"/>
    </row>
    <row r="6" spans="2:19" ht="15.75" customHeight="1" outlineLevel="1">
      <c r="B6" s="157"/>
      <c r="C6" s="637" t="s">
        <v>18</v>
      </c>
      <c r="D6" s="637"/>
      <c r="E6" s="200"/>
      <c r="F6" s="647">
        <v>195</v>
      </c>
      <c r="G6" s="647"/>
      <c r="H6" s="647"/>
    </row>
    <row r="7" spans="2:19" ht="15.75" customHeight="1" outlineLevel="1">
      <c r="B7" s="157"/>
      <c r="C7" s="637" t="s">
        <v>19</v>
      </c>
      <c r="D7" s="637"/>
      <c r="E7" s="200"/>
      <c r="F7" s="647">
        <v>101</v>
      </c>
      <c r="G7" s="647"/>
      <c r="H7" s="647"/>
    </row>
    <row r="8" spans="2:19" ht="15.75" customHeight="1" outlineLevel="1">
      <c r="B8" s="157"/>
      <c r="C8" s="637" t="s">
        <v>20</v>
      </c>
      <c r="D8" s="637"/>
      <c r="E8" s="200"/>
      <c r="F8" s="647">
        <v>46</v>
      </c>
      <c r="G8" s="647"/>
      <c r="H8" s="647"/>
    </row>
    <row r="9" spans="2:19" ht="15.75" customHeight="1" outlineLevel="1">
      <c r="B9" s="157"/>
      <c r="C9" s="637" t="s">
        <v>36</v>
      </c>
      <c r="D9" s="637"/>
      <c r="E9" s="200"/>
      <c r="F9" s="647">
        <v>145</v>
      </c>
      <c r="G9" s="647"/>
      <c r="H9" s="647"/>
    </row>
    <row r="10" spans="2:19" ht="15.75" customHeight="1" outlineLevel="1">
      <c r="B10" s="157"/>
      <c r="C10" s="637" t="s">
        <v>21</v>
      </c>
      <c r="D10" s="637"/>
      <c r="E10" s="200"/>
      <c r="F10" s="647">
        <v>700</v>
      </c>
      <c r="G10" s="647"/>
      <c r="H10" s="647"/>
    </row>
    <row r="11" spans="2:19" ht="15.75" customHeight="1" outlineLevel="1">
      <c r="B11" s="157"/>
      <c r="C11" s="637" t="s">
        <v>22</v>
      </c>
      <c r="D11" s="637"/>
      <c r="E11" s="200"/>
      <c r="F11" s="647">
        <v>6</v>
      </c>
      <c r="G11" s="647"/>
      <c r="H11" s="647"/>
    </row>
    <row r="12" spans="2:19" ht="15.75" customHeight="1" outlineLevel="1">
      <c r="B12" s="157"/>
      <c r="C12" s="637" t="s">
        <v>23</v>
      </c>
      <c r="D12" s="637"/>
      <c r="E12" s="200"/>
      <c r="F12" s="647">
        <v>3</v>
      </c>
      <c r="G12" s="647"/>
      <c r="H12" s="647"/>
    </row>
    <row r="13" spans="2:19" ht="15.75" customHeight="1" outlineLevel="1">
      <c r="B13" s="157"/>
      <c r="C13" s="637" t="s">
        <v>172</v>
      </c>
      <c r="D13" s="637"/>
      <c r="E13" s="159"/>
      <c r="F13" s="634">
        <v>25</v>
      </c>
      <c r="G13" s="634"/>
      <c r="H13" s="634"/>
    </row>
    <row r="14" spans="2:19" ht="15.75" customHeight="1" outlineLevel="1">
      <c r="B14" s="157"/>
      <c r="C14" s="637" t="s">
        <v>24</v>
      </c>
      <c r="D14" s="637"/>
      <c r="E14" s="200"/>
      <c r="F14" s="634">
        <v>40</v>
      </c>
      <c r="G14" s="634"/>
      <c r="H14" s="634"/>
    </row>
    <row r="15" spans="2:19" ht="15.75" customHeight="1" outlineLevel="1">
      <c r="B15" s="157"/>
      <c r="C15" s="637" t="s">
        <v>25</v>
      </c>
      <c r="D15" s="637"/>
      <c r="E15" s="200"/>
      <c r="F15" s="634">
        <v>50</v>
      </c>
      <c r="G15" s="634"/>
      <c r="H15" s="634"/>
    </row>
    <row r="16" spans="2:19" ht="15.75" customHeight="1" outlineLevel="1">
      <c r="B16" s="157"/>
      <c r="C16" s="637" t="s">
        <v>26</v>
      </c>
      <c r="D16" s="637"/>
      <c r="E16" s="200"/>
      <c r="F16" s="647">
        <v>115</v>
      </c>
      <c r="G16" s="647"/>
      <c r="H16" s="647"/>
    </row>
    <row r="17" spans="2:17" ht="15.75" customHeight="1" outlineLevel="1">
      <c r="B17" s="157"/>
      <c r="C17" s="637" t="s">
        <v>27</v>
      </c>
      <c r="D17" s="637"/>
      <c r="E17" s="200"/>
      <c r="F17" s="647" t="s">
        <v>52</v>
      </c>
      <c r="G17" s="647"/>
      <c r="H17" s="647"/>
    </row>
    <row r="18" spans="2:17" ht="15.75" customHeight="1" outlineLevel="1">
      <c r="B18" s="157"/>
      <c r="C18" s="637" t="s">
        <v>28</v>
      </c>
      <c r="D18" s="637"/>
      <c r="E18" s="200"/>
      <c r="F18" s="647" t="s">
        <v>53</v>
      </c>
      <c r="G18" s="647"/>
      <c r="H18" s="647"/>
    </row>
    <row r="19" spans="2:17" ht="15.75" customHeight="1" outlineLevel="1">
      <c r="B19" s="157"/>
      <c r="C19" s="637" t="s">
        <v>30</v>
      </c>
      <c r="D19" s="637"/>
      <c r="E19" s="200"/>
      <c r="F19" s="647" t="s">
        <v>31</v>
      </c>
      <c r="G19" s="647"/>
      <c r="H19" s="647"/>
    </row>
    <row r="20" spans="2:17" ht="15.75" customHeight="1" outlineLevel="1">
      <c r="B20" s="157"/>
      <c r="C20" s="637" t="s">
        <v>37</v>
      </c>
      <c r="D20" s="637"/>
      <c r="E20" s="200"/>
      <c r="F20" s="647" t="s">
        <v>49</v>
      </c>
      <c r="G20" s="647"/>
      <c r="H20" s="647"/>
    </row>
    <row r="21" spans="2:17" ht="15.75" customHeight="1" outlineLevel="1">
      <c r="B21" s="157"/>
      <c r="C21" s="635" t="s">
        <v>156</v>
      </c>
      <c r="D21" s="635"/>
      <c r="E21" s="200"/>
      <c r="F21" s="647" t="s">
        <v>57</v>
      </c>
      <c r="G21" s="647"/>
      <c r="H21" s="647"/>
    </row>
    <row r="22" spans="2:17" ht="15.75" customHeight="1" outlineLevel="1">
      <c r="B22" s="157"/>
      <c r="C22" s="635" t="s">
        <v>157</v>
      </c>
      <c r="D22" s="635"/>
      <c r="E22" s="200"/>
      <c r="F22" s="647" t="s">
        <v>155</v>
      </c>
      <c r="G22" s="647"/>
      <c r="H22" s="647"/>
    </row>
    <row r="23" spans="2:17" ht="15.75" customHeight="1" outlineLevel="1">
      <c r="B23" s="157"/>
      <c r="C23" s="635" t="s">
        <v>35</v>
      </c>
      <c r="D23" s="635"/>
      <c r="E23" s="200"/>
      <c r="F23" s="647">
        <v>209</v>
      </c>
      <c r="G23" s="647"/>
      <c r="H23" s="647"/>
    </row>
    <row r="24" spans="2:17" ht="15.75" customHeight="1">
      <c r="B24" s="49"/>
      <c r="C24" s="52"/>
      <c r="D24" s="52"/>
      <c r="E24" s="51"/>
      <c r="F24" s="52"/>
      <c r="G24" s="52"/>
      <c r="H24" s="51"/>
    </row>
    <row r="25" spans="2:17" ht="15.75" customHeight="1" outlineLevel="1">
      <c r="B25" s="41" t="s">
        <v>39</v>
      </c>
      <c r="C25" s="42" t="s">
        <v>44</v>
      </c>
      <c r="D25" s="42"/>
      <c r="E25" s="43" t="s">
        <v>1</v>
      </c>
      <c r="F25" s="42" t="s">
        <v>1</v>
      </c>
      <c r="G25" s="42" t="s">
        <v>40</v>
      </c>
      <c r="H25" s="43" t="s">
        <v>41</v>
      </c>
    </row>
    <row r="26" spans="2:17" ht="15.75" customHeight="1" outlineLevel="1">
      <c r="B26" s="250">
        <v>1141</v>
      </c>
      <c r="C26" s="241" t="s">
        <v>130</v>
      </c>
      <c r="D26" s="241"/>
      <c r="E26" s="174">
        <v>4815</v>
      </c>
      <c r="F26" s="173">
        <f>E26*'Прайс-лист'!I3*(1-'Прайс-лист'!$E$3)</f>
        <v>111708</v>
      </c>
      <c r="G26" s="250"/>
      <c r="H26" s="174">
        <f>F26</f>
        <v>111708</v>
      </c>
    </row>
    <row r="27" spans="2:17" ht="15.75" customHeight="1" outlineLevel="2">
      <c r="B27" s="184"/>
      <c r="C27" s="12" t="s">
        <v>337</v>
      </c>
      <c r="D27" s="12"/>
      <c r="E27" s="12"/>
      <c r="F27" s="12"/>
      <c r="G27" s="12"/>
      <c r="H27" s="12"/>
    </row>
    <row r="28" spans="2:17" ht="291.75" customHeight="1" outlineLevel="2">
      <c r="B28" s="176"/>
      <c r="C28" s="636" t="s">
        <v>628</v>
      </c>
      <c r="D28" s="636"/>
      <c r="E28" s="636"/>
      <c r="F28" s="636"/>
      <c r="G28" s="636"/>
      <c r="H28" s="636"/>
    </row>
    <row r="29" spans="2:17" ht="15.75" customHeight="1" outlineLevel="1">
      <c r="C29" s="12" t="s">
        <v>365</v>
      </c>
      <c r="D29" s="12"/>
      <c r="E29" s="12"/>
      <c r="F29" s="12"/>
      <c r="G29" s="12"/>
      <c r="H29" s="12"/>
    </row>
    <row r="30" spans="2:17" ht="15.75" customHeight="1" outlineLevel="1">
      <c r="B30" s="250">
        <v>2474</v>
      </c>
      <c r="C30" s="248" t="s">
        <v>3</v>
      </c>
      <c r="D30" s="178" t="s">
        <v>277</v>
      </c>
      <c r="E30" s="173">
        <v>265</v>
      </c>
      <c r="F30" s="173">
        <f>E30*'Прайс-лист'!I3*(1-'Прайс-лист'!$E$3)</f>
        <v>6148</v>
      </c>
      <c r="G30" s="175">
        <v>0</v>
      </c>
      <c r="H30" s="174">
        <f>F30*G30</f>
        <v>0</v>
      </c>
      <c r="J30" s="104" t="s">
        <v>277</v>
      </c>
      <c r="K30" s="104" t="s">
        <v>277</v>
      </c>
      <c r="L30" s="104" t="s">
        <v>277</v>
      </c>
      <c r="M30" s="104" t="s">
        <v>277</v>
      </c>
      <c r="N30" s="104" t="s">
        <v>277</v>
      </c>
      <c r="O30" s="104" t="s">
        <v>277</v>
      </c>
      <c r="P30" s="104" t="s">
        <v>277</v>
      </c>
      <c r="Q30" s="104" t="s">
        <v>277</v>
      </c>
    </row>
    <row r="31" spans="2:17" ht="15.75" customHeight="1" outlineLevel="1">
      <c r="B31" s="207"/>
      <c r="C31" s="242" t="s">
        <v>454</v>
      </c>
      <c r="D31" s="191" t="s">
        <v>277</v>
      </c>
      <c r="E31" s="173">
        <v>23</v>
      </c>
      <c r="F31" s="173">
        <f>E31*'Прайс-лист'!I3*(1-'Прайс-лист'!$E$3)</f>
        <v>533.6</v>
      </c>
      <c r="G31" s="175">
        <v>0</v>
      </c>
      <c r="H31" s="174">
        <f t="shared" ref="H31:H38" si="0">F31*G31</f>
        <v>0</v>
      </c>
      <c r="J31" s="106" t="s">
        <v>368</v>
      </c>
      <c r="K31" s="108" t="s">
        <v>453</v>
      </c>
      <c r="L31" s="106" t="s">
        <v>331</v>
      </c>
      <c r="M31" s="106" t="s">
        <v>444</v>
      </c>
      <c r="N31" s="108" t="s">
        <v>445</v>
      </c>
      <c r="O31" s="125" t="s">
        <v>399</v>
      </c>
      <c r="P31" s="275" t="s">
        <v>401</v>
      </c>
      <c r="Q31" s="108" t="s">
        <v>383</v>
      </c>
    </row>
    <row r="32" spans="2:17" ht="15.75" customHeight="1" outlineLevel="1">
      <c r="B32" s="250">
        <v>2126</v>
      </c>
      <c r="C32" s="242" t="s">
        <v>458</v>
      </c>
      <c r="D32" s="191" t="s">
        <v>277</v>
      </c>
      <c r="E32" s="173">
        <v>143</v>
      </c>
      <c r="F32" s="173">
        <f>E32*'Прайс-лист'!I3*(1-'Прайс-лист'!$E$3)</f>
        <v>3317.6000000000004</v>
      </c>
      <c r="G32" s="175">
        <v>0</v>
      </c>
      <c r="H32" s="173">
        <f>F32*G32</f>
        <v>0</v>
      </c>
      <c r="J32" s="106" t="s">
        <v>367</v>
      </c>
      <c r="K32" s="104" t="s">
        <v>450</v>
      </c>
      <c r="L32" s="104" t="s">
        <v>333</v>
      </c>
      <c r="M32" s="106" t="s">
        <v>443</v>
      </c>
      <c r="N32" s="106" t="s">
        <v>446</v>
      </c>
      <c r="O32" s="125" t="s">
        <v>400</v>
      </c>
      <c r="P32" s="275" t="s">
        <v>402</v>
      </c>
      <c r="Q32" s="104" t="s">
        <v>382</v>
      </c>
    </row>
    <row r="33" spans="1:17" ht="15.75" customHeight="1" outlineLevel="1">
      <c r="B33" s="250"/>
      <c r="C33" s="242" t="s">
        <v>464</v>
      </c>
      <c r="D33" s="191" t="s">
        <v>277</v>
      </c>
      <c r="E33" s="173">
        <v>2177</v>
      </c>
      <c r="F33" s="173">
        <f>E33*'Прайс-лист'!I3*(1-'Прайс-лист'!$E$3)</f>
        <v>50506.400000000001</v>
      </c>
      <c r="G33" s="175">
        <v>0</v>
      </c>
      <c r="H33" s="174">
        <f>F33*G33</f>
        <v>0</v>
      </c>
      <c r="J33" s="106" t="s">
        <v>331</v>
      </c>
      <c r="K33" s="111" t="s">
        <v>451</v>
      </c>
      <c r="M33" s="108" t="s">
        <v>523</v>
      </c>
      <c r="N33" s="106" t="s">
        <v>447</v>
      </c>
      <c r="O33" s="120"/>
      <c r="P33" s="276" t="s">
        <v>593</v>
      </c>
      <c r="Q33" s="107"/>
    </row>
    <row r="34" spans="1:17" ht="15.75" customHeight="1" outlineLevel="1">
      <c r="B34" s="250"/>
      <c r="C34" s="242" t="s">
        <v>463</v>
      </c>
      <c r="D34" s="191" t="s">
        <v>277</v>
      </c>
      <c r="E34" s="173">
        <v>2960</v>
      </c>
      <c r="F34" s="173">
        <f>E34*'Прайс-лист'!I3*(1-'Прайс-лист'!$E$3)</f>
        <v>68672</v>
      </c>
      <c r="G34" s="175">
        <v>0</v>
      </c>
      <c r="H34" s="174">
        <f>F34*G34</f>
        <v>0</v>
      </c>
      <c r="J34" s="108" t="s">
        <v>332</v>
      </c>
      <c r="K34" s="105" t="s">
        <v>456</v>
      </c>
      <c r="L34" s="111"/>
      <c r="N34" s="111"/>
      <c r="O34" s="106"/>
      <c r="P34" s="276" t="s">
        <v>594</v>
      </c>
      <c r="Q34" s="106"/>
    </row>
    <row r="35" spans="1:17" ht="15.75" customHeight="1" outlineLevel="1">
      <c r="B35" s="250">
        <v>2004</v>
      </c>
      <c r="C35" s="241" t="s">
        <v>279</v>
      </c>
      <c r="D35" s="191" t="s">
        <v>277</v>
      </c>
      <c r="E35" s="173">
        <v>0</v>
      </c>
      <c r="F35" s="173">
        <f>E35*'Прайс-лист'!I3*(1-'Прайс-лист'!$E$3)</f>
        <v>0</v>
      </c>
      <c r="G35" s="175">
        <v>0</v>
      </c>
      <c r="H35" s="174">
        <f t="shared" si="0"/>
        <v>0</v>
      </c>
      <c r="J35" s="108" t="s">
        <v>333</v>
      </c>
      <c r="K35" s="130" t="s">
        <v>346</v>
      </c>
      <c r="L35" s="111"/>
      <c r="N35" s="111"/>
      <c r="O35" s="107"/>
      <c r="P35" s="275" t="s">
        <v>403</v>
      </c>
      <c r="Q35" s="108"/>
    </row>
    <row r="36" spans="1:17" ht="15.75" customHeight="1" outlineLevel="1">
      <c r="B36" s="250">
        <v>3051</v>
      </c>
      <c r="C36" s="241" t="s">
        <v>278</v>
      </c>
      <c r="D36" s="191" t="s">
        <v>277</v>
      </c>
      <c r="E36" s="173">
        <v>28</v>
      </c>
      <c r="F36" s="173">
        <f>E36*'Прайс-лист'!I3*(1-'Прайс-лист'!$E$3)</f>
        <v>649.6</v>
      </c>
      <c r="G36" s="175">
        <v>0</v>
      </c>
      <c r="H36" s="174">
        <f t="shared" si="0"/>
        <v>0</v>
      </c>
      <c r="K36" s="130" t="s">
        <v>455</v>
      </c>
      <c r="L36" s="108"/>
      <c r="M36" s="108"/>
      <c r="N36" s="108"/>
      <c r="O36" s="108"/>
      <c r="P36" s="275" t="s">
        <v>404</v>
      </c>
      <c r="Q36" s="125"/>
    </row>
    <row r="37" spans="1:17" ht="15.75" customHeight="1" outlineLevel="1">
      <c r="B37" s="245" t="s">
        <v>378</v>
      </c>
      <c r="C37" s="246" t="s">
        <v>381</v>
      </c>
      <c r="D37" s="191" t="s">
        <v>277</v>
      </c>
      <c r="E37" s="173">
        <v>0</v>
      </c>
      <c r="F37" s="173">
        <f>E37*'Прайс-лист'!I3*(1-'Прайс-лист'!$E$3)</f>
        <v>0</v>
      </c>
      <c r="G37" s="175">
        <v>0</v>
      </c>
      <c r="H37" s="174">
        <f t="shared" si="0"/>
        <v>0</v>
      </c>
      <c r="P37" s="275" t="s">
        <v>405</v>
      </c>
    </row>
    <row r="38" spans="1:17" ht="15.75" customHeight="1" outlineLevel="1">
      <c r="B38" s="250">
        <v>2142</v>
      </c>
      <c r="C38" s="241" t="s">
        <v>309</v>
      </c>
      <c r="D38" s="241"/>
      <c r="E38" s="173">
        <v>23</v>
      </c>
      <c r="F38" s="173">
        <f>E38*'Прайс-лист'!I3*(1-'Прайс-лист'!$E$3)</f>
        <v>533.6</v>
      </c>
      <c r="G38" s="175">
        <v>0</v>
      </c>
      <c r="H38" s="174">
        <f t="shared" si="0"/>
        <v>0</v>
      </c>
      <c r="P38" s="276" t="s">
        <v>595</v>
      </c>
    </row>
    <row r="39" spans="1:17" ht="15.75" customHeight="1" outlineLevel="1">
      <c r="A39" s="152"/>
      <c r="C39" s="189" t="s">
        <v>4</v>
      </c>
      <c r="D39" s="189"/>
      <c r="E39" s="189"/>
      <c r="F39" s="189"/>
      <c r="G39" s="189"/>
      <c r="H39" s="189"/>
      <c r="P39" s="275" t="s">
        <v>406</v>
      </c>
    </row>
    <row r="40" spans="1:17" ht="15.75" customHeight="1" outlineLevel="1">
      <c r="A40" s="261"/>
      <c r="B40" s="250">
        <v>4144</v>
      </c>
      <c r="C40" s="644" t="s">
        <v>409</v>
      </c>
      <c r="D40" s="644"/>
      <c r="E40" s="210">
        <v>23</v>
      </c>
      <c r="F40" s="173">
        <f>E40*'Прайс-лист'!I3*(1-'Прайс-лист'!$E$3)</f>
        <v>533.6</v>
      </c>
      <c r="G40" s="175">
        <v>0</v>
      </c>
      <c r="H40" s="174">
        <f>F40*G40</f>
        <v>0</v>
      </c>
      <c r="P40" s="275" t="s">
        <v>407</v>
      </c>
    </row>
    <row r="41" spans="1:17" ht="15.75" customHeight="1" outlineLevel="1">
      <c r="A41" s="261"/>
      <c r="B41" s="250">
        <v>2414</v>
      </c>
      <c r="C41" s="635" t="s">
        <v>312</v>
      </c>
      <c r="D41" s="635"/>
      <c r="E41" s="174">
        <v>231</v>
      </c>
      <c r="F41" s="173">
        <f>E41*'Прайс-лист'!I3*(1-'Прайс-лист'!$E$3)</f>
        <v>5359.2000000000007</v>
      </c>
      <c r="G41" s="175">
        <v>0</v>
      </c>
      <c r="H41" s="174">
        <f t="shared" ref="H41:H54" si="1">F41*G41</f>
        <v>0</v>
      </c>
    </row>
    <row r="42" spans="1:17" ht="15.75" customHeight="1" outlineLevel="1">
      <c r="A42" s="261"/>
      <c r="B42" s="250">
        <v>2337</v>
      </c>
      <c r="C42" s="635" t="s">
        <v>63</v>
      </c>
      <c r="D42" s="635"/>
      <c r="E42" s="174">
        <v>69</v>
      </c>
      <c r="F42" s="173">
        <f>E42*'Прайс-лист'!I3*(1-'Прайс-лист'!$E$3)</f>
        <v>1600.8000000000002</v>
      </c>
      <c r="G42" s="175">
        <v>0</v>
      </c>
      <c r="H42" s="174">
        <f t="shared" si="1"/>
        <v>0</v>
      </c>
    </row>
    <row r="43" spans="1:17" ht="15.75" customHeight="1" outlineLevel="1">
      <c r="A43" s="261"/>
      <c r="B43" s="250">
        <v>2217</v>
      </c>
      <c r="C43" s="635" t="s">
        <v>78</v>
      </c>
      <c r="D43" s="635"/>
      <c r="E43" s="174">
        <v>157</v>
      </c>
      <c r="F43" s="173">
        <f>E43*'Прайс-лист'!I3*(1-'Прайс-лист'!$E$3)</f>
        <v>3642.4</v>
      </c>
      <c r="G43" s="175">
        <v>0</v>
      </c>
      <c r="H43" s="174">
        <f t="shared" si="1"/>
        <v>0</v>
      </c>
    </row>
    <row r="44" spans="1:17" ht="15.75" customHeight="1" outlineLevel="1">
      <c r="A44" s="261"/>
      <c r="B44" s="250">
        <v>2509</v>
      </c>
      <c r="C44" s="635" t="s">
        <v>533</v>
      </c>
      <c r="D44" s="635"/>
      <c r="E44" s="174">
        <v>716</v>
      </c>
      <c r="F44" s="173">
        <f>E44*'Прайс-лист'!I3*(1-'Прайс-лист'!$E$3)</f>
        <v>16611.2</v>
      </c>
      <c r="G44" s="175">
        <v>0</v>
      </c>
      <c r="H44" s="174">
        <f>F44*G44</f>
        <v>0</v>
      </c>
    </row>
    <row r="45" spans="1:17" ht="15.75" customHeight="1" outlineLevel="1">
      <c r="A45" s="261"/>
      <c r="B45" s="250">
        <v>2701</v>
      </c>
      <c r="C45" s="635" t="s">
        <v>438</v>
      </c>
      <c r="D45" s="635"/>
      <c r="E45" s="174">
        <v>528</v>
      </c>
      <c r="F45" s="173">
        <f>E45*'Прайс-лист'!I3*(1-'Прайс-лист'!$E$3)</f>
        <v>12249.6</v>
      </c>
      <c r="G45" s="175">
        <v>0</v>
      </c>
      <c r="H45" s="174">
        <f>F45*G45</f>
        <v>0</v>
      </c>
    </row>
    <row r="46" spans="1:17" ht="15.75" customHeight="1" outlineLevel="1">
      <c r="A46" s="261"/>
      <c r="B46" s="250">
        <v>2702</v>
      </c>
      <c r="C46" s="635" t="s">
        <v>76</v>
      </c>
      <c r="D46" s="635"/>
      <c r="E46" s="174">
        <v>590</v>
      </c>
      <c r="F46" s="173">
        <f>E46*'Прайс-лист'!I3*(1-'Прайс-лист'!$E$3)</f>
        <v>13688</v>
      </c>
      <c r="G46" s="175">
        <v>0</v>
      </c>
      <c r="H46" s="174">
        <f>F46*G46</f>
        <v>0</v>
      </c>
    </row>
    <row r="47" spans="1:17" ht="15.75" customHeight="1" outlineLevel="1">
      <c r="A47" s="261"/>
      <c r="B47" s="250">
        <v>2421</v>
      </c>
      <c r="C47" s="635" t="s">
        <v>47</v>
      </c>
      <c r="D47" s="635"/>
      <c r="E47" s="174">
        <v>468</v>
      </c>
      <c r="F47" s="173">
        <f>E47*'Прайс-лист'!I3*(1-'Прайс-лист'!$E$3)</f>
        <v>10857.6</v>
      </c>
      <c r="G47" s="175">
        <v>0</v>
      </c>
      <c r="H47" s="174">
        <f t="shared" si="1"/>
        <v>0</v>
      </c>
    </row>
    <row r="48" spans="1:17" ht="15.75" customHeight="1" outlineLevel="1">
      <c r="A48" s="261"/>
      <c r="B48" s="250">
        <v>2941</v>
      </c>
      <c r="C48" s="635" t="s">
        <v>6</v>
      </c>
      <c r="D48" s="635"/>
      <c r="E48" s="174">
        <v>141</v>
      </c>
      <c r="F48" s="173">
        <f>E48*'Прайс-лист'!I3*(1-'Прайс-лист'!$E$3)</f>
        <v>3271.2000000000003</v>
      </c>
      <c r="G48" s="175">
        <v>0</v>
      </c>
      <c r="H48" s="174">
        <f>F48*G48</f>
        <v>0</v>
      </c>
    </row>
    <row r="49" spans="1:8" ht="15.75" customHeight="1" outlineLevel="1">
      <c r="A49" s="261"/>
      <c r="B49" s="250">
        <v>2942</v>
      </c>
      <c r="C49" s="635" t="s">
        <v>67</v>
      </c>
      <c r="D49" s="635"/>
      <c r="E49" s="174">
        <v>175</v>
      </c>
      <c r="F49" s="173">
        <f>E49*'Прайс-лист'!I3*(1-'Прайс-лист'!$E$3)</f>
        <v>4060</v>
      </c>
      <c r="G49" s="175">
        <v>0</v>
      </c>
      <c r="H49" s="174">
        <f>F49*G49</f>
        <v>0</v>
      </c>
    </row>
    <row r="50" spans="1:8" ht="15.75" customHeight="1" outlineLevel="1">
      <c r="A50" s="261"/>
      <c r="B50" s="250">
        <v>2878</v>
      </c>
      <c r="C50" s="635" t="s">
        <v>8</v>
      </c>
      <c r="D50" s="635"/>
      <c r="E50" s="174">
        <v>333</v>
      </c>
      <c r="F50" s="173">
        <f>E50*'Прайс-лист'!I3*(1-'Прайс-лист'!$E$3)</f>
        <v>7725.6</v>
      </c>
      <c r="G50" s="175">
        <v>0</v>
      </c>
      <c r="H50" s="174">
        <f t="shared" si="1"/>
        <v>0</v>
      </c>
    </row>
    <row r="51" spans="1:8" ht="15.75" customHeight="1" outlineLevel="1">
      <c r="A51" s="261"/>
      <c r="B51" s="250">
        <v>287801</v>
      </c>
      <c r="C51" s="635" t="s">
        <v>280</v>
      </c>
      <c r="D51" s="635"/>
      <c r="E51" s="174">
        <v>333</v>
      </c>
      <c r="F51" s="173">
        <f>E51*'Прайс-лист'!I3*(1-'Прайс-лист'!$E$3)</f>
        <v>7725.6</v>
      </c>
      <c r="G51" s="175">
        <v>0</v>
      </c>
      <c r="H51" s="174">
        <f t="shared" si="1"/>
        <v>0</v>
      </c>
    </row>
    <row r="52" spans="1:8" ht="15.75" customHeight="1" outlineLevel="1">
      <c r="A52" s="261"/>
      <c r="B52" s="250">
        <v>2868</v>
      </c>
      <c r="C52" s="635" t="s">
        <v>80</v>
      </c>
      <c r="D52" s="635"/>
      <c r="E52" s="174">
        <v>101</v>
      </c>
      <c r="F52" s="173">
        <f>E52*'Прайс-лист'!I3*(1-'Прайс-лист'!$E$3)</f>
        <v>2343.2000000000003</v>
      </c>
      <c r="G52" s="175">
        <v>0</v>
      </c>
      <c r="H52" s="174">
        <f t="shared" si="1"/>
        <v>0</v>
      </c>
    </row>
    <row r="53" spans="1:8" ht="15.75" customHeight="1" outlineLevel="1">
      <c r="A53" s="261"/>
      <c r="B53" s="250">
        <v>2391</v>
      </c>
      <c r="C53" s="635" t="s">
        <v>525</v>
      </c>
      <c r="D53" s="635"/>
      <c r="E53" s="174">
        <v>530</v>
      </c>
      <c r="F53" s="173">
        <f>E53*'Прайс-лист'!I3*(1-'Прайс-лист'!$E$3)</f>
        <v>12296</v>
      </c>
      <c r="G53" s="175">
        <v>0</v>
      </c>
      <c r="H53" s="174">
        <f t="shared" si="1"/>
        <v>0</v>
      </c>
    </row>
    <row r="54" spans="1:8" ht="15.75" customHeight="1" outlineLevel="1">
      <c r="A54" s="261"/>
      <c r="B54" s="250">
        <v>2396</v>
      </c>
      <c r="C54" s="635" t="s">
        <v>528</v>
      </c>
      <c r="D54" s="635"/>
      <c r="E54" s="174">
        <v>710</v>
      </c>
      <c r="F54" s="173">
        <f>E54*'Прайс-лист'!I3*(1-'Прайс-лист'!$E$3)</f>
        <v>16472</v>
      </c>
      <c r="G54" s="175">
        <v>0</v>
      </c>
      <c r="H54" s="174">
        <f t="shared" si="1"/>
        <v>0</v>
      </c>
    </row>
    <row r="55" spans="1:8" ht="18">
      <c r="B55" s="3"/>
      <c r="C55" s="251"/>
      <c r="D55" s="251"/>
      <c r="E55" s="3"/>
      <c r="F55" s="315" t="s">
        <v>9</v>
      </c>
      <c r="G55" s="633">
        <f>SUM(H26:H54)</f>
        <v>111708</v>
      </c>
      <c r="H55" s="633"/>
    </row>
  </sheetData>
  <mergeCells count="60">
    <mergeCell ref="C52:D52"/>
    <mergeCell ref="C53:D53"/>
    <mergeCell ref="C54:D54"/>
    <mergeCell ref="C47:D47"/>
    <mergeCell ref="C48:D48"/>
    <mergeCell ref="C49:D49"/>
    <mergeCell ref="C50:D50"/>
    <mergeCell ref="C51:D51"/>
    <mergeCell ref="C42:D42"/>
    <mergeCell ref="C43:D43"/>
    <mergeCell ref="C44:D44"/>
    <mergeCell ref="C45:D45"/>
    <mergeCell ref="C46:D46"/>
    <mergeCell ref="F23:H23"/>
    <mergeCell ref="C28:H28"/>
    <mergeCell ref="C23:D23"/>
    <mergeCell ref="C40:D40"/>
    <mergeCell ref="C41:D41"/>
    <mergeCell ref="F11:H11"/>
    <mergeCell ref="F12:H12"/>
    <mergeCell ref="F14:H14"/>
    <mergeCell ref="F21:H21"/>
    <mergeCell ref="F22:H22"/>
    <mergeCell ref="C22:D22"/>
    <mergeCell ref="C16:D16"/>
    <mergeCell ref="C17:D17"/>
    <mergeCell ref="C18:D18"/>
    <mergeCell ref="C19:D19"/>
    <mergeCell ref="C14:D14"/>
    <mergeCell ref="F15:H15"/>
    <mergeCell ref="F4:H4"/>
    <mergeCell ref="C20:D20"/>
    <mergeCell ref="C21:D21"/>
    <mergeCell ref="F5:H5"/>
    <mergeCell ref="F6:H6"/>
    <mergeCell ref="F7:H7"/>
    <mergeCell ref="F8:H8"/>
    <mergeCell ref="F20:H20"/>
    <mergeCell ref="F16:H16"/>
    <mergeCell ref="F17:H17"/>
    <mergeCell ref="F18:H18"/>
    <mergeCell ref="F19:H19"/>
    <mergeCell ref="F9:H9"/>
    <mergeCell ref="F10:H10"/>
    <mergeCell ref="C13:D13"/>
    <mergeCell ref="F13:H13"/>
    <mergeCell ref="G55:H55"/>
    <mergeCell ref="R2:S2"/>
    <mergeCell ref="C15:D15"/>
    <mergeCell ref="C5:D5"/>
    <mergeCell ref="C6:D6"/>
    <mergeCell ref="C7:D7"/>
    <mergeCell ref="C8:D8"/>
    <mergeCell ref="C9:D9"/>
    <mergeCell ref="C10:D10"/>
    <mergeCell ref="B2:H2"/>
    <mergeCell ref="B3:H3"/>
    <mergeCell ref="C4:D4"/>
    <mergeCell ref="C11:D11"/>
    <mergeCell ref="C12:D12"/>
  </mergeCells>
  <dataValidations count="8">
    <dataValidation type="list" allowBlank="1" showInputMessage="1" showErrorMessage="1" sqref="D33">
      <formula1>$M$30:$M$33</formula1>
    </dataValidation>
    <dataValidation type="list" allowBlank="1" showInputMessage="1" showErrorMessage="1" sqref="D34">
      <formula1>$N$30:$N$33</formula1>
    </dataValidation>
    <dataValidation type="list" allowBlank="1" showInputMessage="1" showErrorMessage="1" sqref="D37">
      <formula1>$Q$30:$Q$32</formula1>
    </dataValidation>
    <dataValidation type="list" allowBlank="1" showInputMessage="1" showErrorMessage="1" sqref="D31">
      <formula1>$K$30:$K$36</formula1>
    </dataValidation>
    <dataValidation type="list" allowBlank="1" showInputMessage="1" showErrorMessage="1" sqref="D35">
      <formula1>$O$30:$O$32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6">
      <formula1>$P$30:$P$40</formula1>
    </dataValidation>
    <dataValidation type="list" allowBlank="1" showInputMessage="1" showErrorMessage="1" sqref="D30">
      <formula1>$J$30:$J$35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FF00"/>
  </sheetPr>
  <dimension ref="A2:S55"/>
  <sheetViews>
    <sheetView showGridLines="0" zoomScaleNormal="100" workbookViewId="0">
      <pane ySplit="2" topLeftCell="A29" activePane="bottomLeft" state="frozen"/>
      <selection pane="bottomLeft" activeCell="F53" sqref="F53:H53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8" customWidth="1"/>
    <col min="5" max="5" width="11.140625" style="264" hidden="1" customWidth="1"/>
    <col min="6" max="6" width="15.7109375" style="264" customWidth="1"/>
    <col min="7" max="7" width="10.7109375" style="148" customWidth="1"/>
    <col min="8" max="8" width="15.7109375" style="264" customWidth="1"/>
    <col min="9" max="9" width="9.140625" style="148"/>
    <col min="10" max="17" width="15.7109375" style="148" hidden="1" customWidth="1" outlineLevel="1"/>
    <col min="18" max="18" width="9.140625" style="148" collapsed="1"/>
    <col min="19" max="16384" width="9.140625" style="148"/>
  </cols>
  <sheetData>
    <row r="2" spans="2:19" ht="15.75" customHeight="1">
      <c r="B2" s="638" t="s">
        <v>75</v>
      </c>
      <c r="C2" s="638"/>
      <c r="D2" s="638"/>
      <c r="E2" s="638"/>
      <c r="F2" s="638"/>
      <c r="G2" s="638"/>
      <c r="H2" s="638"/>
      <c r="R2" s="639" t="s">
        <v>411</v>
      </c>
      <c r="S2" s="639"/>
    </row>
    <row r="3" spans="2:19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9" ht="15.75" customHeight="1" outlineLevel="1">
      <c r="B4" s="157"/>
      <c r="C4" s="637" t="s">
        <v>16</v>
      </c>
      <c r="D4" s="637"/>
      <c r="E4" s="159"/>
      <c r="F4" s="647">
        <v>370</v>
      </c>
      <c r="G4" s="647"/>
      <c r="H4" s="647"/>
    </row>
    <row r="5" spans="2:19" ht="15.75" customHeight="1" outlineLevel="1">
      <c r="B5" s="157"/>
      <c r="C5" s="637" t="s">
        <v>17</v>
      </c>
      <c r="D5" s="637"/>
      <c r="E5" s="159"/>
      <c r="F5" s="647">
        <v>270</v>
      </c>
      <c r="G5" s="647"/>
      <c r="H5" s="647"/>
    </row>
    <row r="6" spans="2:19" ht="15.75" customHeight="1" outlineLevel="1">
      <c r="B6" s="157"/>
      <c r="C6" s="637" t="s">
        <v>18</v>
      </c>
      <c r="D6" s="637"/>
      <c r="E6" s="159"/>
      <c r="F6" s="647">
        <v>185</v>
      </c>
      <c r="G6" s="647"/>
      <c r="H6" s="647"/>
    </row>
    <row r="7" spans="2:19" ht="15.75" customHeight="1" outlineLevel="1">
      <c r="B7" s="157"/>
      <c r="C7" s="637" t="s">
        <v>19</v>
      </c>
      <c r="D7" s="637"/>
      <c r="E7" s="159"/>
      <c r="F7" s="647">
        <v>93</v>
      </c>
      <c r="G7" s="647"/>
      <c r="H7" s="647"/>
    </row>
    <row r="8" spans="2:19" ht="15.75" customHeight="1" outlineLevel="1">
      <c r="B8" s="157"/>
      <c r="C8" s="637" t="s">
        <v>20</v>
      </c>
      <c r="D8" s="637"/>
      <c r="E8" s="159"/>
      <c r="F8" s="647">
        <v>46</v>
      </c>
      <c r="G8" s="647"/>
      <c r="H8" s="647"/>
    </row>
    <row r="9" spans="2:19" ht="15.75" customHeight="1" outlineLevel="1">
      <c r="B9" s="157"/>
      <c r="C9" s="637" t="s">
        <v>36</v>
      </c>
      <c r="D9" s="637"/>
      <c r="E9" s="159"/>
      <c r="F9" s="647">
        <v>120</v>
      </c>
      <c r="G9" s="647"/>
      <c r="H9" s="647"/>
    </row>
    <row r="10" spans="2:19" ht="15.75" customHeight="1" outlineLevel="1">
      <c r="B10" s="157"/>
      <c r="C10" s="637" t="s">
        <v>21</v>
      </c>
      <c r="D10" s="637"/>
      <c r="E10" s="159"/>
      <c r="F10" s="647">
        <v>600</v>
      </c>
      <c r="G10" s="647"/>
      <c r="H10" s="647"/>
    </row>
    <row r="11" spans="2:19" ht="15.75" customHeight="1" outlineLevel="1">
      <c r="B11" s="157"/>
      <c r="C11" s="637" t="s">
        <v>22</v>
      </c>
      <c r="D11" s="637"/>
      <c r="E11" s="159"/>
      <c r="F11" s="647">
        <v>5</v>
      </c>
      <c r="G11" s="647"/>
      <c r="H11" s="647"/>
    </row>
    <row r="12" spans="2:19" ht="15.75" customHeight="1" outlineLevel="1">
      <c r="B12" s="157"/>
      <c r="C12" s="637" t="s">
        <v>23</v>
      </c>
      <c r="D12" s="637"/>
      <c r="E12" s="159"/>
      <c r="F12" s="647">
        <v>3</v>
      </c>
      <c r="G12" s="647"/>
      <c r="H12" s="647"/>
    </row>
    <row r="13" spans="2:19" ht="15.75" customHeight="1" outlineLevel="1">
      <c r="B13" s="157"/>
      <c r="C13" s="637" t="s">
        <v>172</v>
      </c>
      <c r="D13" s="637"/>
      <c r="E13" s="159"/>
      <c r="F13" s="634">
        <v>20</v>
      </c>
      <c r="G13" s="634"/>
      <c r="H13" s="634"/>
    </row>
    <row r="14" spans="2:19" ht="15.75" customHeight="1" outlineLevel="1">
      <c r="B14" s="157"/>
      <c r="C14" s="637" t="s">
        <v>24</v>
      </c>
      <c r="D14" s="637"/>
      <c r="E14" s="159"/>
      <c r="F14" s="634">
        <v>25</v>
      </c>
      <c r="G14" s="634"/>
      <c r="H14" s="634"/>
    </row>
    <row r="15" spans="2:19" ht="15.75" customHeight="1" outlineLevel="1">
      <c r="B15" s="157"/>
      <c r="C15" s="637" t="s">
        <v>25</v>
      </c>
      <c r="D15" s="637"/>
      <c r="E15" s="159"/>
      <c r="F15" s="634">
        <v>30</v>
      </c>
      <c r="G15" s="634"/>
      <c r="H15" s="634"/>
    </row>
    <row r="16" spans="2:19" ht="15.75" customHeight="1" outlineLevel="1">
      <c r="B16" s="157"/>
      <c r="C16" s="637" t="s">
        <v>26</v>
      </c>
      <c r="D16" s="637"/>
      <c r="E16" s="159"/>
      <c r="F16" s="647">
        <v>80</v>
      </c>
      <c r="G16" s="647"/>
      <c r="H16" s="647"/>
    </row>
    <row r="17" spans="2:17" ht="15.75" customHeight="1" outlineLevel="1">
      <c r="B17" s="157"/>
      <c r="C17" s="637" t="s">
        <v>27</v>
      </c>
      <c r="D17" s="637"/>
      <c r="E17" s="159"/>
      <c r="F17" s="647">
        <v>381</v>
      </c>
      <c r="G17" s="647"/>
      <c r="H17" s="647"/>
    </row>
    <row r="18" spans="2:17" ht="15.75" customHeight="1" outlineLevel="1">
      <c r="B18" s="157"/>
      <c r="C18" s="637" t="s">
        <v>28</v>
      </c>
      <c r="D18" s="637"/>
      <c r="E18" s="159"/>
      <c r="F18" s="647" t="s">
        <v>53</v>
      </c>
      <c r="G18" s="647"/>
      <c r="H18" s="647"/>
    </row>
    <row r="19" spans="2:17" ht="15.75" customHeight="1" outlineLevel="1">
      <c r="B19" s="157"/>
      <c r="C19" s="637" t="s">
        <v>30</v>
      </c>
      <c r="D19" s="637"/>
      <c r="E19" s="159"/>
      <c r="F19" s="647" t="s">
        <v>31</v>
      </c>
      <c r="G19" s="647"/>
      <c r="H19" s="647"/>
    </row>
    <row r="20" spans="2:17" ht="15.75" customHeight="1" outlineLevel="1">
      <c r="B20" s="157"/>
      <c r="C20" s="637" t="s">
        <v>37</v>
      </c>
      <c r="D20" s="637"/>
      <c r="E20" s="159"/>
      <c r="F20" s="647" t="s">
        <v>49</v>
      </c>
      <c r="G20" s="647"/>
      <c r="H20" s="647"/>
    </row>
    <row r="21" spans="2:17" ht="15.75" customHeight="1" outlineLevel="1">
      <c r="B21" s="157"/>
      <c r="C21" s="635" t="s">
        <v>156</v>
      </c>
      <c r="D21" s="635"/>
      <c r="E21" s="159"/>
      <c r="F21" s="647" t="s">
        <v>56</v>
      </c>
      <c r="G21" s="647"/>
      <c r="H21" s="647"/>
    </row>
    <row r="22" spans="2:17" ht="15.75" customHeight="1" outlineLevel="1">
      <c r="B22" s="157"/>
      <c r="C22" s="635" t="s">
        <v>157</v>
      </c>
      <c r="D22" s="635"/>
      <c r="E22" s="159"/>
      <c r="F22" s="647" t="s">
        <v>155</v>
      </c>
      <c r="G22" s="647"/>
      <c r="H22" s="647"/>
    </row>
    <row r="23" spans="2:17" ht="15.75" customHeight="1" outlineLevel="1">
      <c r="B23" s="157"/>
      <c r="C23" s="635" t="s">
        <v>35</v>
      </c>
      <c r="D23" s="635"/>
      <c r="E23" s="159"/>
      <c r="F23" s="647">
        <v>184</v>
      </c>
      <c r="G23" s="647"/>
      <c r="H23" s="647"/>
    </row>
    <row r="24" spans="2:17" ht="15.75" customHeight="1">
      <c r="B24" s="49"/>
      <c r="C24" s="52"/>
      <c r="D24" s="52"/>
      <c r="E24" s="51"/>
      <c r="F24" s="52"/>
      <c r="G24" s="52"/>
      <c r="H24" s="51"/>
    </row>
    <row r="25" spans="2:17" ht="15.75" customHeight="1" outlineLevel="1">
      <c r="B25" s="196" t="s">
        <v>39</v>
      </c>
      <c r="C25" s="197" t="s">
        <v>44</v>
      </c>
      <c r="D25" s="197"/>
      <c r="E25" s="199" t="s">
        <v>1</v>
      </c>
      <c r="F25" s="197" t="s">
        <v>1</v>
      </c>
      <c r="G25" s="197" t="s">
        <v>40</v>
      </c>
      <c r="H25" s="199" t="s">
        <v>41</v>
      </c>
    </row>
    <row r="26" spans="2:17" ht="15.75" customHeight="1" outlineLevel="1">
      <c r="B26" s="250">
        <v>1131</v>
      </c>
      <c r="C26" s="241" t="s">
        <v>130</v>
      </c>
      <c r="D26" s="241"/>
      <c r="E26" s="174">
        <v>3895</v>
      </c>
      <c r="F26" s="173">
        <f>E26*'Прайс-лист'!I3*(1-'Прайс-лист'!$E$3)</f>
        <v>90364</v>
      </c>
      <c r="G26" s="250"/>
      <c r="H26" s="174">
        <f>F26</f>
        <v>90364</v>
      </c>
    </row>
    <row r="27" spans="2:17" ht="15.75" customHeight="1" outlineLevel="2">
      <c r="B27" s="184"/>
      <c r="C27" s="12" t="s">
        <v>337</v>
      </c>
      <c r="D27" s="12"/>
      <c r="E27" s="12"/>
      <c r="F27" s="12"/>
      <c r="G27" s="12"/>
      <c r="H27" s="12"/>
    </row>
    <row r="28" spans="2:17" ht="303.75" customHeight="1" outlineLevel="2">
      <c r="B28" s="176"/>
      <c r="C28" s="636" t="s">
        <v>629</v>
      </c>
      <c r="D28" s="636"/>
      <c r="E28" s="636"/>
      <c r="F28" s="636"/>
      <c r="G28" s="636"/>
      <c r="H28" s="636"/>
    </row>
    <row r="29" spans="2:17" ht="15.75" customHeight="1" outlineLevel="1">
      <c r="C29" s="12" t="s">
        <v>365</v>
      </c>
      <c r="D29" s="12"/>
      <c r="E29" s="12"/>
      <c r="F29" s="12"/>
      <c r="G29" s="12"/>
      <c r="H29" s="12"/>
    </row>
    <row r="30" spans="2:17" ht="15.75" customHeight="1" outlineLevel="1">
      <c r="B30" s="250">
        <v>2474</v>
      </c>
      <c r="C30" s="248" t="s">
        <v>3</v>
      </c>
      <c r="D30" s="178" t="s">
        <v>277</v>
      </c>
      <c r="E30" s="173">
        <v>265</v>
      </c>
      <c r="F30" s="173">
        <f>E30*'Прайс-лист'!I3*(1-'Прайс-лист'!$E$3)</f>
        <v>6148</v>
      </c>
      <c r="G30" s="175">
        <v>0</v>
      </c>
      <c r="H30" s="174">
        <f>F30*G30</f>
        <v>0</v>
      </c>
      <c r="J30" s="104" t="s">
        <v>277</v>
      </c>
      <c r="K30" s="104" t="s">
        <v>277</v>
      </c>
      <c r="L30" s="104" t="s">
        <v>277</v>
      </c>
      <c r="M30" s="104" t="s">
        <v>277</v>
      </c>
      <c r="N30" s="104" t="s">
        <v>277</v>
      </c>
      <c r="O30" s="104" t="s">
        <v>277</v>
      </c>
      <c r="P30" s="104" t="s">
        <v>277</v>
      </c>
      <c r="Q30" s="104" t="s">
        <v>277</v>
      </c>
    </row>
    <row r="31" spans="2:17" ht="15.75" customHeight="1" outlineLevel="1">
      <c r="B31" s="207"/>
      <c r="C31" s="242" t="s">
        <v>454</v>
      </c>
      <c r="D31" s="191" t="s">
        <v>277</v>
      </c>
      <c r="E31" s="173">
        <v>23</v>
      </c>
      <c r="F31" s="173">
        <f>E31*'Прайс-лист'!I3*(1-'Прайс-лист'!$E$3)</f>
        <v>533.6</v>
      </c>
      <c r="G31" s="175">
        <v>0</v>
      </c>
      <c r="H31" s="174">
        <f t="shared" ref="H31:H37" si="0">F31*G31</f>
        <v>0</v>
      </c>
      <c r="J31" s="106" t="s">
        <v>368</v>
      </c>
      <c r="K31" s="108" t="s">
        <v>453</v>
      </c>
      <c r="L31" s="106" t="s">
        <v>331</v>
      </c>
      <c r="M31" s="106" t="s">
        <v>444</v>
      </c>
      <c r="N31" s="108" t="s">
        <v>445</v>
      </c>
      <c r="O31" s="125" t="s">
        <v>399</v>
      </c>
      <c r="P31" s="275" t="s">
        <v>401</v>
      </c>
      <c r="Q31" s="108" t="s">
        <v>383</v>
      </c>
    </row>
    <row r="32" spans="2:17" ht="15.75" customHeight="1" outlineLevel="1">
      <c r="B32" s="250">
        <v>2121</v>
      </c>
      <c r="C32" s="242" t="s">
        <v>458</v>
      </c>
      <c r="D32" s="191" t="s">
        <v>277</v>
      </c>
      <c r="E32" s="173">
        <v>126</v>
      </c>
      <c r="F32" s="173">
        <f>E32*'Прайс-лист'!I3*(1-'Прайс-лист'!$E$3)</f>
        <v>2923.2000000000003</v>
      </c>
      <c r="G32" s="175">
        <v>0</v>
      </c>
      <c r="H32" s="173">
        <f>F32*G32</f>
        <v>0</v>
      </c>
      <c r="J32" s="106" t="s">
        <v>367</v>
      </c>
      <c r="K32" s="104" t="s">
        <v>450</v>
      </c>
      <c r="L32" s="104" t="s">
        <v>333</v>
      </c>
      <c r="M32" s="106" t="s">
        <v>443</v>
      </c>
      <c r="N32" s="106" t="s">
        <v>446</v>
      </c>
      <c r="O32" s="125" t="s">
        <v>400</v>
      </c>
      <c r="P32" s="275" t="s">
        <v>402</v>
      </c>
      <c r="Q32" s="104" t="s">
        <v>382</v>
      </c>
    </row>
    <row r="33" spans="1:17" ht="15.75" customHeight="1" outlineLevel="1">
      <c r="B33" s="250"/>
      <c r="C33" s="242" t="s">
        <v>464</v>
      </c>
      <c r="D33" s="191" t="s">
        <v>277</v>
      </c>
      <c r="E33" s="173">
        <v>1504</v>
      </c>
      <c r="F33" s="173">
        <f>E33*'Прайс-лист'!I3*(1-'Прайс-лист'!$E$3)</f>
        <v>34892.800000000003</v>
      </c>
      <c r="G33" s="175">
        <v>0</v>
      </c>
      <c r="H33" s="174">
        <f>F33*G33</f>
        <v>0</v>
      </c>
      <c r="J33" s="106" t="s">
        <v>331</v>
      </c>
      <c r="K33" s="111" t="s">
        <v>451</v>
      </c>
      <c r="M33" s="108" t="s">
        <v>523</v>
      </c>
      <c r="N33" s="106" t="s">
        <v>447</v>
      </c>
      <c r="O33" s="120"/>
      <c r="P33" s="276" t="s">
        <v>593</v>
      </c>
      <c r="Q33" s="107"/>
    </row>
    <row r="34" spans="1:17" ht="15.75" customHeight="1" outlineLevel="1">
      <c r="B34" s="250"/>
      <c r="C34" s="242" t="s">
        <v>463</v>
      </c>
      <c r="D34" s="191" t="s">
        <v>277</v>
      </c>
      <c r="E34" s="173">
        <v>2208</v>
      </c>
      <c r="F34" s="173">
        <f>E34*'Прайс-лист'!I3*(1-'Прайс-лист'!$E$3)</f>
        <v>51225.600000000006</v>
      </c>
      <c r="G34" s="175">
        <v>0</v>
      </c>
      <c r="H34" s="174">
        <f>F34*G34</f>
        <v>0</v>
      </c>
      <c r="J34" s="108" t="s">
        <v>332</v>
      </c>
      <c r="K34" s="105" t="s">
        <v>456</v>
      </c>
      <c r="L34" s="111"/>
      <c r="N34" s="111"/>
      <c r="O34" s="106"/>
      <c r="P34" s="276" t="s">
        <v>594</v>
      </c>
      <c r="Q34" s="106"/>
    </row>
    <row r="35" spans="1:17" ht="15.75" customHeight="1" outlineLevel="1">
      <c r="B35" s="250">
        <v>2004</v>
      </c>
      <c r="C35" s="241" t="s">
        <v>279</v>
      </c>
      <c r="D35" s="191" t="s">
        <v>277</v>
      </c>
      <c r="E35" s="173">
        <v>0</v>
      </c>
      <c r="F35" s="173">
        <f>E35*'Прайс-лист'!I3*(1-'Прайс-лист'!$E$3)</f>
        <v>0</v>
      </c>
      <c r="G35" s="175">
        <v>0</v>
      </c>
      <c r="H35" s="174">
        <f t="shared" si="0"/>
        <v>0</v>
      </c>
      <c r="J35" s="108" t="s">
        <v>333</v>
      </c>
      <c r="K35" s="130" t="s">
        <v>346</v>
      </c>
      <c r="L35" s="111"/>
      <c r="N35" s="111"/>
      <c r="O35" s="107"/>
      <c r="P35" s="275" t="s">
        <v>403</v>
      </c>
      <c r="Q35" s="108"/>
    </row>
    <row r="36" spans="1:17" ht="15.75" customHeight="1" outlineLevel="1">
      <c r="B36" s="250">
        <v>3050</v>
      </c>
      <c r="C36" s="241" t="s">
        <v>278</v>
      </c>
      <c r="D36" s="191" t="s">
        <v>277</v>
      </c>
      <c r="E36" s="173">
        <v>23</v>
      </c>
      <c r="F36" s="173">
        <f>E36*'Прайс-лист'!I3*(1-'Прайс-лист'!$E$3)</f>
        <v>533.6</v>
      </c>
      <c r="G36" s="175">
        <v>0</v>
      </c>
      <c r="H36" s="174">
        <f t="shared" si="0"/>
        <v>0</v>
      </c>
      <c r="K36" s="130" t="s">
        <v>455</v>
      </c>
      <c r="L36" s="108"/>
      <c r="M36" s="108"/>
      <c r="N36" s="108"/>
      <c r="O36" s="108"/>
      <c r="P36" s="275" t="s">
        <v>404</v>
      </c>
      <c r="Q36" s="125"/>
    </row>
    <row r="37" spans="1:17" ht="15.75" customHeight="1" outlineLevel="1">
      <c r="B37" s="245" t="s">
        <v>378</v>
      </c>
      <c r="C37" s="246" t="s">
        <v>381</v>
      </c>
      <c r="D37" s="191" t="s">
        <v>277</v>
      </c>
      <c r="E37" s="173">
        <v>0</v>
      </c>
      <c r="F37" s="173">
        <f>E37*'Прайс-лист'!I3*(1-'Прайс-лист'!$E$3)</f>
        <v>0</v>
      </c>
      <c r="G37" s="175">
        <v>0</v>
      </c>
      <c r="H37" s="174">
        <f t="shared" si="0"/>
        <v>0</v>
      </c>
      <c r="P37" s="275" t="s">
        <v>405</v>
      </c>
    </row>
    <row r="38" spans="1:17" ht="15.75" customHeight="1" outlineLevel="1">
      <c r="C38" s="189" t="s">
        <v>4</v>
      </c>
      <c r="D38" s="189"/>
      <c r="E38" s="189"/>
      <c r="F38" s="189"/>
      <c r="G38" s="189"/>
      <c r="H38" s="189"/>
      <c r="P38" s="276" t="s">
        <v>595</v>
      </c>
    </row>
    <row r="39" spans="1:17" ht="15.75" customHeight="1" outlineLevel="1">
      <c r="A39" s="261"/>
      <c r="B39" s="243">
        <v>4144</v>
      </c>
      <c r="C39" s="632" t="s">
        <v>409</v>
      </c>
      <c r="D39" s="632"/>
      <c r="E39" s="173">
        <v>23</v>
      </c>
      <c r="F39" s="173">
        <f>E39*'Прайс-лист'!I3*(1-'Прайс-лист'!$E$3)</f>
        <v>533.6</v>
      </c>
      <c r="G39" s="175">
        <v>0</v>
      </c>
      <c r="H39" s="174">
        <f>F39*G39</f>
        <v>0</v>
      </c>
      <c r="P39" s="275" t="s">
        <v>406</v>
      </c>
    </row>
    <row r="40" spans="1:17" ht="15.75" customHeight="1" outlineLevel="1">
      <c r="A40" s="261"/>
      <c r="B40" s="243">
        <v>2414</v>
      </c>
      <c r="C40" s="635" t="s">
        <v>312</v>
      </c>
      <c r="D40" s="635"/>
      <c r="E40" s="173">
        <v>231</v>
      </c>
      <c r="F40" s="173">
        <f>E40*'Прайс-лист'!I3*(1-'Прайс-лист'!$E$3)</f>
        <v>5359.2000000000007</v>
      </c>
      <c r="G40" s="175">
        <v>0</v>
      </c>
      <c r="H40" s="174">
        <f t="shared" ref="H40:H52" si="1">F40*G40</f>
        <v>0</v>
      </c>
      <c r="P40" s="275" t="s">
        <v>407</v>
      </c>
    </row>
    <row r="41" spans="1:17" ht="15.75" customHeight="1" outlineLevel="1">
      <c r="A41" s="261"/>
      <c r="B41" s="243">
        <v>2336</v>
      </c>
      <c r="C41" s="635" t="s">
        <v>63</v>
      </c>
      <c r="D41" s="635"/>
      <c r="E41" s="173">
        <v>65</v>
      </c>
      <c r="F41" s="173">
        <f>E41*'Прайс-лист'!I3*(1-'Прайс-лист'!$E$3)</f>
        <v>1508</v>
      </c>
      <c r="G41" s="175">
        <v>0</v>
      </c>
      <c r="H41" s="174">
        <f t="shared" si="1"/>
        <v>0</v>
      </c>
    </row>
    <row r="42" spans="1:17" ht="15.75" customHeight="1" outlineLevel="1">
      <c r="A42" s="261"/>
      <c r="B42" s="243">
        <v>2508</v>
      </c>
      <c r="C42" s="635" t="s">
        <v>533</v>
      </c>
      <c r="D42" s="635"/>
      <c r="E42" s="173">
        <v>626</v>
      </c>
      <c r="F42" s="173">
        <f>E42*'Прайс-лист'!I3*(1-'Прайс-лист'!$E$3)</f>
        <v>14523.2</v>
      </c>
      <c r="G42" s="175">
        <v>0</v>
      </c>
      <c r="H42" s="174">
        <f>F42*G42</f>
        <v>0</v>
      </c>
    </row>
    <row r="43" spans="1:17" ht="15.75" customHeight="1" outlineLevel="1">
      <c r="A43" s="261"/>
      <c r="B43" s="243">
        <v>2701</v>
      </c>
      <c r="C43" s="635" t="s">
        <v>438</v>
      </c>
      <c r="D43" s="635"/>
      <c r="E43" s="173">
        <v>528</v>
      </c>
      <c r="F43" s="173">
        <f>E43*'Прайс-лист'!I3*(1-'Прайс-лист'!$E$3)</f>
        <v>12249.6</v>
      </c>
      <c r="G43" s="175">
        <v>0</v>
      </c>
      <c r="H43" s="174">
        <f>F43*G43</f>
        <v>0</v>
      </c>
    </row>
    <row r="44" spans="1:17" ht="15.75" customHeight="1" outlineLevel="1">
      <c r="A44" s="261"/>
      <c r="B44" s="243">
        <v>2702</v>
      </c>
      <c r="C44" s="635" t="s">
        <v>76</v>
      </c>
      <c r="D44" s="635"/>
      <c r="E44" s="173">
        <v>590</v>
      </c>
      <c r="F44" s="173">
        <f>E44*'Прайс-лист'!I3*(1-'Прайс-лист'!$E$3)</f>
        <v>13688</v>
      </c>
      <c r="G44" s="175">
        <v>0</v>
      </c>
      <c r="H44" s="174">
        <f>F44*G44</f>
        <v>0</v>
      </c>
    </row>
    <row r="45" spans="1:17" ht="15.75" customHeight="1" outlineLevel="1">
      <c r="A45" s="261"/>
      <c r="B45" s="243">
        <v>2421</v>
      </c>
      <c r="C45" s="635" t="s">
        <v>47</v>
      </c>
      <c r="D45" s="635"/>
      <c r="E45" s="173">
        <v>468</v>
      </c>
      <c r="F45" s="173">
        <f>E45*'Прайс-лист'!I3*(1-'Прайс-лист'!$E$3)</f>
        <v>10857.6</v>
      </c>
      <c r="G45" s="175">
        <v>0</v>
      </c>
      <c r="H45" s="174">
        <f t="shared" si="1"/>
        <v>0</v>
      </c>
    </row>
    <row r="46" spans="1:17" ht="15.75" customHeight="1" outlineLevel="1">
      <c r="A46" s="261"/>
      <c r="B46" s="243">
        <v>2909</v>
      </c>
      <c r="C46" s="635" t="s">
        <v>6</v>
      </c>
      <c r="D46" s="635"/>
      <c r="E46" s="173">
        <v>124</v>
      </c>
      <c r="F46" s="173">
        <f>E46*'Прайс-лист'!I3*(1-'Прайс-лист'!$E$3)</f>
        <v>2876.8</v>
      </c>
      <c r="G46" s="175">
        <v>0</v>
      </c>
      <c r="H46" s="174">
        <f>F46*G46</f>
        <v>0</v>
      </c>
    </row>
    <row r="47" spans="1:17" ht="15.75" customHeight="1" outlineLevel="1">
      <c r="A47" s="261"/>
      <c r="B47" s="243">
        <v>2910</v>
      </c>
      <c r="C47" s="635" t="s">
        <v>67</v>
      </c>
      <c r="D47" s="635"/>
      <c r="E47" s="173">
        <v>154</v>
      </c>
      <c r="F47" s="173">
        <f>E47*'Прайс-лист'!I3*(1-'Прайс-лист'!$E$3)</f>
        <v>3572.8</v>
      </c>
      <c r="G47" s="175">
        <v>0</v>
      </c>
      <c r="H47" s="174">
        <f>F47*G47</f>
        <v>0</v>
      </c>
    </row>
    <row r="48" spans="1:17" ht="15.75" customHeight="1" outlineLevel="1">
      <c r="A48" s="261"/>
      <c r="B48" s="243">
        <v>2870</v>
      </c>
      <c r="C48" s="635" t="s">
        <v>8</v>
      </c>
      <c r="D48" s="635"/>
      <c r="E48" s="173">
        <v>246</v>
      </c>
      <c r="F48" s="173">
        <f>E48*'Прайс-лист'!I3*(1-'Прайс-лист'!$E$3)</f>
        <v>5707.2000000000007</v>
      </c>
      <c r="G48" s="175">
        <v>0</v>
      </c>
      <c r="H48" s="174">
        <f t="shared" si="1"/>
        <v>0</v>
      </c>
    </row>
    <row r="49" spans="1:8" ht="15.75" customHeight="1" outlineLevel="1">
      <c r="A49" s="261"/>
      <c r="B49" s="243">
        <v>287001</v>
      </c>
      <c r="C49" s="635" t="s">
        <v>280</v>
      </c>
      <c r="D49" s="635"/>
      <c r="E49" s="173">
        <v>246</v>
      </c>
      <c r="F49" s="173">
        <f>E49*'Прайс-лист'!I3*(1-'Прайс-лист'!$E$3)</f>
        <v>5707.2000000000007</v>
      </c>
      <c r="G49" s="175">
        <v>0</v>
      </c>
      <c r="H49" s="174">
        <f t="shared" si="1"/>
        <v>0</v>
      </c>
    </row>
    <row r="50" spans="1:8" ht="15.75" customHeight="1" outlineLevel="1">
      <c r="A50" s="261"/>
      <c r="B50" s="243">
        <v>2849</v>
      </c>
      <c r="C50" s="635" t="s">
        <v>73</v>
      </c>
      <c r="D50" s="635"/>
      <c r="E50" s="173">
        <v>77</v>
      </c>
      <c r="F50" s="173">
        <f>E50*'Прайс-лист'!I3*(1-'Прайс-лист'!$E$3)</f>
        <v>1786.4</v>
      </c>
      <c r="G50" s="175">
        <v>0</v>
      </c>
      <c r="H50" s="174">
        <f t="shared" si="1"/>
        <v>0</v>
      </c>
    </row>
    <row r="51" spans="1:8" ht="15.75" customHeight="1" outlineLevel="1">
      <c r="A51" s="261"/>
      <c r="B51" s="243">
        <v>2391</v>
      </c>
      <c r="C51" s="635" t="s">
        <v>525</v>
      </c>
      <c r="D51" s="635"/>
      <c r="E51" s="173">
        <v>530</v>
      </c>
      <c r="F51" s="173">
        <f>E51*'Прайс-лист'!I3*(1-'Прайс-лист'!$E$3)</f>
        <v>12296</v>
      </c>
      <c r="G51" s="175">
        <v>0</v>
      </c>
      <c r="H51" s="174">
        <f t="shared" si="1"/>
        <v>0</v>
      </c>
    </row>
    <row r="52" spans="1:8" ht="15.75" customHeight="1" outlineLevel="1">
      <c r="A52" s="261"/>
      <c r="B52" s="243">
        <v>2396</v>
      </c>
      <c r="C52" s="635" t="s">
        <v>528</v>
      </c>
      <c r="D52" s="635"/>
      <c r="E52" s="173">
        <v>710</v>
      </c>
      <c r="F52" s="173">
        <f>E52*'Прайс-лист'!I3*(1-'Прайс-лист'!$E$3)</f>
        <v>16472</v>
      </c>
      <c r="G52" s="175">
        <v>0</v>
      </c>
      <c r="H52" s="174">
        <f t="shared" si="1"/>
        <v>0</v>
      </c>
    </row>
    <row r="53" spans="1:8" ht="18">
      <c r="A53" s="152"/>
      <c r="B53" s="263"/>
      <c r="C53" s="153"/>
      <c r="D53" s="251"/>
      <c r="E53" s="29"/>
      <c r="F53" s="315" t="s">
        <v>9</v>
      </c>
      <c r="G53" s="633">
        <f>SUM(H26:H52)</f>
        <v>90364</v>
      </c>
      <c r="H53" s="633"/>
    </row>
    <row r="54" spans="1:8" ht="14.25"/>
    <row r="55" spans="1:8" ht="14.25"/>
  </sheetData>
  <mergeCells count="59">
    <mergeCell ref="C51:D51"/>
    <mergeCell ref="C52:D52"/>
    <mergeCell ref="C44:D44"/>
    <mergeCell ref="C45:D45"/>
    <mergeCell ref="C46:D46"/>
    <mergeCell ref="C47:D47"/>
    <mergeCell ref="C48:D48"/>
    <mergeCell ref="C41:D41"/>
    <mergeCell ref="C42:D42"/>
    <mergeCell ref="C43:D43"/>
    <mergeCell ref="C49:D49"/>
    <mergeCell ref="C50:D50"/>
    <mergeCell ref="F17:H17"/>
    <mergeCell ref="F18:H18"/>
    <mergeCell ref="F19:H19"/>
    <mergeCell ref="C39:D39"/>
    <mergeCell ref="C40:D40"/>
    <mergeCell ref="C19:D19"/>
    <mergeCell ref="C20:D20"/>
    <mergeCell ref="C21:D21"/>
    <mergeCell ref="C28:H28"/>
    <mergeCell ref="F14:H14"/>
    <mergeCell ref="F4:H4"/>
    <mergeCell ref="F5:H5"/>
    <mergeCell ref="F6:H6"/>
    <mergeCell ref="F7:H7"/>
    <mergeCell ref="F8:H8"/>
    <mergeCell ref="F15:H15"/>
    <mergeCell ref="F16:H16"/>
    <mergeCell ref="R2:S2"/>
    <mergeCell ref="B2:H2"/>
    <mergeCell ref="C9:D9"/>
    <mergeCell ref="C10:D10"/>
    <mergeCell ref="C12:D12"/>
    <mergeCell ref="C4:D4"/>
    <mergeCell ref="C5:D5"/>
    <mergeCell ref="C6:D6"/>
    <mergeCell ref="C7:D7"/>
    <mergeCell ref="C8:D8"/>
    <mergeCell ref="F9:H9"/>
    <mergeCell ref="F10:H10"/>
    <mergeCell ref="F11:H11"/>
    <mergeCell ref="F12:H12"/>
    <mergeCell ref="G53:H53"/>
    <mergeCell ref="B3:H3"/>
    <mergeCell ref="C16:D16"/>
    <mergeCell ref="C17:D17"/>
    <mergeCell ref="C11:D11"/>
    <mergeCell ref="F20:H20"/>
    <mergeCell ref="C13:D13"/>
    <mergeCell ref="F13:H13"/>
    <mergeCell ref="F21:H21"/>
    <mergeCell ref="F22:H22"/>
    <mergeCell ref="F23:H23"/>
    <mergeCell ref="C14:D14"/>
    <mergeCell ref="C15:D15"/>
    <mergeCell ref="C22:D22"/>
    <mergeCell ref="C23:D23"/>
    <mergeCell ref="C18:D18"/>
  </mergeCells>
  <dataValidations count="8">
    <dataValidation type="list" allowBlank="1" showInputMessage="1" showErrorMessage="1" sqref="D34">
      <formula1>$N$30:$N$33</formula1>
    </dataValidation>
    <dataValidation type="list" allowBlank="1" showInputMessage="1" showErrorMessage="1" sqref="D33">
      <formula1>$M$30:$M$33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6">
      <formula1>$P$30:$P$40</formula1>
    </dataValidation>
    <dataValidation type="list" showInputMessage="1" showErrorMessage="1" sqref="D32">
      <formula1>$L$30:$L$32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1">
      <formula1>$K$30:$K$36</formula1>
    </dataValidation>
    <dataValidation type="list" allowBlank="1" showInputMessage="1" showErrorMessage="1" sqref="D37">
      <formula1>$Q$30:$Q$32</formula1>
    </dataValidation>
  </dataValidations>
  <hyperlinks>
    <hyperlink ref="R2:S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FF00"/>
  </sheetPr>
  <dimension ref="A2:Q49"/>
  <sheetViews>
    <sheetView showGridLines="0" zoomScaleNormal="100" workbookViewId="0">
      <pane ySplit="2" topLeftCell="A29" activePane="bottomLeft" state="frozen"/>
      <selection pane="bottomLeft" activeCell="F49" sqref="F49:H49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8" customWidth="1"/>
    <col min="5" max="5" width="8.5703125" style="149" hidden="1" customWidth="1"/>
    <col min="6" max="6" width="15.7109375" style="264" customWidth="1"/>
    <col min="7" max="7" width="10.7109375" style="148" customWidth="1"/>
    <col min="8" max="8" width="15.7109375" style="264" customWidth="1"/>
    <col min="9" max="9" width="9.140625" style="148"/>
    <col min="10" max="15" width="15.7109375" style="148" hidden="1" customWidth="1" outlineLevel="1"/>
    <col min="16" max="16" width="9.140625" style="148" collapsed="1"/>
    <col min="17" max="16384" width="9.140625" style="148"/>
  </cols>
  <sheetData>
    <row r="2" spans="2:17" ht="15.75" customHeight="1">
      <c r="B2" s="638" t="s">
        <v>74</v>
      </c>
      <c r="C2" s="638"/>
      <c r="D2" s="638"/>
      <c r="E2" s="638"/>
      <c r="F2" s="638"/>
      <c r="G2" s="638"/>
      <c r="H2" s="638"/>
      <c r="P2" s="639" t="s">
        <v>411</v>
      </c>
      <c r="Q2" s="639"/>
    </row>
    <row r="3" spans="2:17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7" ht="15.75" customHeight="1" outlineLevel="1">
      <c r="B4" s="157"/>
      <c r="C4" s="637" t="s">
        <v>16</v>
      </c>
      <c r="D4" s="637"/>
      <c r="E4" s="159"/>
      <c r="F4" s="647">
        <v>330</v>
      </c>
      <c r="G4" s="647"/>
      <c r="H4" s="647"/>
    </row>
    <row r="5" spans="2:17" ht="15.75" customHeight="1" outlineLevel="1">
      <c r="B5" s="157"/>
      <c r="C5" s="637" t="s">
        <v>17</v>
      </c>
      <c r="D5" s="637"/>
      <c r="E5" s="159"/>
      <c r="F5" s="647">
        <v>218</v>
      </c>
      <c r="G5" s="647"/>
      <c r="H5" s="647"/>
    </row>
    <row r="6" spans="2:17" ht="15.75" customHeight="1" outlineLevel="1">
      <c r="B6" s="157"/>
      <c r="C6" s="637" t="s">
        <v>18</v>
      </c>
      <c r="D6" s="637"/>
      <c r="E6" s="159"/>
      <c r="F6" s="647">
        <v>169</v>
      </c>
      <c r="G6" s="647"/>
      <c r="H6" s="647"/>
    </row>
    <row r="7" spans="2:17" ht="15.75" customHeight="1" outlineLevel="1">
      <c r="B7" s="157"/>
      <c r="C7" s="637" t="s">
        <v>19</v>
      </c>
      <c r="D7" s="637"/>
      <c r="E7" s="159"/>
      <c r="F7" s="647">
        <v>78</v>
      </c>
      <c r="G7" s="647"/>
      <c r="H7" s="647"/>
    </row>
    <row r="8" spans="2:17" ht="15.75" customHeight="1" outlineLevel="1">
      <c r="B8" s="157"/>
      <c r="C8" s="637" t="s">
        <v>20</v>
      </c>
      <c r="D8" s="637"/>
      <c r="E8" s="159"/>
      <c r="F8" s="647">
        <v>43</v>
      </c>
      <c r="G8" s="647"/>
      <c r="H8" s="647"/>
    </row>
    <row r="9" spans="2:17" ht="15.75" customHeight="1" outlineLevel="1">
      <c r="B9" s="157"/>
      <c r="C9" s="637" t="s">
        <v>36</v>
      </c>
      <c r="D9" s="637"/>
      <c r="E9" s="159"/>
      <c r="F9" s="647">
        <v>84</v>
      </c>
      <c r="G9" s="647"/>
      <c r="H9" s="647"/>
    </row>
    <row r="10" spans="2:17" ht="15.75" customHeight="1" outlineLevel="1">
      <c r="B10" s="157"/>
      <c r="C10" s="637" t="s">
        <v>21</v>
      </c>
      <c r="D10" s="637"/>
      <c r="E10" s="159"/>
      <c r="F10" s="647">
        <v>580</v>
      </c>
      <c r="G10" s="647"/>
      <c r="H10" s="647"/>
    </row>
    <row r="11" spans="2:17" ht="15.75" customHeight="1" outlineLevel="1">
      <c r="B11" s="157"/>
      <c r="C11" s="637" t="s">
        <v>22</v>
      </c>
      <c r="D11" s="637"/>
      <c r="E11" s="159"/>
      <c r="F11" s="647">
        <v>4</v>
      </c>
      <c r="G11" s="647"/>
      <c r="H11" s="647"/>
    </row>
    <row r="12" spans="2:17" ht="15.75" customHeight="1" outlineLevel="1">
      <c r="B12" s="157"/>
      <c r="C12" s="637" t="s">
        <v>23</v>
      </c>
      <c r="D12" s="637"/>
      <c r="E12" s="159"/>
      <c r="F12" s="647">
        <v>3</v>
      </c>
      <c r="G12" s="647"/>
      <c r="H12" s="647"/>
    </row>
    <row r="13" spans="2:17" ht="15.75" customHeight="1" outlineLevel="1">
      <c r="B13" s="157"/>
      <c r="C13" s="637" t="s">
        <v>172</v>
      </c>
      <c r="D13" s="637"/>
      <c r="E13" s="159"/>
      <c r="F13" s="634">
        <v>15</v>
      </c>
      <c r="G13" s="634"/>
      <c r="H13" s="634"/>
    </row>
    <row r="14" spans="2:17" ht="15.75" customHeight="1" outlineLevel="1">
      <c r="B14" s="157"/>
      <c r="C14" s="637" t="s">
        <v>24</v>
      </c>
      <c r="D14" s="637"/>
      <c r="E14" s="159"/>
      <c r="F14" s="634">
        <v>20</v>
      </c>
      <c r="G14" s="634"/>
      <c r="H14" s="634"/>
    </row>
    <row r="15" spans="2:17" ht="15.75" customHeight="1" outlineLevel="1">
      <c r="B15" s="157"/>
      <c r="C15" s="637" t="s">
        <v>25</v>
      </c>
      <c r="D15" s="637"/>
      <c r="E15" s="159"/>
      <c r="F15" s="634">
        <v>25</v>
      </c>
      <c r="G15" s="634"/>
      <c r="H15" s="634"/>
    </row>
    <row r="16" spans="2:17" ht="15.75" customHeight="1" outlineLevel="1">
      <c r="B16" s="157"/>
      <c r="C16" s="637" t="s">
        <v>26</v>
      </c>
      <c r="D16" s="637"/>
      <c r="E16" s="159"/>
      <c r="F16" s="647">
        <v>60</v>
      </c>
      <c r="G16" s="647"/>
      <c r="H16" s="647"/>
    </row>
    <row r="17" spans="2:15" ht="15.75" customHeight="1" outlineLevel="1">
      <c r="B17" s="157"/>
      <c r="C17" s="637" t="s">
        <v>27</v>
      </c>
      <c r="D17" s="637"/>
      <c r="E17" s="159"/>
      <c r="F17" s="647">
        <v>381</v>
      </c>
      <c r="G17" s="647"/>
      <c r="H17" s="647"/>
    </row>
    <row r="18" spans="2:15" ht="15.75" customHeight="1" outlineLevel="1">
      <c r="B18" s="157"/>
      <c r="C18" s="637" t="s">
        <v>28</v>
      </c>
      <c r="D18" s="637"/>
      <c r="E18" s="159"/>
      <c r="F18" s="647" t="s">
        <v>48</v>
      </c>
      <c r="G18" s="647"/>
      <c r="H18" s="647"/>
    </row>
    <row r="19" spans="2:15" ht="15.75" customHeight="1" outlineLevel="1">
      <c r="B19" s="157"/>
      <c r="C19" s="637" t="s">
        <v>30</v>
      </c>
      <c r="D19" s="637"/>
      <c r="E19" s="159"/>
      <c r="F19" s="647" t="s">
        <v>31</v>
      </c>
      <c r="G19" s="647"/>
      <c r="H19" s="647"/>
    </row>
    <row r="20" spans="2:15" ht="15.75" customHeight="1" outlineLevel="1">
      <c r="B20" s="157"/>
      <c r="C20" s="637" t="s">
        <v>37</v>
      </c>
      <c r="D20" s="637"/>
      <c r="E20" s="159"/>
      <c r="F20" s="647" t="s">
        <v>49</v>
      </c>
      <c r="G20" s="647"/>
      <c r="H20" s="647"/>
    </row>
    <row r="21" spans="2:15" ht="15.75" customHeight="1" outlineLevel="1">
      <c r="B21" s="157"/>
      <c r="C21" s="635" t="s">
        <v>156</v>
      </c>
      <c r="D21" s="635"/>
      <c r="E21" s="159"/>
      <c r="F21" s="647" t="s">
        <v>55</v>
      </c>
      <c r="G21" s="647"/>
      <c r="H21" s="647"/>
    </row>
    <row r="22" spans="2:15" ht="15.75" customHeight="1" outlineLevel="1">
      <c r="B22" s="157"/>
      <c r="C22" s="635" t="s">
        <v>157</v>
      </c>
      <c r="D22" s="635"/>
      <c r="E22" s="159"/>
      <c r="F22" s="647" t="s">
        <v>155</v>
      </c>
      <c r="G22" s="647"/>
      <c r="H22" s="647"/>
    </row>
    <row r="23" spans="2:15" ht="15.75" customHeight="1" outlineLevel="1">
      <c r="B23" s="157"/>
      <c r="C23" s="635" t="s">
        <v>35</v>
      </c>
      <c r="D23" s="635"/>
      <c r="E23" s="159"/>
      <c r="F23" s="647">
        <v>119</v>
      </c>
      <c r="G23" s="647"/>
      <c r="H23" s="647"/>
    </row>
    <row r="24" spans="2:15" ht="15.75" customHeight="1">
      <c r="B24" s="49"/>
      <c r="C24" s="52"/>
      <c r="D24" s="52"/>
      <c r="E24" s="51"/>
      <c r="F24" s="52"/>
      <c r="G24" s="52"/>
      <c r="H24" s="51"/>
    </row>
    <row r="25" spans="2:15" ht="15.75" customHeight="1" outlineLevel="1">
      <c r="B25" s="196" t="s">
        <v>39</v>
      </c>
      <c r="C25" s="197" t="s">
        <v>44</v>
      </c>
      <c r="D25" s="197"/>
      <c r="E25" s="199" t="s">
        <v>1</v>
      </c>
      <c r="F25" s="197" t="s">
        <v>1</v>
      </c>
      <c r="G25" s="197" t="s">
        <v>40</v>
      </c>
      <c r="H25" s="199" t="s">
        <v>41</v>
      </c>
    </row>
    <row r="26" spans="2:15" ht="15.75" customHeight="1" outlineLevel="1">
      <c r="B26" s="250">
        <v>1031</v>
      </c>
      <c r="C26" s="241" t="s">
        <v>130</v>
      </c>
      <c r="D26" s="241"/>
      <c r="E26" s="216">
        <v>2956</v>
      </c>
      <c r="F26" s="173">
        <f>E26*'Прайс-лист'!I3*(1-'Прайс-лист'!$E$3)</f>
        <v>68579.199999999997</v>
      </c>
      <c r="G26" s="250"/>
      <c r="H26" s="174">
        <f>F26</f>
        <v>68579.199999999997</v>
      </c>
    </row>
    <row r="27" spans="2:15" ht="15.75" customHeight="1" outlineLevel="2">
      <c r="B27" s="184"/>
      <c r="C27" s="12" t="s">
        <v>337</v>
      </c>
      <c r="D27" s="12"/>
      <c r="E27" s="12"/>
      <c r="F27" s="12"/>
      <c r="G27" s="12"/>
      <c r="H27" s="12"/>
    </row>
    <row r="28" spans="2:15" ht="295.5" customHeight="1" outlineLevel="2">
      <c r="B28" s="176"/>
      <c r="C28" s="636" t="s">
        <v>630</v>
      </c>
      <c r="D28" s="636"/>
      <c r="E28" s="636"/>
      <c r="F28" s="636"/>
      <c r="G28" s="636"/>
      <c r="H28" s="636"/>
    </row>
    <row r="29" spans="2:15" ht="15.75" customHeight="1" outlineLevel="1">
      <c r="C29" s="12" t="s">
        <v>365</v>
      </c>
      <c r="D29" s="12"/>
      <c r="E29" s="12"/>
      <c r="F29" s="12"/>
      <c r="G29" s="12"/>
      <c r="H29" s="12"/>
      <c r="N29" s="57"/>
      <c r="O29" s="57"/>
    </row>
    <row r="30" spans="2:15" ht="15.75" customHeight="1" outlineLevel="1">
      <c r="B30" s="250">
        <v>2472</v>
      </c>
      <c r="C30" s="248" t="s">
        <v>3</v>
      </c>
      <c r="D30" s="178" t="s">
        <v>277</v>
      </c>
      <c r="E30" s="216">
        <v>143</v>
      </c>
      <c r="F30" s="173">
        <f>E30*'Прайс-лист'!I3*(1-'Прайс-лист'!$E$3)</f>
        <v>3317.6000000000004</v>
      </c>
      <c r="G30" s="175">
        <v>0</v>
      </c>
      <c r="H30" s="174">
        <f t="shared" ref="H30:H35" si="0">F30*G30</f>
        <v>0</v>
      </c>
      <c r="J30" s="104" t="s">
        <v>277</v>
      </c>
      <c r="K30" s="104" t="s">
        <v>277</v>
      </c>
      <c r="L30" s="104" t="s">
        <v>277</v>
      </c>
      <c r="M30" s="104" t="s">
        <v>277</v>
      </c>
      <c r="N30" s="104" t="s">
        <v>277</v>
      </c>
      <c r="O30" s="104" t="s">
        <v>277</v>
      </c>
    </row>
    <row r="31" spans="2:15" ht="15.75" customHeight="1" outlineLevel="1">
      <c r="B31" s="207"/>
      <c r="C31" s="242" t="s">
        <v>454</v>
      </c>
      <c r="D31" s="191" t="s">
        <v>277</v>
      </c>
      <c r="E31" s="216">
        <v>23</v>
      </c>
      <c r="F31" s="173">
        <f>E31*'Прайс-лист'!I3*(1-'Прайс-лист'!$E$3)</f>
        <v>533.6</v>
      </c>
      <c r="G31" s="175">
        <v>0</v>
      </c>
      <c r="H31" s="174">
        <f t="shared" si="0"/>
        <v>0</v>
      </c>
      <c r="J31" s="106" t="s">
        <v>459</v>
      </c>
      <c r="K31" s="108" t="s">
        <v>453</v>
      </c>
      <c r="L31" s="106" t="s">
        <v>443</v>
      </c>
      <c r="M31" s="125" t="s">
        <v>399</v>
      </c>
      <c r="N31" s="275" t="s">
        <v>401</v>
      </c>
      <c r="O31" s="108" t="s">
        <v>383</v>
      </c>
    </row>
    <row r="32" spans="2:15" ht="15.75" customHeight="1" outlineLevel="1">
      <c r="B32" s="250"/>
      <c r="C32" s="242" t="s">
        <v>465</v>
      </c>
      <c r="D32" s="191" t="s">
        <v>277</v>
      </c>
      <c r="E32" s="216">
        <v>1189</v>
      </c>
      <c r="F32" s="173">
        <f>E32*'Прайс-лист'!I3*(1-'Прайс-лист'!$E$3)</f>
        <v>27584.800000000003</v>
      </c>
      <c r="G32" s="175">
        <v>0</v>
      </c>
      <c r="H32" s="174">
        <f t="shared" si="0"/>
        <v>0</v>
      </c>
      <c r="J32" s="106" t="s">
        <v>367</v>
      </c>
      <c r="K32" s="104" t="s">
        <v>450</v>
      </c>
      <c r="L32" s="108" t="s">
        <v>523</v>
      </c>
      <c r="M32" s="125" t="s">
        <v>400</v>
      </c>
      <c r="N32" s="275" t="s">
        <v>402</v>
      </c>
      <c r="O32" s="104" t="s">
        <v>382</v>
      </c>
    </row>
    <row r="33" spans="1:15" ht="15.75" customHeight="1" outlineLevel="1">
      <c r="B33" s="250">
        <v>2004</v>
      </c>
      <c r="C33" s="241" t="s">
        <v>279</v>
      </c>
      <c r="D33" s="191" t="s">
        <v>277</v>
      </c>
      <c r="E33" s="216">
        <v>0</v>
      </c>
      <c r="F33" s="173">
        <f>E33*'Прайс-лист'!I3*(1-'Прайс-лист'!$E$3)</f>
        <v>0</v>
      </c>
      <c r="G33" s="175">
        <v>0</v>
      </c>
      <c r="H33" s="174">
        <f t="shared" si="0"/>
        <v>0</v>
      </c>
      <c r="J33" s="106" t="s">
        <v>457</v>
      </c>
      <c r="K33" s="111" t="s">
        <v>451</v>
      </c>
      <c r="M33" s="120"/>
      <c r="N33" s="276" t="s">
        <v>593</v>
      </c>
      <c r="O33" s="107"/>
    </row>
    <row r="34" spans="1:15" ht="15.75" customHeight="1" outlineLevel="1">
      <c r="B34" s="250">
        <v>3050</v>
      </c>
      <c r="C34" s="241" t="s">
        <v>278</v>
      </c>
      <c r="D34" s="191" t="s">
        <v>277</v>
      </c>
      <c r="E34" s="216">
        <v>23</v>
      </c>
      <c r="F34" s="173">
        <f>E34*'Прайс-лист'!I3*(1-'Прайс-лист'!$E$3)</f>
        <v>533.6</v>
      </c>
      <c r="G34" s="175">
        <v>0</v>
      </c>
      <c r="H34" s="174">
        <f t="shared" si="0"/>
        <v>0</v>
      </c>
      <c r="J34" s="108" t="s">
        <v>460</v>
      </c>
      <c r="K34" s="105" t="s">
        <v>456</v>
      </c>
      <c r="L34" s="111"/>
      <c r="M34" s="106"/>
      <c r="N34" s="276" t="s">
        <v>594</v>
      </c>
      <c r="O34" s="106"/>
    </row>
    <row r="35" spans="1:15" ht="15.75" customHeight="1" outlineLevel="1">
      <c r="B35" s="245" t="s">
        <v>378</v>
      </c>
      <c r="C35" s="246" t="s">
        <v>381</v>
      </c>
      <c r="D35" s="191" t="s">
        <v>277</v>
      </c>
      <c r="E35" s="216">
        <v>0</v>
      </c>
      <c r="F35" s="173">
        <f>E35*'Прайс-лист'!I3*(1-'Прайс-лист'!$E$3)</f>
        <v>0</v>
      </c>
      <c r="G35" s="175">
        <v>0</v>
      </c>
      <c r="H35" s="174">
        <f t="shared" si="0"/>
        <v>0</v>
      </c>
      <c r="J35" s="108" t="s">
        <v>333</v>
      </c>
      <c r="K35" s="130"/>
      <c r="L35" s="111"/>
      <c r="M35" s="107"/>
      <c r="N35" s="275" t="s">
        <v>403</v>
      </c>
      <c r="O35" s="108"/>
    </row>
    <row r="36" spans="1:15" ht="15.75" customHeight="1" outlineLevel="1">
      <c r="C36" s="189" t="s">
        <v>4</v>
      </c>
      <c r="D36" s="189"/>
      <c r="E36" s="189"/>
      <c r="F36" s="189"/>
      <c r="G36" s="189"/>
      <c r="H36" s="189"/>
      <c r="K36" s="108"/>
      <c r="L36" s="108"/>
      <c r="M36" s="107"/>
      <c r="N36" s="275" t="s">
        <v>404</v>
      </c>
      <c r="O36" s="108"/>
    </row>
    <row r="37" spans="1:15" ht="15.75" customHeight="1" outlineLevel="1">
      <c r="A37" s="261"/>
      <c r="B37" s="250">
        <v>4144</v>
      </c>
      <c r="C37" s="644" t="s">
        <v>409</v>
      </c>
      <c r="D37" s="644"/>
      <c r="E37" s="226">
        <v>23</v>
      </c>
      <c r="F37" s="173">
        <f>E37*'Прайс-лист'!I3*(1-'Прайс-лист'!$E$3)</f>
        <v>533.6</v>
      </c>
      <c r="G37" s="175">
        <v>0</v>
      </c>
      <c r="H37" s="174">
        <f>F37*G37</f>
        <v>0</v>
      </c>
      <c r="N37" s="275" t="s">
        <v>405</v>
      </c>
      <c r="O37" s="111"/>
    </row>
    <row r="38" spans="1:15" ht="15.75" customHeight="1" outlineLevel="1">
      <c r="A38" s="261"/>
      <c r="B38" s="250">
        <v>2401</v>
      </c>
      <c r="C38" s="637" t="s">
        <v>46</v>
      </c>
      <c r="D38" s="637"/>
      <c r="E38" s="216">
        <v>141</v>
      </c>
      <c r="F38" s="173">
        <f>E38*'Прайс-лист'!I3*(1-'Прайс-лист'!$E$3)</f>
        <v>3271.2000000000003</v>
      </c>
      <c r="G38" s="175">
        <v>0</v>
      </c>
      <c r="H38" s="174">
        <f t="shared" ref="H38:H48" si="1">F38*G38</f>
        <v>0</v>
      </c>
      <c r="N38" s="276" t="s">
        <v>595</v>
      </c>
    </row>
    <row r="39" spans="1:15" ht="15.75" customHeight="1" outlineLevel="1">
      <c r="A39" s="261"/>
      <c r="B39" s="250">
        <v>2133</v>
      </c>
      <c r="C39" s="637" t="s">
        <v>422</v>
      </c>
      <c r="D39" s="637"/>
      <c r="E39" s="216">
        <v>177</v>
      </c>
      <c r="F39" s="173">
        <f>E39*'Прайс-лист'!I3*(1-'Прайс-лист'!$E$3)</f>
        <v>4106.4000000000005</v>
      </c>
      <c r="G39" s="175">
        <v>0</v>
      </c>
      <c r="H39" s="174">
        <f>F39*G39</f>
        <v>0</v>
      </c>
      <c r="N39" s="275" t="s">
        <v>406</v>
      </c>
    </row>
    <row r="40" spans="1:15" ht="15.75" customHeight="1" outlineLevel="1">
      <c r="A40" s="261"/>
      <c r="B40" s="250">
        <v>2420</v>
      </c>
      <c r="C40" s="637" t="s">
        <v>47</v>
      </c>
      <c r="D40" s="637"/>
      <c r="E40" s="216">
        <v>420</v>
      </c>
      <c r="F40" s="173">
        <f>E40*'Прайс-лист'!I3*(1-'Прайс-лист'!$E$3)</f>
        <v>9744</v>
      </c>
      <c r="G40" s="175">
        <v>0</v>
      </c>
      <c r="H40" s="174">
        <f>F40*G40</f>
        <v>0</v>
      </c>
      <c r="N40" s="275" t="s">
        <v>407</v>
      </c>
    </row>
    <row r="41" spans="1:15" ht="15.75" customHeight="1" outlineLevel="1">
      <c r="A41" s="261"/>
      <c r="B41" s="250">
        <v>2907</v>
      </c>
      <c r="C41" s="637" t="s">
        <v>6</v>
      </c>
      <c r="D41" s="637"/>
      <c r="E41" s="216">
        <v>108</v>
      </c>
      <c r="F41" s="173">
        <f>E41*'Прайс-лист'!I3*(1-'Прайс-лист'!$E$3)</f>
        <v>2505.6000000000004</v>
      </c>
      <c r="G41" s="175">
        <v>0</v>
      </c>
      <c r="H41" s="174">
        <f t="shared" si="1"/>
        <v>0</v>
      </c>
    </row>
    <row r="42" spans="1:15" ht="15.75" customHeight="1" outlineLevel="1">
      <c r="A42" s="261"/>
      <c r="B42" s="250">
        <v>2908</v>
      </c>
      <c r="C42" s="637" t="s">
        <v>67</v>
      </c>
      <c r="D42" s="637"/>
      <c r="E42" s="216">
        <v>130</v>
      </c>
      <c r="F42" s="173">
        <f>E42*'Прайс-лист'!I3*(1-'Прайс-лист'!$E$3)</f>
        <v>3016</v>
      </c>
      <c r="G42" s="175">
        <v>0</v>
      </c>
      <c r="H42" s="174">
        <f t="shared" si="1"/>
        <v>0</v>
      </c>
    </row>
    <row r="43" spans="1:15" ht="15.75" customHeight="1" outlineLevel="1">
      <c r="A43" s="261"/>
      <c r="B43" s="250">
        <v>2806</v>
      </c>
      <c r="C43" s="637" t="s">
        <v>8</v>
      </c>
      <c r="D43" s="637"/>
      <c r="E43" s="216">
        <v>191</v>
      </c>
      <c r="F43" s="173">
        <f>E43*'Прайс-лист'!I3*(1-'Прайс-лист'!$E$3)</f>
        <v>4431.2</v>
      </c>
      <c r="G43" s="175">
        <v>0</v>
      </c>
      <c r="H43" s="174">
        <f t="shared" si="1"/>
        <v>0</v>
      </c>
    </row>
    <row r="44" spans="1:15" ht="15.75" customHeight="1" outlineLevel="1">
      <c r="A44" s="261"/>
      <c r="B44" s="250">
        <v>280601</v>
      </c>
      <c r="C44" s="637" t="s">
        <v>280</v>
      </c>
      <c r="D44" s="637"/>
      <c r="E44" s="216">
        <v>191</v>
      </c>
      <c r="F44" s="173">
        <f>E44*'Прайс-лист'!I3*(1-'Прайс-лист'!$E$3)</f>
        <v>4431.2</v>
      </c>
      <c r="G44" s="175">
        <v>0</v>
      </c>
      <c r="H44" s="174">
        <f t="shared" si="1"/>
        <v>0</v>
      </c>
    </row>
    <row r="45" spans="1:15" ht="15.75" customHeight="1" outlineLevel="1">
      <c r="A45" s="261"/>
      <c r="B45" s="250">
        <v>2848</v>
      </c>
      <c r="C45" s="637" t="s">
        <v>72</v>
      </c>
      <c r="D45" s="637"/>
      <c r="E45" s="216">
        <v>69</v>
      </c>
      <c r="F45" s="173">
        <f>E45*'Прайс-лист'!I3*(1-'Прайс-лист'!$E$3)</f>
        <v>1600.8000000000002</v>
      </c>
      <c r="G45" s="175">
        <v>0</v>
      </c>
      <c r="H45" s="174">
        <f t="shared" si="1"/>
        <v>0</v>
      </c>
    </row>
    <row r="46" spans="1:15" ht="15.75" customHeight="1" outlineLevel="1">
      <c r="A46" s="261"/>
      <c r="B46" s="250">
        <v>2849</v>
      </c>
      <c r="C46" s="637" t="s">
        <v>73</v>
      </c>
      <c r="D46" s="637"/>
      <c r="E46" s="216">
        <v>77</v>
      </c>
      <c r="F46" s="173">
        <f>E46*'Прайс-лист'!I3*(1-'Прайс-лист'!$E$3)</f>
        <v>1786.4</v>
      </c>
      <c r="G46" s="175">
        <v>0</v>
      </c>
      <c r="H46" s="174">
        <f t="shared" si="1"/>
        <v>0</v>
      </c>
    </row>
    <row r="47" spans="1:15" ht="15.75" customHeight="1" outlineLevel="1">
      <c r="A47" s="261"/>
      <c r="B47" s="250">
        <v>2390</v>
      </c>
      <c r="C47" s="632" t="s">
        <v>524</v>
      </c>
      <c r="D47" s="632"/>
      <c r="E47" s="216">
        <v>401</v>
      </c>
      <c r="F47" s="173">
        <f>E47*'Прайс-лист'!I3*(1-'Прайс-лист'!$E$3)</f>
        <v>9303.2000000000007</v>
      </c>
      <c r="G47" s="175">
        <v>0</v>
      </c>
      <c r="H47" s="174">
        <f t="shared" si="1"/>
        <v>0</v>
      </c>
    </row>
    <row r="48" spans="1:15" ht="15.75" customHeight="1" outlineLevel="1">
      <c r="A48" s="261"/>
      <c r="B48" s="250">
        <v>2395</v>
      </c>
      <c r="C48" s="632" t="s">
        <v>527</v>
      </c>
      <c r="D48" s="632"/>
      <c r="E48" s="216">
        <v>564</v>
      </c>
      <c r="F48" s="173">
        <f>E48*'Прайс-лист'!I3*(1-'Прайс-лист'!$E$3)</f>
        <v>13084.800000000001</v>
      </c>
      <c r="G48" s="175">
        <v>0</v>
      </c>
      <c r="H48" s="174">
        <f t="shared" si="1"/>
        <v>0</v>
      </c>
    </row>
    <row r="49" spans="2:8" ht="18" outlineLevel="1">
      <c r="B49" s="3"/>
      <c r="C49" s="251"/>
      <c r="D49" s="251"/>
      <c r="E49" s="1"/>
      <c r="F49" s="315" t="s">
        <v>9</v>
      </c>
      <c r="G49" s="633">
        <f>SUM(H26:H48)</f>
        <v>68579.199999999997</v>
      </c>
      <c r="H49" s="633"/>
    </row>
  </sheetData>
  <mergeCells count="57">
    <mergeCell ref="C47:D47"/>
    <mergeCell ref="C48:D48"/>
    <mergeCell ref="C42:D42"/>
    <mergeCell ref="C43:D43"/>
    <mergeCell ref="C44:D44"/>
    <mergeCell ref="C45:D45"/>
    <mergeCell ref="C46:D46"/>
    <mergeCell ref="C37:D37"/>
    <mergeCell ref="C38:D38"/>
    <mergeCell ref="C39:D39"/>
    <mergeCell ref="C40:D40"/>
    <mergeCell ref="C41:D41"/>
    <mergeCell ref="F22:H22"/>
    <mergeCell ref="F23:H23"/>
    <mergeCell ref="C28:H28"/>
    <mergeCell ref="C22:D22"/>
    <mergeCell ref="C23:D23"/>
    <mergeCell ref="C20:D20"/>
    <mergeCell ref="C21:D21"/>
    <mergeCell ref="F15:H15"/>
    <mergeCell ref="F16:H16"/>
    <mergeCell ref="F17:H17"/>
    <mergeCell ref="F18:H18"/>
    <mergeCell ref="F19:H19"/>
    <mergeCell ref="F20:H20"/>
    <mergeCell ref="F21:H21"/>
    <mergeCell ref="B3:H3"/>
    <mergeCell ref="B2:H2"/>
    <mergeCell ref="C19:D19"/>
    <mergeCell ref="F9:H9"/>
    <mergeCell ref="F10:H10"/>
    <mergeCell ref="F11:H11"/>
    <mergeCell ref="F12:H12"/>
    <mergeCell ref="F14:H14"/>
    <mergeCell ref="F4:H4"/>
    <mergeCell ref="F5:H5"/>
    <mergeCell ref="F6:H6"/>
    <mergeCell ref="F7:H7"/>
    <mergeCell ref="F8:H8"/>
    <mergeCell ref="C13:D13"/>
    <mergeCell ref="F13:H13"/>
    <mergeCell ref="G49:H49"/>
    <mergeCell ref="P2:Q2"/>
    <mergeCell ref="C15:D15"/>
    <mergeCell ref="C16:D16"/>
    <mergeCell ref="C17:D17"/>
    <mergeCell ref="C18:D18"/>
    <mergeCell ref="C9:D9"/>
    <mergeCell ref="C10:D10"/>
    <mergeCell ref="C11:D11"/>
    <mergeCell ref="C12:D12"/>
    <mergeCell ref="C14:D14"/>
    <mergeCell ref="C4:D4"/>
    <mergeCell ref="C5:D5"/>
    <mergeCell ref="C6:D6"/>
    <mergeCell ref="C7:D7"/>
    <mergeCell ref="C8:D8"/>
  </mergeCells>
  <dataValidations count="6">
    <dataValidation type="list" allowBlank="1" showInputMessage="1" showErrorMessage="1" sqref="D31">
      <formula1>$K$30:$K$34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2">
      <formula1>$L$30:$L$32</formula1>
    </dataValidation>
    <dataValidation type="list" allowBlank="1" showInputMessage="1" showErrorMessage="1" sqref="D33">
      <formula1>$M$30:$M$32</formula1>
    </dataValidation>
    <dataValidation type="list" allowBlank="1" showInputMessage="1" showErrorMessage="1" sqref="D34">
      <formula1>$N$30:$N$40</formula1>
    </dataValidation>
  </dataValidations>
  <hyperlinks>
    <hyperlink ref="P2:Q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FF00"/>
  </sheetPr>
  <dimension ref="A2:Q49"/>
  <sheetViews>
    <sheetView showGridLines="0" zoomScaleNormal="100" workbookViewId="0">
      <pane ySplit="2" topLeftCell="A29" activePane="bottomLeft" state="frozen"/>
      <selection pane="bottomLeft" activeCell="F55" sqref="F55"/>
    </sheetView>
  </sheetViews>
  <sheetFormatPr defaultRowHeight="15.75" customHeight="1" outlineLevelRow="2" outlineLevelCol="1"/>
  <cols>
    <col min="1" max="1" width="3.7109375" style="256" customWidth="1"/>
    <col min="2" max="2" width="12.7109375" style="259" customWidth="1"/>
    <col min="3" max="3" width="80.7109375" style="256" customWidth="1"/>
    <col min="4" max="4" width="25.7109375" style="256" customWidth="1"/>
    <col min="5" max="5" width="8.5703125" style="265" hidden="1" customWidth="1"/>
    <col min="6" max="6" width="15.7109375" style="266" customWidth="1"/>
    <col min="7" max="7" width="10.7109375" style="259" customWidth="1"/>
    <col min="8" max="8" width="15.7109375" style="266" customWidth="1"/>
    <col min="9" max="9" width="9.140625" style="256"/>
    <col min="10" max="10" width="15.7109375" style="256" hidden="1" customWidth="1" outlineLevel="1"/>
    <col min="11" max="15" width="15.7109375" style="53" hidden="1" customWidth="1" outlineLevel="1"/>
    <col min="16" max="16" width="9.140625" style="256" collapsed="1"/>
    <col min="17" max="16384" width="9.140625" style="256"/>
  </cols>
  <sheetData>
    <row r="2" spans="2:17" ht="15.75" customHeight="1">
      <c r="B2" s="648" t="s">
        <v>71</v>
      </c>
      <c r="C2" s="648"/>
      <c r="D2" s="648"/>
      <c r="E2" s="648"/>
      <c r="F2" s="648"/>
      <c r="G2" s="648"/>
      <c r="H2" s="648"/>
      <c r="P2" s="639" t="s">
        <v>411</v>
      </c>
      <c r="Q2" s="639"/>
    </row>
    <row r="3" spans="2:17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7" ht="15.75" customHeight="1" outlineLevel="1">
      <c r="B4" s="157"/>
      <c r="C4" s="637" t="s">
        <v>16</v>
      </c>
      <c r="D4" s="637"/>
      <c r="E4" s="159"/>
      <c r="F4" s="649">
        <v>300</v>
      </c>
      <c r="G4" s="649"/>
      <c r="H4" s="649"/>
    </row>
    <row r="5" spans="2:17" ht="15.75" customHeight="1" outlineLevel="1">
      <c r="B5" s="157"/>
      <c r="C5" s="637" t="s">
        <v>17</v>
      </c>
      <c r="D5" s="637"/>
      <c r="E5" s="159"/>
      <c r="F5" s="649">
        <v>200</v>
      </c>
      <c r="G5" s="649"/>
      <c r="H5" s="649"/>
    </row>
    <row r="6" spans="2:17" ht="15.75" customHeight="1" outlineLevel="1">
      <c r="B6" s="157"/>
      <c r="C6" s="637" t="s">
        <v>18</v>
      </c>
      <c r="D6" s="637"/>
      <c r="E6" s="159"/>
      <c r="F6" s="649">
        <v>167</v>
      </c>
      <c r="G6" s="649"/>
      <c r="H6" s="649"/>
    </row>
    <row r="7" spans="2:17" ht="15.75" customHeight="1" outlineLevel="1">
      <c r="B7" s="157"/>
      <c r="C7" s="637" t="s">
        <v>19</v>
      </c>
      <c r="D7" s="637"/>
      <c r="E7" s="159"/>
      <c r="F7" s="649">
        <v>78</v>
      </c>
      <c r="G7" s="649"/>
      <c r="H7" s="649"/>
    </row>
    <row r="8" spans="2:17" ht="15.75" customHeight="1" outlineLevel="1">
      <c r="B8" s="157"/>
      <c r="C8" s="637" t="s">
        <v>20</v>
      </c>
      <c r="D8" s="637"/>
      <c r="E8" s="159"/>
      <c r="F8" s="649">
        <v>43</v>
      </c>
      <c r="G8" s="649"/>
      <c r="H8" s="649"/>
    </row>
    <row r="9" spans="2:17" ht="15.75" customHeight="1" outlineLevel="1">
      <c r="B9" s="157"/>
      <c r="C9" s="637" t="s">
        <v>36</v>
      </c>
      <c r="D9" s="637"/>
      <c r="E9" s="159"/>
      <c r="F9" s="649">
        <v>77</v>
      </c>
      <c r="G9" s="649"/>
      <c r="H9" s="649"/>
    </row>
    <row r="10" spans="2:17" ht="15.75" customHeight="1" outlineLevel="1">
      <c r="B10" s="157"/>
      <c r="C10" s="637" t="s">
        <v>21</v>
      </c>
      <c r="D10" s="637"/>
      <c r="E10" s="159"/>
      <c r="F10" s="649">
        <v>520</v>
      </c>
      <c r="G10" s="649"/>
      <c r="H10" s="649"/>
    </row>
    <row r="11" spans="2:17" ht="15.75" customHeight="1" outlineLevel="1">
      <c r="B11" s="157"/>
      <c r="C11" s="637" t="s">
        <v>22</v>
      </c>
      <c r="D11" s="637"/>
      <c r="E11" s="159"/>
      <c r="F11" s="649">
        <v>4</v>
      </c>
      <c r="G11" s="649"/>
      <c r="H11" s="649"/>
    </row>
    <row r="12" spans="2:17" ht="15.75" customHeight="1" outlineLevel="1">
      <c r="B12" s="157"/>
      <c r="C12" s="637" t="s">
        <v>23</v>
      </c>
      <c r="D12" s="637"/>
      <c r="E12" s="159"/>
      <c r="F12" s="649">
        <v>3</v>
      </c>
      <c r="G12" s="649"/>
      <c r="H12" s="649"/>
    </row>
    <row r="13" spans="2:17" ht="15.75" customHeight="1" outlineLevel="1">
      <c r="B13" s="157"/>
      <c r="C13" s="637" t="s">
        <v>172</v>
      </c>
      <c r="D13" s="637"/>
      <c r="E13" s="159"/>
      <c r="F13" s="634">
        <v>9.8000000000000007</v>
      </c>
      <c r="G13" s="634"/>
      <c r="H13" s="634"/>
    </row>
    <row r="14" spans="2:17" ht="15.75" customHeight="1" outlineLevel="1">
      <c r="B14" s="157"/>
      <c r="C14" s="637" t="s">
        <v>24</v>
      </c>
      <c r="D14" s="637"/>
      <c r="E14" s="159"/>
      <c r="F14" s="634">
        <v>15</v>
      </c>
      <c r="G14" s="634"/>
      <c r="H14" s="634"/>
    </row>
    <row r="15" spans="2:17" ht="15.75" customHeight="1" outlineLevel="1">
      <c r="B15" s="157"/>
      <c r="C15" s="637" t="s">
        <v>25</v>
      </c>
      <c r="D15" s="637"/>
      <c r="E15" s="159"/>
      <c r="F15" s="634" t="s">
        <v>614</v>
      </c>
      <c r="G15" s="634"/>
      <c r="H15" s="634"/>
    </row>
    <row r="16" spans="2:17" ht="15.75" customHeight="1" outlineLevel="1">
      <c r="B16" s="157"/>
      <c r="C16" s="637" t="s">
        <v>26</v>
      </c>
      <c r="D16" s="637"/>
      <c r="E16" s="159"/>
      <c r="F16" s="649">
        <v>50</v>
      </c>
      <c r="G16" s="649"/>
      <c r="H16" s="649"/>
    </row>
    <row r="17" spans="2:16" ht="15.75" customHeight="1" outlineLevel="1">
      <c r="B17" s="157"/>
      <c r="C17" s="637" t="s">
        <v>27</v>
      </c>
      <c r="D17" s="637"/>
      <c r="E17" s="159"/>
      <c r="F17" s="649">
        <v>381</v>
      </c>
      <c r="G17" s="649"/>
      <c r="H17" s="649"/>
    </row>
    <row r="18" spans="2:16" ht="15.75" customHeight="1" outlineLevel="1">
      <c r="B18" s="157"/>
      <c r="C18" s="637" t="s">
        <v>28</v>
      </c>
      <c r="D18" s="637"/>
      <c r="E18" s="159"/>
      <c r="F18" s="649" t="s">
        <v>48</v>
      </c>
      <c r="G18" s="649"/>
      <c r="H18" s="649"/>
    </row>
    <row r="19" spans="2:16" ht="15.75" customHeight="1" outlineLevel="1">
      <c r="B19" s="157"/>
      <c r="C19" s="637" t="s">
        <v>30</v>
      </c>
      <c r="D19" s="637"/>
      <c r="E19" s="159"/>
      <c r="F19" s="649" t="s">
        <v>31</v>
      </c>
      <c r="G19" s="649"/>
      <c r="H19" s="649"/>
    </row>
    <row r="20" spans="2:16" ht="15.75" customHeight="1" outlineLevel="1">
      <c r="B20" s="157"/>
      <c r="C20" s="637" t="s">
        <v>37</v>
      </c>
      <c r="D20" s="637"/>
      <c r="E20" s="159"/>
      <c r="F20" s="649" t="s">
        <v>49</v>
      </c>
      <c r="G20" s="649"/>
      <c r="H20" s="649"/>
    </row>
    <row r="21" spans="2:16" ht="15.75" customHeight="1" outlineLevel="1">
      <c r="B21" s="157"/>
      <c r="C21" s="651" t="s">
        <v>156</v>
      </c>
      <c r="D21" s="651"/>
      <c r="E21" s="159"/>
      <c r="F21" s="649" t="s">
        <v>50</v>
      </c>
      <c r="G21" s="649"/>
      <c r="H21" s="649"/>
    </row>
    <row r="22" spans="2:16" ht="15.75" customHeight="1" outlineLevel="1">
      <c r="B22" s="157"/>
      <c r="C22" s="651" t="s">
        <v>157</v>
      </c>
      <c r="D22" s="651"/>
      <c r="E22" s="159"/>
      <c r="F22" s="649" t="s">
        <v>155</v>
      </c>
      <c r="G22" s="649"/>
      <c r="H22" s="649"/>
    </row>
    <row r="23" spans="2:16" ht="15.75" customHeight="1" outlineLevel="1">
      <c r="B23" s="157"/>
      <c r="C23" s="635" t="s">
        <v>35</v>
      </c>
      <c r="D23" s="635"/>
      <c r="E23" s="159"/>
      <c r="F23" s="649">
        <v>112</v>
      </c>
      <c r="G23" s="649"/>
      <c r="H23" s="649"/>
    </row>
    <row r="24" spans="2:16" ht="15.75" customHeight="1">
      <c r="B24" s="49"/>
      <c r="C24" s="52"/>
      <c r="D24" s="52"/>
      <c r="E24" s="51"/>
      <c r="F24" s="52"/>
      <c r="G24" s="52"/>
      <c r="H24" s="51"/>
    </row>
    <row r="25" spans="2:16" ht="15.75" customHeight="1" outlineLevel="1">
      <c r="B25" s="196" t="s">
        <v>39</v>
      </c>
      <c r="C25" s="197" t="s">
        <v>44</v>
      </c>
      <c r="D25" s="197"/>
      <c r="E25" s="199" t="s">
        <v>1</v>
      </c>
      <c r="F25" s="197" t="s">
        <v>1</v>
      </c>
      <c r="G25" s="197" t="s">
        <v>40</v>
      </c>
      <c r="H25" s="199" t="s">
        <v>41</v>
      </c>
    </row>
    <row r="26" spans="2:16" ht="15.75" customHeight="1" outlineLevel="1">
      <c r="B26" s="244">
        <v>1021</v>
      </c>
      <c r="C26" s="227" t="s">
        <v>130</v>
      </c>
      <c r="D26" s="227"/>
      <c r="E26" s="228">
        <v>2796</v>
      </c>
      <c r="F26" s="173">
        <f>E26*'Прайс-лист'!I3*(1-'Прайс-лист'!$E$3)</f>
        <v>64867.200000000004</v>
      </c>
      <c r="G26" s="244"/>
      <c r="H26" s="208">
        <f>F26</f>
        <v>64867.200000000004</v>
      </c>
    </row>
    <row r="27" spans="2:16" ht="15.75" customHeight="1" outlineLevel="2">
      <c r="B27" s="184"/>
      <c r="C27" s="12" t="s">
        <v>337</v>
      </c>
      <c r="D27" s="12"/>
      <c r="E27" s="12"/>
      <c r="F27" s="12"/>
      <c r="G27" s="12"/>
      <c r="H27" s="12"/>
    </row>
    <row r="28" spans="2:16" ht="289.5" customHeight="1" outlineLevel="2">
      <c r="B28" s="176"/>
      <c r="C28" s="636" t="s">
        <v>630</v>
      </c>
      <c r="D28" s="636"/>
      <c r="E28" s="636"/>
      <c r="F28" s="636"/>
      <c r="G28" s="636"/>
      <c r="H28" s="636"/>
    </row>
    <row r="29" spans="2:16" ht="15.75" customHeight="1" outlineLevel="1">
      <c r="B29" s="148"/>
      <c r="C29" s="12" t="s">
        <v>365</v>
      </c>
      <c r="D29" s="12"/>
      <c r="E29" s="12"/>
      <c r="F29" s="12"/>
      <c r="G29" s="12"/>
      <c r="H29" s="12"/>
      <c r="I29" s="148"/>
      <c r="J29" s="148"/>
      <c r="K29" s="148"/>
      <c r="L29" s="148"/>
      <c r="M29" s="148"/>
      <c r="N29" s="57"/>
      <c r="O29" s="57"/>
      <c r="P29" s="148"/>
    </row>
    <row r="30" spans="2:16" ht="15.75" customHeight="1" outlineLevel="1">
      <c r="B30" s="250">
        <v>2472</v>
      </c>
      <c r="C30" s="248" t="s">
        <v>3</v>
      </c>
      <c r="D30" s="178" t="s">
        <v>277</v>
      </c>
      <c r="E30" s="216">
        <v>143</v>
      </c>
      <c r="F30" s="173">
        <f>E30*'Прайс-лист'!I3*(1-'Прайс-лист'!$E$3)</f>
        <v>3317.6000000000004</v>
      </c>
      <c r="G30" s="175">
        <v>0</v>
      </c>
      <c r="H30" s="174">
        <f t="shared" ref="H30:H35" si="0">F30*G30</f>
        <v>0</v>
      </c>
      <c r="I30" s="148"/>
      <c r="J30" s="104" t="s">
        <v>277</v>
      </c>
      <c r="K30" s="104" t="s">
        <v>277</v>
      </c>
      <c r="L30" s="104" t="s">
        <v>277</v>
      </c>
      <c r="M30" s="104" t="s">
        <v>277</v>
      </c>
      <c r="N30" s="104" t="s">
        <v>277</v>
      </c>
      <c r="O30" s="104" t="s">
        <v>277</v>
      </c>
      <c r="P30" s="148"/>
    </row>
    <row r="31" spans="2:16" ht="15.75" customHeight="1" outlineLevel="1">
      <c r="B31" s="207"/>
      <c r="C31" s="242" t="s">
        <v>454</v>
      </c>
      <c r="D31" s="191" t="s">
        <v>277</v>
      </c>
      <c r="E31" s="216">
        <v>23</v>
      </c>
      <c r="F31" s="173">
        <f>E31*'Прайс-лист'!I3*(1-'Прайс-лист'!$E$3)</f>
        <v>533.6</v>
      </c>
      <c r="G31" s="175">
        <v>0</v>
      </c>
      <c r="H31" s="174">
        <f t="shared" si="0"/>
        <v>0</v>
      </c>
      <c r="I31" s="148"/>
      <c r="J31" s="106" t="s">
        <v>459</v>
      </c>
      <c r="K31" s="108" t="s">
        <v>453</v>
      </c>
      <c r="L31" s="106" t="s">
        <v>443</v>
      </c>
      <c r="M31" s="125" t="s">
        <v>399</v>
      </c>
      <c r="N31" s="275" t="s">
        <v>401</v>
      </c>
      <c r="O31" s="108" t="s">
        <v>383</v>
      </c>
      <c r="P31" s="148"/>
    </row>
    <row r="32" spans="2:16" ht="15.75" customHeight="1" outlineLevel="1">
      <c r="B32" s="250"/>
      <c r="C32" s="242" t="s">
        <v>465</v>
      </c>
      <c r="D32" s="191" t="s">
        <v>277</v>
      </c>
      <c r="E32" s="216">
        <v>1041</v>
      </c>
      <c r="F32" s="173">
        <f>E32*'Прайс-лист'!I3*(1-'Прайс-лист'!$E$3)</f>
        <v>24151.200000000001</v>
      </c>
      <c r="G32" s="175">
        <v>0</v>
      </c>
      <c r="H32" s="174">
        <f t="shared" si="0"/>
        <v>0</v>
      </c>
      <c r="I32" s="148"/>
      <c r="J32" s="106" t="s">
        <v>367</v>
      </c>
      <c r="K32" s="104" t="s">
        <v>450</v>
      </c>
      <c r="L32" s="108" t="s">
        <v>523</v>
      </c>
      <c r="M32" s="125" t="s">
        <v>400</v>
      </c>
      <c r="N32" s="275" t="s">
        <v>402</v>
      </c>
      <c r="O32" s="104" t="s">
        <v>382</v>
      </c>
      <c r="P32" s="148"/>
    </row>
    <row r="33" spans="1:16" ht="15.75" customHeight="1" outlineLevel="1">
      <c r="B33" s="250">
        <v>2004</v>
      </c>
      <c r="C33" s="241" t="s">
        <v>279</v>
      </c>
      <c r="D33" s="191" t="s">
        <v>277</v>
      </c>
      <c r="E33" s="216">
        <v>0</v>
      </c>
      <c r="F33" s="173">
        <f>E33*'Прайс-лист'!I3*(1-'Прайс-лист'!$E$3)</f>
        <v>0</v>
      </c>
      <c r="G33" s="175">
        <v>0</v>
      </c>
      <c r="H33" s="174">
        <f t="shared" si="0"/>
        <v>0</v>
      </c>
      <c r="I33" s="148"/>
      <c r="J33" s="106" t="s">
        <v>457</v>
      </c>
      <c r="K33" s="111" t="s">
        <v>451</v>
      </c>
      <c r="L33" s="148"/>
      <c r="M33" s="120"/>
      <c r="N33" s="276" t="s">
        <v>593</v>
      </c>
      <c r="O33" s="107"/>
      <c r="P33" s="148"/>
    </row>
    <row r="34" spans="1:16" ht="15.75" customHeight="1" outlineLevel="1">
      <c r="B34" s="250">
        <v>3050</v>
      </c>
      <c r="C34" s="241" t="s">
        <v>278</v>
      </c>
      <c r="D34" s="191" t="s">
        <v>277</v>
      </c>
      <c r="E34" s="216">
        <v>23</v>
      </c>
      <c r="F34" s="173">
        <f>E34*'Прайс-лист'!I3*(1-'Прайс-лист'!$E$3)</f>
        <v>533.6</v>
      </c>
      <c r="G34" s="175">
        <v>0</v>
      </c>
      <c r="H34" s="174">
        <f t="shared" si="0"/>
        <v>0</v>
      </c>
      <c r="I34" s="148"/>
      <c r="J34" s="108" t="s">
        <v>460</v>
      </c>
      <c r="K34" s="105" t="s">
        <v>456</v>
      </c>
      <c r="L34" s="111"/>
      <c r="M34" s="106"/>
      <c r="N34" s="276" t="s">
        <v>594</v>
      </c>
      <c r="O34" s="106"/>
      <c r="P34" s="148"/>
    </row>
    <row r="35" spans="1:16" ht="15.75" customHeight="1" outlineLevel="1">
      <c r="B35" s="245" t="s">
        <v>378</v>
      </c>
      <c r="C35" s="246" t="s">
        <v>381</v>
      </c>
      <c r="D35" s="191" t="s">
        <v>277</v>
      </c>
      <c r="E35" s="216">
        <v>0</v>
      </c>
      <c r="F35" s="173">
        <f>E35*'Прайс-лист'!I3*(1-'Прайс-лист'!$E$3)</f>
        <v>0</v>
      </c>
      <c r="G35" s="175">
        <v>0</v>
      </c>
      <c r="H35" s="174">
        <f t="shared" si="0"/>
        <v>0</v>
      </c>
      <c r="I35" s="148"/>
      <c r="J35" s="108" t="s">
        <v>333</v>
      </c>
      <c r="K35" s="130"/>
      <c r="L35" s="111"/>
      <c r="M35" s="107"/>
      <c r="N35" s="275" t="s">
        <v>403</v>
      </c>
      <c r="O35" s="108"/>
      <c r="P35" s="148"/>
    </row>
    <row r="36" spans="1:16" ht="15.75" customHeight="1" outlineLevel="1">
      <c r="B36" s="148"/>
      <c r="C36" s="189" t="s">
        <v>4</v>
      </c>
      <c r="D36" s="189"/>
      <c r="E36" s="189"/>
      <c r="F36" s="189"/>
      <c r="G36" s="189"/>
      <c r="H36" s="189"/>
      <c r="I36" s="148"/>
      <c r="J36" s="148"/>
      <c r="K36" s="108"/>
      <c r="L36" s="108"/>
      <c r="M36" s="107"/>
      <c r="N36" s="275" t="s">
        <v>404</v>
      </c>
      <c r="O36" s="108"/>
      <c r="P36" s="148"/>
    </row>
    <row r="37" spans="1:16" ht="15.75" customHeight="1" outlineLevel="1">
      <c r="A37" s="261"/>
      <c r="B37" s="250">
        <v>4144</v>
      </c>
      <c r="C37" s="644" t="s">
        <v>409</v>
      </c>
      <c r="D37" s="644"/>
      <c r="E37" s="226">
        <v>23</v>
      </c>
      <c r="F37" s="173">
        <f>E37*'Прайс-лист'!I3*(1-'Прайс-лист'!$E$3)</f>
        <v>533.6</v>
      </c>
      <c r="G37" s="175">
        <v>0</v>
      </c>
      <c r="H37" s="174">
        <f>F37*G37</f>
        <v>0</v>
      </c>
      <c r="I37" s="148"/>
      <c r="J37" s="148"/>
      <c r="K37" s="148"/>
      <c r="L37" s="148"/>
      <c r="M37" s="148"/>
      <c r="N37" s="275" t="s">
        <v>405</v>
      </c>
      <c r="O37" s="111"/>
      <c r="P37" s="148"/>
    </row>
    <row r="38" spans="1:16" ht="15.75" customHeight="1" outlineLevel="1">
      <c r="A38" s="261"/>
      <c r="B38" s="250">
        <v>2401</v>
      </c>
      <c r="C38" s="637" t="s">
        <v>46</v>
      </c>
      <c r="D38" s="637"/>
      <c r="E38" s="216">
        <v>141</v>
      </c>
      <c r="F38" s="173">
        <f>E38*'Прайс-лист'!I3*(1-'Прайс-лист'!$E$3)</f>
        <v>3271.2000000000003</v>
      </c>
      <c r="G38" s="225">
        <v>0</v>
      </c>
      <c r="H38" s="208">
        <f t="shared" ref="H38:H48" si="1">F38*G38</f>
        <v>0</v>
      </c>
      <c r="J38" s="148"/>
      <c r="K38" s="148"/>
      <c r="L38" s="148"/>
      <c r="M38" s="148"/>
      <c r="N38" s="276" t="s">
        <v>595</v>
      </c>
      <c r="O38" s="148"/>
    </row>
    <row r="39" spans="1:16" ht="15.75" customHeight="1" outlineLevel="1">
      <c r="A39" s="261"/>
      <c r="B39" s="250">
        <v>2133</v>
      </c>
      <c r="C39" s="637" t="s">
        <v>422</v>
      </c>
      <c r="D39" s="637"/>
      <c r="E39" s="216">
        <v>177</v>
      </c>
      <c r="F39" s="173">
        <f>E39*'Прайс-лист'!I3*(1-'Прайс-лист'!$E$3)</f>
        <v>4106.4000000000005</v>
      </c>
      <c r="G39" s="175">
        <v>0</v>
      </c>
      <c r="H39" s="174">
        <f t="shared" si="1"/>
        <v>0</v>
      </c>
      <c r="J39" s="148"/>
      <c r="K39" s="148"/>
      <c r="L39" s="148"/>
      <c r="M39" s="148"/>
      <c r="N39" s="275" t="s">
        <v>406</v>
      </c>
      <c r="O39" s="148"/>
    </row>
    <row r="40" spans="1:16" ht="15.75" customHeight="1" outlineLevel="1">
      <c r="A40" s="261"/>
      <c r="B40" s="250">
        <v>2420</v>
      </c>
      <c r="C40" s="637" t="s">
        <v>47</v>
      </c>
      <c r="D40" s="637"/>
      <c r="E40" s="228">
        <v>420</v>
      </c>
      <c r="F40" s="173">
        <f>E40*'Прайс-лист'!I3*(1-'Прайс-лист'!$E$3)</f>
        <v>9744</v>
      </c>
      <c r="G40" s="225">
        <v>0</v>
      </c>
      <c r="H40" s="208">
        <f>F40*G40</f>
        <v>0</v>
      </c>
      <c r="J40" s="148"/>
      <c r="K40" s="148"/>
      <c r="L40" s="148"/>
      <c r="M40" s="148"/>
      <c r="N40" s="275" t="s">
        <v>407</v>
      </c>
      <c r="O40" s="148"/>
    </row>
    <row r="41" spans="1:16" ht="15.75" customHeight="1" outlineLevel="1">
      <c r="A41" s="261"/>
      <c r="B41" s="250">
        <v>2905</v>
      </c>
      <c r="C41" s="637" t="s">
        <v>6</v>
      </c>
      <c r="D41" s="637"/>
      <c r="E41" s="228">
        <v>95</v>
      </c>
      <c r="F41" s="173">
        <f>E41*'Прайс-лист'!I3*(1-'Прайс-лист'!$E$3)</f>
        <v>2204</v>
      </c>
      <c r="G41" s="225">
        <v>0</v>
      </c>
      <c r="H41" s="208">
        <f t="shared" si="1"/>
        <v>0</v>
      </c>
    </row>
    <row r="42" spans="1:16" ht="15.75" customHeight="1" outlineLevel="1">
      <c r="A42" s="261"/>
      <c r="B42" s="250">
        <v>2906</v>
      </c>
      <c r="C42" s="637" t="s">
        <v>67</v>
      </c>
      <c r="D42" s="637"/>
      <c r="E42" s="228">
        <v>120</v>
      </c>
      <c r="F42" s="173">
        <f>E42*'Прайс-лист'!I3*(1-'Прайс-лист'!$E$3)</f>
        <v>2784</v>
      </c>
      <c r="G42" s="225">
        <v>0</v>
      </c>
      <c r="H42" s="208">
        <f t="shared" si="1"/>
        <v>0</v>
      </c>
    </row>
    <row r="43" spans="1:16" ht="15.75" customHeight="1" outlineLevel="1">
      <c r="A43" s="261"/>
      <c r="B43" s="250">
        <v>2804</v>
      </c>
      <c r="C43" s="637" t="s">
        <v>8</v>
      </c>
      <c r="D43" s="637"/>
      <c r="E43" s="228">
        <v>174</v>
      </c>
      <c r="F43" s="173">
        <f>E43*'Прайс-лист'!I3*(1-'Прайс-лист'!$E$3)</f>
        <v>4036.8</v>
      </c>
      <c r="G43" s="225">
        <v>0</v>
      </c>
      <c r="H43" s="208">
        <f t="shared" si="1"/>
        <v>0</v>
      </c>
    </row>
    <row r="44" spans="1:16" ht="15.75" customHeight="1" outlineLevel="1">
      <c r="A44" s="261"/>
      <c r="B44" s="250">
        <v>280401</v>
      </c>
      <c r="C44" s="637" t="s">
        <v>280</v>
      </c>
      <c r="D44" s="637"/>
      <c r="E44" s="228">
        <v>174</v>
      </c>
      <c r="F44" s="173">
        <f>E44*'Прайс-лист'!I3*(1-'Прайс-лист'!$E$3)</f>
        <v>4036.8</v>
      </c>
      <c r="G44" s="225">
        <v>0</v>
      </c>
      <c r="H44" s="208">
        <f t="shared" si="1"/>
        <v>0</v>
      </c>
    </row>
    <row r="45" spans="1:16" ht="15.75" customHeight="1" outlineLevel="1">
      <c r="A45" s="261"/>
      <c r="B45" s="250">
        <v>2848</v>
      </c>
      <c r="C45" s="637" t="s">
        <v>72</v>
      </c>
      <c r="D45" s="637"/>
      <c r="E45" s="228">
        <v>69</v>
      </c>
      <c r="F45" s="173">
        <f>E45*'Прайс-лист'!I3*(1-'Прайс-лист'!$E$3)</f>
        <v>1600.8000000000002</v>
      </c>
      <c r="G45" s="225">
        <v>0</v>
      </c>
      <c r="H45" s="208">
        <f t="shared" si="1"/>
        <v>0</v>
      </c>
    </row>
    <row r="46" spans="1:16" ht="15.75" customHeight="1" outlineLevel="1">
      <c r="A46" s="261"/>
      <c r="B46" s="250">
        <v>2849</v>
      </c>
      <c r="C46" s="637" t="s">
        <v>73</v>
      </c>
      <c r="D46" s="637"/>
      <c r="E46" s="228">
        <v>77</v>
      </c>
      <c r="F46" s="173">
        <f>E46*'Прайс-лист'!I3*(1-'Прайс-лист'!$E$3)</f>
        <v>1786.4</v>
      </c>
      <c r="G46" s="225">
        <v>0</v>
      </c>
      <c r="H46" s="208">
        <f t="shared" si="1"/>
        <v>0</v>
      </c>
    </row>
    <row r="47" spans="1:16" ht="15.75" customHeight="1" outlineLevel="1">
      <c r="A47" s="261"/>
      <c r="B47" s="250">
        <v>2390</v>
      </c>
      <c r="C47" s="632" t="s">
        <v>524</v>
      </c>
      <c r="D47" s="632"/>
      <c r="E47" s="228">
        <v>401</v>
      </c>
      <c r="F47" s="173">
        <f>E47*'Прайс-лист'!I3*(1-'Прайс-лист'!$E$3)</f>
        <v>9303.2000000000007</v>
      </c>
      <c r="G47" s="225">
        <v>0</v>
      </c>
      <c r="H47" s="208">
        <f t="shared" si="1"/>
        <v>0</v>
      </c>
    </row>
    <row r="48" spans="1:16" ht="15.75" customHeight="1" outlineLevel="1">
      <c r="A48" s="261"/>
      <c r="B48" s="250">
        <v>2395</v>
      </c>
      <c r="C48" s="632" t="s">
        <v>527</v>
      </c>
      <c r="D48" s="632"/>
      <c r="E48" s="228">
        <v>564</v>
      </c>
      <c r="F48" s="173">
        <f>E48*'Прайс-лист'!I3*(1-'Прайс-лист'!$E$3)</f>
        <v>13084.800000000001</v>
      </c>
      <c r="G48" s="225">
        <v>0</v>
      </c>
      <c r="H48" s="208">
        <f t="shared" si="1"/>
        <v>0</v>
      </c>
    </row>
    <row r="49" spans="2:8" ht="18" outlineLevel="1">
      <c r="B49" s="262"/>
      <c r="C49" s="30"/>
      <c r="D49" s="30"/>
      <c r="E49" s="1"/>
      <c r="F49" s="315" t="s">
        <v>9</v>
      </c>
      <c r="G49" s="650">
        <f>SUM(H26:H48)</f>
        <v>64867.200000000004</v>
      </c>
      <c r="H49" s="650"/>
    </row>
  </sheetData>
  <mergeCells count="57">
    <mergeCell ref="C48:D48"/>
    <mergeCell ref="C42:D42"/>
    <mergeCell ref="C43:D43"/>
    <mergeCell ref="C44:D44"/>
    <mergeCell ref="C45:D45"/>
    <mergeCell ref="C46:D46"/>
    <mergeCell ref="C40:D40"/>
    <mergeCell ref="C22:D22"/>
    <mergeCell ref="C28:H28"/>
    <mergeCell ref="C41:D41"/>
    <mergeCell ref="C47:D47"/>
    <mergeCell ref="F8:H8"/>
    <mergeCell ref="F19:H19"/>
    <mergeCell ref="C37:D37"/>
    <mergeCell ref="C38:D38"/>
    <mergeCell ref="C39:D39"/>
    <mergeCell ref="F16:H16"/>
    <mergeCell ref="F17:H17"/>
    <mergeCell ref="F18:H18"/>
    <mergeCell ref="C11:D11"/>
    <mergeCell ref="C12:D12"/>
    <mergeCell ref="F13:H13"/>
    <mergeCell ref="F11:H11"/>
    <mergeCell ref="F12:H12"/>
    <mergeCell ref="F14:H14"/>
    <mergeCell ref="P2:Q2"/>
    <mergeCell ref="B2:H2"/>
    <mergeCell ref="C8:D8"/>
    <mergeCell ref="C9:D9"/>
    <mergeCell ref="C10:D10"/>
    <mergeCell ref="C4:D4"/>
    <mergeCell ref="B3:H3"/>
    <mergeCell ref="C6:D6"/>
    <mergeCell ref="C5:D5"/>
    <mergeCell ref="C7:D7"/>
    <mergeCell ref="F9:H9"/>
    <mergeCell ref="F10:H10"/>
    <mergeCell ref="F4:H4"/>
    <mergeCell ref="F5:H5"/>
    <mergeCell ref="F6:H6"/>
    <mergeCell ref="F7:H7"/>
    <mergeCell ref="G49:H49"/>
    <mergeCell ref="C14:D14"/>
    <mergeCell ref="C15:D15"/>
    <mergeCell ref="C16:D16"/>
    <mergeCell ref="C13:D13"/>
    <mergeCell ref="C17:D17"/>
    <mergeCell ref="C23:D23"/>
    <mergeCell ref="C18:D18"/>
    <mergeCell ref="F20:H20"/>
    <mergeCell ref="F21:H21"/>
    <mergeCell ref="F22:H22"/>
    <mergeCell ref="F23:H23"/>
    <mergeCell ref="C19:D19"/>
    <mergeCell ref="C20:D20"/>
    <mergeCell ref="C21:D21"/>
    <mergeCell ref="F15:H15"/>
  </mergeCells>
  <dataValidations count="6">
    <dataValidation type="list" allowBlank="1" showInputMessage="1" showErrorMessage="1" sqref="D34">
      <formula1>$N$30:$N$40</formula1>
    </dataValidation>
    <dataValidation type="list" allowBlank="1" showInputMessage="1" showErrorMessage="1" sqref="D33">
      <formula1>$M$30:$M$32</formula1>
    </dataValidation>
    <dataValidation type="list" allowBlank="1" showInputMessage="1" showErrorMessage="1" sqref="D32">
      <formula1>$L$30:$L$32</formula1>
    </dataValidation>
    <dataValidation type="list" allowBlank="1" showInputMessage="1" showErrorMessage="1" sqref="D35">
      <formula1>$O$30:$O$32</formula1>
    </dataValidation>
    <dataValidation type="list" allowBlank="1" showInputMessage="1" showErrorMessage="1" sqref="D30">
      <formula1>$J$30:$J$35</formula1>
    </dataValidation>
    <dataValidation type="list" allowBlank="1" showInputMessage="1" showErrorMessage="1" sqref="D31">
      <formula1>$K$30:$K$34</formula1>
    </dataValidation>
  </dataValidations>
  <hyperlinks>
    <hyperlink ref="P2:Q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3"/>
  </sheetPr>
  <dimension ref="A2:P46"/>
  <sheetViews>
    <sheetView showGridLines="0" topLeftCell="B1" zoomScaleNormal="100" workbookViewId="0">
      <pane ySplit="2" topLeftCell="A24" activePane="bottomLeft" state="frozen"/>
      <selection pane="bottomLeft" activeCell="Q38" sqref="Q38"/>
    </sheetView>
  </sheetViews>
  <sheetFormatPr defaultRowHeight="15.75" customHeight="1" outlineLevelRow="2" outlineLevelCol="1"/>
  <cols>
    <col min="1" max="1" width="3.7109375" style="256" customWidth="1"/>
    <col min="2" max="2" width="12.7109375" style="148" customWidth="1"/>
    <col min="3" max="3" width="80.7109375" style="256" customWidth="1"/>
    <col min="4" max="4" width="25.7109375" style="256" customWidth="1"/>
    <col min="5" max="5" width="11.140625" style="258" hidden="1" customWidth="1"/>
    <col min="6" max="6" width="15.7109375" style="258" customWidth="1"/>
    <col min="7" max="7" width="10.7109375" style="259" customWidth="1"/>
    <col min="8" max="8" width="15.7109375" style="258" customWidth="1"/>
    <col min="9" max="9" width="9.140625" style="256"/>
    <col min="10" max="14" width="15.7109375" style="256" hidden="1" customWidth="1" outlineLevel="1"/>
    <col min="15" max="15" width="9.140625" style="256" collapsed="1"/>
    <col min="16" max="16384" width="9.140625" style="256"/>
  </cols>
  <sheetData>
    <row r="2" spans="2:16" ht="15.75" customHeight="1">
      <c r="B2" s="648" t="s">
        <v>68</v>
      </c>
      <c r="C2" s="648"/>
      <c r="D2" s="648"/>
      <c r="E2" s="648"/>
      <c r="F2" s="648"/>
      <c r="G2" s="648"/>
      <c r="H2" s="648"/>
      <c r="O2" s="639" t="s">
        <v>411</v>
      </c>
      <c r="P2" s="639"/>
    </row>
    <row r="3" spans="2:16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6" ht="15.75" customHeight="1" outlineLevel="1">
      <c r="B4" s="157"/>
      <c r="C4" s="637" t="s">
        <v>16</v>
      </c>
      <c r="D4" s="637"/>
      <c r="E4" s="200"/>
      <c r="F4" s="652">
        <v>470</v>
      </c>
      <c r="G4" s="652"/>
      <c r="H4" s="652"/>
    </row>
    <row r="5" spans="2:16" ht="15.75" customHeight="1" outlineLevel="1">
      <c r="B5" s="157"/>
      <c r="C5" s="637" t="s">
        <v>17</v>
      </c>
      <c r="D5" s="637"/>
      <c r="E5" s="200"/>
      <c r="F5" s="652">
        <v>340</v>
      </c>
      <c r="G5" s="652"/>
      <c r="H5" s="652"/>
    </row>
    <row r="6" spans="2:16" ht="15.75" customHeight="1" outlineLevel="1">
      <c r="B6" s="157"/>
      <c r="C6" s="637" t="s">
        <v>18</v>
      </c>
      <c r="D6" s="637"/>
      <c r="E6" s="200"/>
      <c r="F6" s="652">
        <v>210</v>
      </c>
      <c r="G6" s="652"/>
      <c r="H6" s="652"/>
    </row>
    <row r="7" spans="2:16" ht="15.75" customHeight="1" outlineLevel="1">
      <c r="B7" s="157"/>
      <c r="C7" s="637" t="s">
        <v>19</v>
      </c>
      <c r="D7" s="637"/>
      <c r="E7" s="200"/>
      <c r="F7" s="652">
        <v>110</v>
      </c>
      <c r="G7" s="652"/>
      <c r="H7" s="652"/>
    </row>
    <row r="8" spans="2:16" ht="15.75" customHeight="1" outlineLevel="1">
      <c r="B8" s="157"/>
      <c r="C8" s="637" t="s">
        <v>20</v>
      </c>
      <c r="D8" s="637"/>
      <c r="E8" s="200"/>
      <c r="F8" s="652">
        <v>50</v>
      </c>
      <c r="G8" s="652"/>
      <c r="H8" s="652"/>
    </row>
    <row r="9" spans="2:16" ht="15.75" customHeight="1" outlineLevel="1">
      <c r="B9" s="157"/>
      <c r="C9" s="637" t="s">
        <v>36</v>
      </c>
      <c r="D9" s="637"/>
      <c r="E9" s="200"/>
      <c r="F9" s="652">
        <v>170</v>
      </c>
      <c r="G9" s="652"/>
      <c r="H9" s="652"/>
    </row>
    <row r="10" spans="2:16" ht="15.75" customHeight="1" outlineLevel="1">
      <c r="B10" s="157"/>
      <c r="C10" s="637" t="s">
        <v>21</v>
      </c>
      <c r="D10" s="637"/>
      <c r="E10" s="200"/>
      <c r="F10" s="652">
        <v>900</v>
      </c>
      <c r="G10" s="652"/>
      <c r="H10" s="652"/>
    </row>
    <row r="11" spans="2:16" ht="15.75" customHeight="1" outlineLevel="1">
      <c r="B11" s="157"/>
      <c r="C11" s="637" t="s">
        <v>22</v>
      </c>
      <c r="D11" s="637"/>
      <c r="E11" s="200"/>
      <c r="F11" s="652">
        <v>8</v>
      </c>
      <c r="G11" s="652"/>
      <c r="H11" s="652"/>
    </row>
    <row r="12" spans="2:16" ht="15.75" customHeight="1" outlineLevel="1">
      <c r="B12" s="157"/>
      <c r="C12" s="637" t="s">
        <v>23</v>
      </c>
      <c r="D12" s="637"/>
      <c r="E12" s="200"/>
      <c r="F12" s="652">
        <v>5</v>
      </c>
      <c r="G12" s="652"/>
      <c r="H12" s="652"/>
    </row>
    <row r="13" spans="2:16" ht="15.75" customHeight="1" outlineLevel="1">
      <c r="B13" s="157"/>
      <c r="C13" s="637" t="s">
        <v>172</v>
      </c>
      <c r="D13" s="637"/>
      <c r="E13" s="159"/>
      <c r="F13" s="647">
        <v>40</v>
      </c>
      <c r="G13" s="647"/>
      <c r="H13" s="647"/>
    </row>
    <row r="14" spans="2:16" ht="15.75" customHeight="1" outlineLevel="1">
      <c r="B14" s="157"/>
      <c r="C14" s="637" t="s">
        <v>24</v>
      </c>
      <c r="D14" s="637"/>
      <c r="E14" s="200"/>
      <c r="F14" s="649">
        <v>60</v>
      </c>
      <c r="G14" s="649"/>
      <c r="H14" s="649"/>
    </row>
    <row r="15" spans="2:16" ht="15.75" customHeight="1" outlineLevel="1">
      <c r="B15" s="157"/>
      <c r="C15" s="637" t="s">
        <v>25</v>
      </c>
      <c r="D15" s="637"/>
      <c r="E15" s="200"/>
      <c r="F15" s="649">
        <v>70</v>
      </c>
      <c r="G15" s="649"/>
      <c r="H15" s="649"/>
    </row>
    <row r="16" spans="2:16" ht="15.75" customHeight="1" outlineLevel="1">
      <c r="B16" s="157"/>
      <c r="C16" s="637" t="s">
        <v>26</v>
      </c>
      <c r="D16" s="637"/>
      <c r="E16" s="200"/>
      <c r="F16" s="652">
        <v>150</v>
      </c>
      <c r="G16" s="652"/>
      <c r="H16" s="652"/>
    </row>
    <row r="17" spans="2:14" ht="15.75" customHeight="1" outlineLevel="1">
      <c r="B17" s="157"/>
      <c r="C17" s="637" t="s">
        <v>27</v>
      </c>
      <c r="D17" s="637"/>
      <c r="E17" s="200"/>
      <c r="F17" s="652">
        <v>508</v>
      </c>
      <c r="G17" s="652"/>
      <c r="H17" s="652"/>
    </row>
    <row r="18" spans="2:14" ht="15.75" customHeight="1" outlineLevel="1">
      <c r="B18" s="157"/>
      <c r="C18" s="637" t="s">
        <v>28</v>
      </c>
      <c r="D18" s="637"/>
      <c r="E18" s="200"/>
      <c r="F18" s="652" t="s">
        <v>53</v>
      </c>
      <c r="G18" s="652"/>
      <c r="H18" s="652"/>
    </row>
    <row r="19" spans="2:14" ht="15.75" customHeight="1" outlineLevel="1">
      <c r="B19" s="157"/>
      <c r="C19" s="637" t="s">
        <v>30</v>
      </c>
      <c r="D19" s="637"/>
      <c r="E19" s="200"/>
      <c r="F19" s="652" t="s">
        <v>31</v>
      </c>
      <c r="G19" s="652"/>
      <c r="H19" s="652"/>
    </row>
    <row r="20" spans="2:14" ht="15.75" customHeight="1" outlineLevel="1">
      <c r="B20" s="157"/>
      <c r="C20" s="637" t="s">
        <v>37</v>
      </c>
      <c r="D20" s="637"/>
      <c r="E20" s="200"/>
      <c r="F20" s="652" t="s">
        <v>49</v>
      </c>
      <c r="G20" s="652"/>
      <c r="H20" s="652"/>
    </row>
    <row r="21" spans="2:14" ht="15.75" customHeight="1" outlineLevel="1">
      <c r="B21" s="157"/>
      <c r="C21" s="637" t="s">
        <v>33</v>
      </c>
      <c r="D21" s="637"/>
      <c r="E21" s="200"/>
      <c r="F21" s="652" t="s">
        <v>58</v>
      </c>
      <c r="G21" s="652"/>
      <c r="H21" s="652"/>
    </row>
    <row r="22" spans="2:14" ht="15.75" customHeight="1" outlineLevel="1">
      <c r="B22" s="157"/>
      <c r="C22" s="635" t="s">
        <v>35</v>
      </c>
      <c r="D22" s="635"/>
      <c r="E22" s="200"/>
      <c r="F22" s="649">
        <v>226</v>
      </c>
      <c r="G22" s="649"/>
      <c r="H22" s="649"/>
    </row>
    <row r="23" spans="2:14" ht="15.75" customHeight="1">
      <c r="B23" s="49"/>
      <c r="C23" s="52"/>
      <c r="D23" s="52"/>
      <c r="E23" s="51"/>
      <c r="F23" s="52"/>
      <c r="G23" s="52"/>
      <c r="H23" s="51"/>
    </row>
    <row r="24" spans="2:14" ht="15.75" customHeight="1" outlineLevel="1">
      <c r="B24" s="196" t="s">
        <v>39</v>
      </c>
      <c r="C24" s="197" t="s">
        <v>44</v>
      </c>
      <c r="D24" s="197"/>
      <c r="E24" s="199" t="s">
        <v>1</v>
      </c>
      <c r="F24" s="197" t="s">
        <v>1</v>
      </c>
      <c r="G24" s="197" t="s">
        <v>40</v>
      </c>
      <c r="H24" s="199" t="s">
        <v>41</v>
      </c>
    </row>
    <row r="25" spans="2:14" ht="15.75" customHeight="1" outlineLevel="1">
      <c r="B25" s="250">
        <v>1150</v>
      </c>
      <c r="C25" s="248" t="s">
        <v>13</v>
      </c>
      <c r="D25" s="248"/>
      <c r="E25" s="229">
        <v>4354</v>
      </c>
      <c r="F25" s="173">
        <f>E25*'Прайс-лист'!I3*(1-'Прайс-лист'!$E$3)</f>
        <v>101012.8</v>
      </c>
      <c r="G25" s="244"/>
      <c r="H25" s="208">
        <f>F25</f>
        <v>101012.8</v>
      </c>
    </row>
    <row r="26" spans="2:14" ht="15.75" customHeight="1" outlineLevel="2">
      <c r="B26" s="184"/>
      <c r="C26" s="12" t="s">
        <v>337</v>
      </c>
      <c r="D26" s="12"/>
      <c r="E26" s="12"/>
      <c r="F26" s="12"/>
      <c r="G26" s="12"/>
      <c r="H26" s="12"/>
    </row>
    <row r="27" spans="2:14" ht="201.75" customHeight="1" outlineLevel="2">
      <c r="B27" s="176"/>
      <c r="C27" s="636" t="s">
        <v>631</v>
      </c>
      <c r="D27" s="636"/>
      <c r="E27" s="636"/>
      <c r="F27" s="636"/>
      <c r="G27" s="636"/>
      <c r="H27" s="636"/>
    </row>
    <row r="28" spans="2:14" ht="14.25" outlineLevel="1">
      <c r="C28" s="12" t="s">
        <v>365</v>
      </c>
      <c r="D28" s="12"/>
      <c r="E28" s="12"/>
      <c r="F28" s="12"/>
      <c r="G28" s="12"/>
      <c r="H28" s="12"/>
    </row>
    <row r="29" spans="2:14" ht="15" outlineLevel="1">
      <c r="B29" s="250">
        <v>2473</v>
      </c>
      <c r="C29" s="248" t="s">
        <v>3</v>
      </c>
      <c r="D29" s="178" t="s">
        <v>277</v>
      </c>
      <c r="E29" s="208">
        <v>170</v>
      </c>
      <c r="F29" s="173">
        <f>E29*'Прайс-лист'!I3*(1-'Прайс-лист'!$E$3)</f>
        <v>3944</v>
      </c>
      <c r="G29" s="225">
        <v>0</v>
      </c>
      <c r="H29" s="208">
        <f>F29*G29</f>
        <v>0</v>
      </c>
      <c r="J29" s="104" t="s">
        <v>277</v>
      </c>
      <c r="K29" s="104" t="s">
        <v>277</v>
      </c>
      <c r="L29" s="104" t="s">
        <v>277</v>
      </c>
      <c r="M29" s="104" t="s">
        <v>277</v>
      </c>
      <c r="N29" s="104" t="s">
        <v>277</v>
      </c>
    </row>
    <row r="30" spans="2:14" ht="15" outlineLevel="1">
      <c r="B30" s="207"/>
      <c r="C30" s="242" t="s">
        <v>454</v>
      </c>
      <c r="D30" s="191" t="s">
        <v>277</v>
      </c>
      <c r="E30" s="208">
        <v>23</v>
      </c>
      <c r="F30" s="173">
        <f>E30*'Прайс-лист'!I3*(1-'Прайс-лист'!$E$3)</f>
        <v>533.6</v>
      </c>
      <c r="G30" s="225">
        <v>0</v>
      </c>
      <c r="H30" s="208">
        <f>F30*G30</f>
        <v>0</v>
      </c>
      <c r="J30" s="106" t="s">
        <v>331</v>
      </c>
      <c r="K30" s="108" t="s">
        <v>453</v>
      </c>
      <c r="L30" s="106" t="s">
        <v>331</v>
      </c>
      <c r="M30" s="106" t="s">
        <v>444</v>
      </c>
      <c r="N30" s="108" t="s">
        <v>445</v>
      </c>
    </row>
    <row r="31" spans="2:14" ht="15" outlineLevel="1">
      <c r="B31" s="250">
        <v>2120</v>
      </c>
      <c r="C31" s="242" t="s">
        <v>458</v>
      </c>
      <c r="D31" s="191" t="s">
        <v>277</v>
      </c>
      <c r="E31" s="208">
        <v>151</v>
      </c>
      <c r="F31" s="173">
        <f>E31*'Прайс-лист'!I3*(1-'Прайс-лист'!$E$3)</f>
        <v>3503.2000000000003</v>
      </c>
      <c r="G31" s="225">
        <v>0</v>
      </c>
      <c r="H31" s="208">
        <f>F31*G31</f>
        <v>0</v>
      </c>
      <c r="J31" s="106" t="s">
        <v>368</v>
      </c>
      <c r="K31" s="104" t="s">
        <v>450</v>
      </c>
      <c r="L31" s="104" t="s">
        <v>333</v>
      </c>
      <c r="M31" s="106" t="s">
        <v>443</v>
      </c>
      <c r="N31" s="106" t="s">
        <v>446</v>
      </c>
    </row>
    <row r="32" spans="2:14" ht="15" outlineLevel="1">
      <c r="B32" s="250"/>
      <c r="C32" s="242" t="s">
        <v>464</v>
      </c>
      <c r="D32" s="191" t="s">
        <v>277</v>
      </c>
      <c r="E32" s="208">
        <v>2486</v>
      </c>
      <c r="F32" s="173">
        <f>E32*'Прайс-лист'!I3*(1-'Прайс-лист'!$E$3)</f>
        <v>57675.200000000004</v>
      </c>
      <c r="G32" s="225">
        <v>0</v>
      </c>
      <c r="H32" s="208">
        <f>F32*G32</f>
        <v>0</v>
      </c>
      <c r="J32" s="106" t="s">
        <v>367</v>
      </c>
      <c r="K32" s="111" t="s">
        <v>451</v>
      </c>
      <c r="M32" s="108" t="s">
        <v>523</v>
      </c>
      <c r="N32" s="106" t="s">
        <v>447</v>
      </c>
    </row>
    <row r="33" spans="1:14" ht="15" outlineLevel="1">
      <c r="B33" s="250"/>
      <c r="C33" s="242" t="s">
        <v>463</v>
      </c>
      <c r="D33" s="191" t="s">
        <v>277</v>
      </c>
      <c r="E33" s="208">
        <v>3356</v>
      </c>
      <c r="F33" s="173">
        <f>E33*'Прайс-лист'!I3*(1-'Прайс-лист'!$E$3)</f>
        <v>77859.199999999997</v>
      </c>
      <c r="G33" s="225">
        <v>0</v>
      </c>
      <c r="H33" s="208">
        <f>F33*G33</f>
        <v>0</v>
      </c>
      <c r="J33" s="108" t="s">
        <v>332</v>
      </c>
      <c r="K33" s="105" t="s">
        <v>456</v>
      </c>
      <c r="L33" s="111"/>
      <c r="N33" s="111"/>
    </row>
    <row r="34" spans="1:14" ht="15" outlineLevel="1">
      <c r="C34" s="189" t="s">
        <v>4</v>
      </c>
      <c r="D34" s="189"/>
      <c r="E34" s="189"/>
      <c r="F34" s="189"/>
      <c r="G34" s="189"/>
      <c r="H34" s="189"/>
      <c r="J34" s="108" t="s">
        <v>333</v>
      </c>
      <c r="K34" s="130" t="s">
        <v>346</v>
      </c>
      <c r="L34" s="111"/>
      <c r="N34" s="111"/>
    </row>
    <row r="35" spans="1:14" ht="15" outlineLevel="1">
      <c r="A35" s="152"/>
      <c r="B35" s="243">
        <v>4144</v>
      </c>
      <c r="C35" s="632" t="s">
        <v>409</v>
      </c>
      <c r="D35" s="632"/>
      <c r="E35" s="208">
        <v>23</v>
      </c>
      <c r="F35" s="173">
        <f>E35*'Прайс-лист'!I3*(1-'Прайс-лист'!$E$3)</f>
        <v>533.6</v>
      </c>
      <c r="G35" s="175">
        <v>0</v>
      </c>
      <c r="H35" s="174">
        <f t="shared" ref="H35:H45" si="0">F35*G35</f>
        <v>0</v>
      </c>
      <c r="J35" s="108"/>
      <c r="K35" s="130" t="s">
        <v>455</v>
      </c>
      <c r="L35" s="108"/>
      <c r="M35" s="108"/>
      <c r="N35" s="108"/>
    </row>
    <row r="36" spans="1:14" ht="14.25" outlineLevel="1">
      <c r="A36" s="152"/>
      <c r="B36" s="243">
        <v>2413</v>
      </c>
      <c r="C36" s="635" t="s">
        <v>312</v>
      </c>
      <c r="D36" s="635"/>
      <c r="E36" s="208">
        <v>362</v>
      </c>
      <c r="F36" s="173">
        <f>E36*'Прайс-лист'!I3*(1-'Прайс-лист'!$E$3)</f>
        <v>8398.4</v>
      </c>
      <c r="G36" s="225">
        <v>0</v>
      </c>
      <c r="H36" s="208">
        <f t="shared" si="0"/>
        <v>0</v>
      </c>
    </row>
    <row r="37" spans="1:14" ht="14.25" outlineLevel="1">
      <c r="A37" s="152"/>
      <c r="B37" s="243">
        <v>2338</v>
      </c>
      <c r="C37" s="635" t="s">
        <v>63</v>
      </c>
      <c r="D37" s="635"/>
      <c r="E37" s="208">
        <v>90</v>
      </c>
      <c r="F37" s="173">
        <f>E37*'Прайс-лист'!I3*(1-'Прайс-лист'!$E$3)</f>
        <v>2088</v>
      </c>
      <c r="G37" s="225">
        <v>0</v>
      </c>
      <c r="H37" s="208">
        <f t="shared" si="0"/>
        <v>0</v>
      </c>
    </row>
    <row r="38" spans="1:14" ht="14.25" outlineLevel="1">
      <c r="A38" s="152"/>
      <c r="B38" s="243">
        <v>2513</v>
      </c>
      <c r="C38" s="635" t="s">
        <v>533</v>
      </c>
      <c r="D38" s="635"/>
      <c r="E38" s="208">
        <v>827</v>
      </c>
      <c r="F38" s="173">
        <f>E38*'Прайс-лист'!I3*(1-'Прайс-лист'!$E$3)</f>
        <v>19186.400000000001</v>
      </c>
      <c r="G38" s="225">
        <v>0</v>
      </c>
      <c r="H38" s="208">
        <f t="shared" si="0"/>
        <v>0</v>
      </c>
    </row>
    <row r="39" spans="1:14" ht="14.25" outlineLevel="1">
      <c r="A39" s="152"/>
      <c r="B39" s="243">
        <v>2422</v>
      </c>
      <c r="C39" s="635" t="s">
        <v>47</v>
      </c>
      <c r="D39" s="635"/>
      <c r="E39" s="208">
        <v>510</v>
      </c>
      <c r="F39" s="173">
        <f>E39*'Прайс-лист'!I3*(1-'Прайс-лист'!$E$3)</f>
        <v>11832</v>
      </c>
      <c r="G39" s="225">
        <v>0</v>
      </c>
      <c r="H39" s="208">
        <f t="shared" si="0"/>
        <v>0</v>
      </c>
    </row>
    <row r="40" spans="1:14" ht="14.25" outlineLevel="1">
      <c r="A40" s="152"/>
      <c r="B40" s="243">
        <v>2911</v>
      </c>
      <c r="C40" s="635" t="s">
        <v>6</v>
      </c>
      <c r="D40" s="635"/>
      <c r="E40" s="208">
        <v>158</v>
      </c>
      <c r="F40" s="173">
        <f>E40*'Прайс-лист'!I3*(1-'Прайс-лист'!$E$3)</f>
        <v>3665.6000000000004</v>
      </c>
      <c r="G40" s="225">
        <v>0</v>
      </c>
      <c r="H40" s="208">
        <f t="shared" si="0"/>
        <v>0</v>
      </c>
    </row>
    <row r="41" spans="1:14" ht="14.25" outlineLevel="1">
      <c r="A41" s="152"/>
      <c r="B41" s="243">
        <v>2912</v>
      </c>
      <c r="C41" s="635" t="s">
        <v>67</v>
      </c>
      <c r="D41" s="635"/>
      <c r="E41" s="208">
        <v>203</v>
      </c>
      <c r="F41" s="173">
        <f>E41*'Прайс-лист'!I3*(1-'Прайс-лист'!$E$3)</f>
        <v>4709.6000000000004</v>
      </c>
      <c r="G41" s="225">
        <v>0</v>
      </c>
      <c r="H41" s="208">
        <f t="shared" si="0"/>
        <v>0</v>
      </c>
    </row>
    <row r="42" spans="1:14" ht="14.25" outlineLevel="1">
      <c r="A42" s="152"/>
      <c r="B42" s="243">
        <v>2880</v>
      </c>
      <c r="C42" s="635" t="s">
        <v>8</v>
      </c>
      <c r="D42" s="635"/>
      <c r="E42" s="208">
        <v>390</v>
      </c>
      <c r="F42" s="173">
        <f>E42*'Прайс-лист'!I3*(1-'Прайс-лист'!$E$3)</f>
        <v>9048</v>
      </c>
      <c r="G42" s="225">
        <v>0</v>
      </c>
      <c r="H42" s="208">
        <f t="shared" si="0"/>
        <v>0</v>
      </c>
    </row>
    <row r="43" spans="1:14" ht="14.25" outlineLevel="1">
      <c r="A43" s="152"/>
      <c r="B43" s="243">
        <v>288001</v>
      </c>
      <c r="C43" s="635" t="s">
        <v>280</v>
      </c>
      <c r="D43" s="635"/>
      <c r="E43" s="208">
        <v>390</v>
      </c>
      <c r="F43" s="173">
        <f>E43*'Прайс-лист'!I3*(1-'Прайс-лист'!$E$3)</f>
        <v>9048</v>
      </c>
      <c r="G43" s="225">
        <v>0</v>
      </c>
      <c r="H43" s="208">
        <f t="shared" si="0"/>
        <v>0</v>
      </c>
    </row>
    <row r="44" spans="1:14" ht="14.25" outlineLevel="1">
      <c r="A44" s="152"/>
      <c r="B44" s="243">
        <v>2392</v>
      </c>
      <c r="C44" s="632" t="s">
        <v>526</v>
      </c>
      <c r="D44" s="632"/>
      <c r="E44" s="208">
        <v>655</v>
      </c>
      <c r="F44" s="173">
        <f>E44*'Прайс-лист'!I3*(1-'Прайс-лист'!$E$3)</f>
        <v>15196</v>
      </c>
      <c r="G44" s="225">
        <v>0</v>
      </c>
      <c r="H44" s="208">
        <f t="shared" si="0"/>
        <v>0</v>
      </c>
    </row>
    <row r="45" spans="1:14" ht="14.25" outlineLevel="1">
      <c r="A45" s="152"/>
      <c r="B45" s="243">
        <v>2397</v>
      </c>
      <c r="C45" s="632" t="s">
        <v>529</v>
      </c>
      <c r="D45" s="632"/>
      <c r="E45" s="208">
        <v>926</v>
      </c>
      <c r="F45" s="173">
        <f>E45*'Прайс-лист'!I3*(1-'Прайс-лист'!$E$3)</f>
        <v>21483.200000000001</v>
      </c>
      <c r="G45" s="225">
        <v>0</v>
      </c>
      <c r="H45" s="208">
        <f t="shared" si="0"/>
        <v>0</v>
      </c>
    </row>
    <row r="46" spans="1:14" ht="18">
      <c r="B46" s="257"/>
      <c r="C46" s="34"/>
      <c r="D46" s="34"/>
      <c r="E46" s="11"/>
      <c r="F46" s="317" t="s">
        <v>9</v>
      </c>
      <c r="G46" s="650">
        <f>SUM(H25:H45)</f>
        <v>101012.8</v>
      </c>
      <c r="H46" s="650"/>
    </row>
  </sheetData>
  <sortState ref="A34:J44">
    <sortCondition ref="A34"/>
  </sortState>
  <mergeCells count="54">
    <mergeCell ref="C39:D39"/>
    <mergeCell ref="C45:D45"/>
    <mergeCell ref="C40:D40"/>
    <mergeCell ref="C41:D41"/>
    <mergeCell ref="C42:D42"/>
    <mergeCell ref="C43:D43"/>
    <mergeCell ref="C44:D44"/>
    <mergeCell ref="C35:D35"/>
    <mergeCell ref="C36:D36"/>
    <mergeCell ref="C37:D37"/>
    <mergeCell ref="C38:D38"/>
    <mergeCell ref="C19:D19"/>
    <mergeCell ref="C20:D20"/>
    <mergeCell ref="C21:D21"/>
    <mergeCell ref="C22:D22"/>
    <mergeCell ref="C27:H27"/>
    <mergeCell ref="F22:H22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3:H13"/>
    <mergeCell ref="F15:H15"/>
    <mergeCell ref="F16:H16"/>
    <mergeCell ref="F17:H17"/>
    <mergeCell ref="F18:H18"/>
    <mergeCell ref="F19:H19"/>
    <mergeCell ref="C13:D13"/>
    <mergeCell ref="C15:D15"/>
    <mergeCell ref="C16:D16"/>
    <mergeCell ref="C17:D17"/>
    <mergeCell ref="C14:D14"/>
    <mergeCell ref="C12:D12"/>
    <mergeCell ref="C18:D18"/>
    <mergeCell ref="G46:H46"/>
    <mergeCell ref="C11:D11"/>
    <mergeCell ref="O2:P2"/>
    <mergeCell ref="B2:H2"/>
    <mergeCell ref="C4:D4"/>
    <mergeCell ref="C5:D5"/>
    <mergeCell ref="B3:H3"/>
    <mergeCell ref="C6:D6"/>
    <mergeCell ref="C7:D7"/>
    <mergeCell ref="C8:D8"/>
    <mergeCell ref="C9:D9"/>
    <mergeCell ref="C10:D10"/>
    <mergeCell ref="F20:H20"/>
    <mergeCell ref="F21:H21"/>
  </mergeCells>
  <dataValidations count="5">
    <dataValidation type="list" allowBlank="1" showInputMessage="1" showErrorMessage="1" sqref="D29">
      <formula1>$J$29:$J$34</formula1>
    </dataValidation>
    <dataValidation type="list" showInputMessage="1" showErrorMessage="1" sqref="D31">
      <formula1>$L$29:$L$31</formula1>
    </dataValidation>
    <dataValidation type="list" allowBlank="1" showInputMessage="1" showErrorMessage="1" sqref="D30">
      <formula1>$K$29:$K$35</formula1>
    </dataValidation>
    <dataValidation type="list" allowBlank="1" showInputMessage="1" showErrorMessage="1" sqref="D33">
      <formula1>$N$29:$N$32</formula1>
    </dataValidation>
    <dataValidation type="list" showInputMessage="1" showErrorMessage="1" sqref="D32">
      <formula1>$M$29:$M$32</formula1>
    </dataValidation>
  </dataValidations>
  <hyperlinks>
    <hyperlink ref="O2:P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3"/>
  </sheetPr>
  <dimension ref="B2:P49"/>
  <sheetViews>
    <sheetView showGridLines="0" topLeftCell="B1" zoomScaleNormal="100" workbookViewId="0">
      <pane ySplit="2" topLeftCell="A28" activePane="bottomLeft" state="frozen"/>
      <selection pane="bottomLeft" activeCell="G49" sqref="G49:H49"/>
    </sheetView>
  </sheetViews>
  <sheetFormatPr defaultRowHeight="15.75" customHeight="1" outlineLevelRow="2" outlineLevelCol="1"/>
  <cols>
    <col min="1" max="1" width="3.7109375" style="256" customWidth="1"/>
    <col min="2" max="2" width="12.7109375" style="148" customWidth="1"/>
    <col min="3" max="3" width="80.7109375" style="256" customWidth="1"/>
    <col min="4" max="4" width="25.7109375" style="256" customWidth="1"/>
    <col min="5" max="5" width="11.140625" style="256" hidden="1" customWidth="1"/>
    <col min="6" max="6" width="15.7109375" style="312" customWidth="1"/>
    <col min="7" max="7" width="10.7109375" style="312" customWidth="1"/>
    <col min="8" max="8" width="15.7109375" style="312" customWidth="1"/>
    <col min="9" max="9" width="9.140625" style="256"/>
    <col min="10" max="14" width="15.7109375" style="256" hidden="1" customWidth="1" outlineLevel="1"/>
    <col min="15" max="15" width="9.140625" style="256" collapsed="1"/>
    <col min="16" max="16384" width="9.140625" style="256"/>
  </cols>
  <sheetData>
    <row r="2" spans="2:16" ht="15.75" customHeight="1">
      <c r="B2" s="641" t="s">
        <v>64</v>
      </c>
      <c r="C2" s="641"/>
      <c r="D2" s="641"/>
      <c r="E2" s="641"/>
      <c r="F2" s="641"/>
      <c r="G2" s="641"/>
      <c r="H2" s="641"/>
      <c r="O2" s="639" t="s">
        <v>411</v>
      </c>
      <c r="P2" s="639"/>
    </row>
    <row r="3" spans="2:16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6" ht="15.75" customHeight="1" outlineLevel="1">
      <c r="B4" s="157"/>
      <c r="C4" s="637" t="s">
        <v>16</v>
      </c>
      <c r="D4" s="637"/>
      <c r="E4" s="200"/>
      <c r="F4" s="653">
        <v>420</v>
      </c>
      <c r="G4" s="653"/>
      <c r="H4" s="653"/>
    </row>
    <row r="5" spans="2:16" ht="15.75" customHeight="1" outlineLevel="1">
      <c r="B5" s="157"/>
      <c r="C5" s="637" t="s">
        <v>17</v>
      </c>
      <c r="D5" s="637"/>
      <c r="E5" s="200"/>
      <c r="F5" s="653">
        <v>310</v>
      </c>
      <c r="G5" s="653"/>
      <c r="H5" s="653"/>
    </row>
    <row r="6" spans="2:16" ht="15.75" customHeight="1" outlineLevel="1">
      <c r="B6" s="157"/>
      <c r="C6" s="637" t="s">
        <v>18</v>
      </c>
      <c r="D6" s="637"/>
      <c r="E6" s="200"/>
      <c r="F6" s="653">
        <v>195</v>
      </c>
      <c r="G6" s="653"/>
      <c r="H6" s="653"/>
    </row>
    <row r="7" spans="2:16" ht="15.75" customHeight="1" outlineLevel="1">
      <c r="B7" s="157"/>
      <c r="C7" s="637" t="s">
        <v>19</v>
      </c>
      <c r="D7" s="637"/>
      <c r="E7" s="200"/>
      <c r="F7" s="653">
        <v>101</v>
      </c>
      <c r="G7" s="653"/>
      <c r="H7" s="653"/>
    </row>
    <row r="8" spans="2:16" ht="15.75" customHeight="1" outlineLevel="1">
      <c r="B8" s="157"/>
      <c r="C8" s="637" t="s">
        <v>20</v>
      </c>
      <c r="D8" s="637"/>
      <c r="E8" s="200"/>
      <c r="F8" s="653">
        <v>46</v>
      </c>
      <c r="G8" s="653"/>
      <c r="H8" s="653"/>
    </row>
    <row r="9" spans="2:16" ht="15.75" customHeight="1" outlineLevel="1">
      <c r="B9" s="157"/>
      <c r="C9" s="637" t="s">
        <v>36</v>
      </c>
      <c r="D9" s="637"/>
      <c r="E9" s="200"/>
      <c r="F9" s="653">
        <v>115</v>
      </c>
      <c r="G9" s="653"/>
      <c r="H9" s="653"/>
    </row>
    <row r="10" spans="2:16" ht="15.75" customHeight="1" outlineLevel="1">
      <c r="B10" s="157"/>
      <c r="C10" s="637" t="s">
        <v>21</v>
      </c>
      <c r="D10" s="637"/>
      <c r="E10" s="200"/>
      <c r="F10" s="653">
        <v>700</v>
      </c>
      <c r="G10" s="653"/>
      <c r="H10" s="653"/>
    </row>
    <row r="11" spans="2:16" ht="15.75" customHeight="1" outlineLevel="1">
      <c r="B11" s="157"/>
      <c r="C11" s="637" t="s">
        <v>22</v>
      </c>
      <c r="D11" s="637"/>
      <c r="E11" s="200"/>
      <c r="F11" s="653">
        <v>6</v>
      </c>
      <c r="G11" s="653"/>
      <c r="H11" s="653"/>
    </row>
    <row r="12" spans="2:16" ht="15.75" customHeight="1" outlineLevel="1">
      <c r="B12" s="157"/>
      <c r="C12" s="637" t="s">
        <v>23</v>
      </c>
      <c r="D12" s="637"/>
      <c r="E12" s="200"/>
      <c r="F12" s="653">
        <v>3</v>
      </c>
      <c r="G12" s="653"/>
      <c r="H12" s="653"/>
    </row>
    <row r="13" spans="2:16" ht="15.75" customHeight="1" outlineLevel="1">
      <c r="B13" s="157"/>
      <c r="C13" s="637" t="s">
        <v>172</v>
      </c>
      <c r="D13" s="637"/>
      <c r="E13" s="159"/>
      <c r="F13" s="634">
        <v>25</v>
      </c>
      <c r="G13" s="634"/>
      <c r="H13" s="634"/>
    </row>
    <row r="14" spans="2:16" ht="15.75" customHeight="1" outlineLevel="1">
      <c r="B14" s="157"/>
      <c r="C14" s="637" t="s">
        <v>24</v>
      </c>
      <c r="D14" s="637"/>
      <c r="E14" s="200"/>
      <c r="F14" s="634">
        <v>40</v>
      </c>
      <c r="G14" s="634"/>
      <c r="H14" s="634"/>
    </row>
    <row r="15" spans="2:16" ht="15.75" customHeight="1" outlineLevel="1">
      <c r="B15" s="157"/>
      <c r="C15" s="637" t="s">
        <v>25</v>
      </c>
      <c r="D15" s="637"/>
      <c r="E15" s="200"/>
      <c r="F15" s="634">
        <v>50</v>
      </c>
      <c r="G15" s="634"/>
      <c r="H15" s="634"/>
    </row>
    <row r="16" spans="2:16" ht="15.75" customHeight="1" outlineLevel="1">
      <c r="B16" s="157"/>
      <c r="C16" s="637" t="s">
        <v>26</v>
      </c>
      <c r="D16" s="637"/>
      <c r="E16" s="200"/>
      <c r="F16" s="653">
        <v>115</v>
      </c>
      <c r="G16" s="653"/>
      <c r="H16" s="653"/>
    </row>
    <row r="17" spans="2:14" ht="15.75" customHeight="1" outlineLevel="1">
      <c r="B17" s="157"/>
      <c r="C17" s="637" t="s">
        <v>27</v>
      </c>
      <c r="D17" s="637"/>
      <c r="E17" s="200"/>
      <c r="F17" s="653" t="s">
        <v>52</v>
      </c>
      <c r="G17" s="653"/>
      <c r="H17" s="653"/>
    </row>
    <row r="18" spans="2:14" ht="15.75" customHeight="1" outlineLevel="1">
      <c r="B18" s="157"/>
      <c r="C18" s="637" t="s">
        <v>28</v>
      </c>
      <c r="D18" s="637"/>
      <c r="E18" s="200"/>
      <c r="F18" s="653" t="s">
        <v>53</v>
      </c>
      <c r="G18" s="653"/>
      <c r="H18" s="653"/>
    </row>
    <row r="19" spans="2:14" ht="15.75" customHeight="1" outlineLevel="1">
      <c r="B19" s="157"/>
      <c r="C19" s="637" t="s">
        <v>30</v>
      </c>
      <c r="D19" s="637"/>
      <c r="E19" s="200"/>
      <c r="F19" s="653" t="s">
        <v>31</v>
      </c>
      <c r="G19" s="653"/>
      <c r="H19" s="653"/>
    </row>
    <row r="20" spans="2:14" ht="15.75" customHeight="1" outlineLevel="1">
      <c r="B20" s="157"/>
      <c r="C20" s="637" t="s">
        <v>37</v>
      </c>
      <c r="D20" s="637"/>
      <c r="E20" s="200"/>
      <c r="F20" s="653" t="s">
        <v>49</v>
      </c>
      <c r="G20" s="653"/>
      <c r="H20" s="653"/>
    </row>
    <row r="21" spans="2:14" ht="15.75" customHeight="1" outlineLevel="1">
      <c r="B21" s="157"/>
      <c r="C21" s="637" t="s">
        <v>33</v>
      </c>
      <c r="D21" s="637"/>
      <c r="E21" s="200"/>
      <c r="F21" s="653" t="s">
        <v>57</v>
      </c>
      <c r="G21" s="653"/>
      <c r="H21" s="653"/>
    </row>
    <row r="22" spans="2:14" ht="15.75" customHeight="1" outlineLevel="1">
      <c r="B22" s="157"/>
      <c r="C22" s="635" t="s">
        <v>35</v>
      </c>
      <c r="D22" s="635"/>
      <c r="E22" s="200"/>
      <c r="F22" s="647">
        <v>178</v>
      </c>
      <c r="G22" s="647"/>
      <c r="H22" s="647"/>
    </row>
    <row r="23" spans="2:14" ht="15.75" customHeight="1">
      <c r="B23" s="49"/>
      <c r="C23" s="52"/>
      <c r="D23" s="52"/>
      <c r="E23" s="51"/>
      <c r="F23" s="52"/>
      <c r="G23" s="52"/>
      <c r="H23" s="51"/>
    </row>
    <row r="24" spans="2:14" ht="15.75" customHeight="1" outlineLevel="1">
      <c r="B24" s="196" t="s">
        <v>39</v>
      </c>
      <c r="C24" s="197" t="s">
        <v>44</v>
      </c>
      <c r="D24" s="197"/>
      <c r="E24" s="199" t="s">
        <v>1</v>
      </c>
      <c r="F24" s="197" t="s">
        <v>1</v>
      </c>
      <c r="G24" s="197" t="s">
        <v>40</v>
      </c>
      <c r="H24" s="199" t="s">
        <v>41</v>
      </c>
    </row>
    <row r="25" spans="2:14" ht="15.75" customHeight="1" outlineLevel="1">
      <c r="B25" s="250">
        <v>1140</v>
      </c>
      <c r="C25" s="248" t="s">
        <v>13</v>
      </c>
      <c r="D25" s="248"/>
      <c r="E25" s="173">
        <v>3559</v>
      </c>
      <c r="F25" s="173">
        <f>E25*'Прайс-лист'!I3*(1-'Прайс-лист'!$E$3)</f>
        <v>82568.800000000003</v>
      </c>
      <c r="G25" s="305"/>
      <c r="H25" s="174">
        <f>F25</f>
        <v>82568.800000000003</v>
      </c>
    </row>
    <row r="26" spans="2:14" ht="15.75" customHeight="1" outlineLevel="2">
      <c r="B26" s="184"/>
      <c r="C26" s="12" t="s">
        <v>337</v>
      </c>
      <c r="D26" s="12"/>
      <c r="E26" s="12"/>
      <c r="F26" s="12"/>
      <c r="G26" s="12"/>
      <c r="H26" s="12"/>
    </row>
    <row r="27" spans="2:14" ht="223.5" customHeight="1" outlineLevel="2">
      <c r="B27" s="176"/>
      <c r="C27" s="654" t="s">
        <v>632</v>
      </c>
      <c r="D27" s="654"/>
      <c r="E27" s="654"/>
      <c r="F27" s="654"/>
      <c r="G27" s="654"/>
      <c r="H27" s="654"/>
    </row>
    <row r="28" spans="2:14" ht="15.75" customHeight="1" outlineLevel="1">
      <c r="C28" s="12" t="s">
        <v>365</v>
      </c>
      <c r="D28" s="12"/>
      <c r="E28" s="12"/>
      <c r="F28" s="12"/>
      <c r="G28" s="12"/>
      <c r="H28" s="12"/>
    </row>
    <row r="29" spans="2:14" ht="15.75" customHeight="1" outlineLevel="1">
      <c r="B29" s="250">
        <v>2473</v>
      </c>
      <c r="C29" s="248" t="s">
        <v>3</v>
      </c>
      <c r="D29" s="178" t="s">
        <v>277</v>
      </c>
      <c r="E29" s="208">
        <v>170</v>
      </c>
      <c r="F29" s="173">
        <f>E29*'Прайс-лист'!I3*(1-'Прайс-лист'!$E$3)</f>
        <v>3944</v>
      </c>
      <c r="G29" s="175">
        <v>0</v>
      </c>
      <c r="H29" s="174">
        <f t="shared" ref="H29:H34" si="0">F29*G29</f>
        <v>0</v>
      </c>
      <c r="J29" s="104" t="s">
        <v>277</v>
      </c>
      <c r="K29" s="104" t="s">
        <v>277</v>
      </c>
      <c r="L29" s="104" t="s">
        <v>277</v>
      </c>
      <c r="M29" s="104" t="s">
        <v>277</v>
      </c>
      <c r="N29" s="104" t="s">
        <v>277</v>
      </c>
    </row>
    <row r="30" spans="2:14" ht="15.75" customHeight="1" outlineLevel="1">
      <c r="B30" s="207"/>
      <c r="C30" s="242" t="s">
        <v>454</v>
      </c>
      <c r="D30" s="191" t="s">
        <v>456</v>
      </c>
      <c r="E30" s="208">
        <v>23</v>
      </c>
      <c r="F30" s="173">
        <f>E30*'Прайс-лист'!I3*(1-'Прайс-лист'!$E$3)</f>
        <v>533.6</v>
      </c>
      <c r="G30" s="175">
        <v>0</v>
      </c>
      <c r="H30" s="174">
        <f t="shared" si="0"/>
        <v>0</v>
      </c>
      <c r="J30" s="106" t="s">
        <v>331</v>
      </c>
      <c r="K30" s="108" t="s">
        <v>453</v>
      </c>
      <c r="L30" s="106" t="s">
        <v>331</v>
      </c>
      <c r="M30" s="106" t="s">
        <v>444</v>
      </c>
      <c r="N30" s="108" t="s">
        <v>445</v>
      </c>
    </row>
    <row r="31" spans="2:14" ht="15.75" customHeight="1" outlineLevel="1">
      <c r="B31" s="250">
        <v>2126</v>
      </c>
      <c r="C31" s="242" t="s">
        <v>458</v>
      </c>
      <c r="D31" s="191" t="s">
        <v>277</v>
      </c>
      <c r="E31" s="208">
        <v>143</v>
      </c>
      <c r="F31" s="173">
        <f>E31*'Прайс-лист'!I3*(1-'Прайс-лист'!$E$3)</f>
        <v>3317.6000000000004</v>
      </c>
      <c r="G31" s="175">
        <v>0</v>
      </c>
      <c r="H31" s="174">
        <f t="shared" si="0"/>
        <v>0</v>
      </c>
      <c r="J31" s="106" t="s">
        <v>368</v>
      </c>
      <c r="K31" s="104" t="s">
        <v>450</v>
      </c>
      <c r="L31" s="104" t="s">
        <v>333</v>
      </c>
      <c r="M31" s="106" t="s">
        <v>443</v>
      </c>
      <c r="N31" s="106" t="s">
        <v>446</v>
      </c>
    </row>
    <row r="32" spans="2:14" ht="15.75" customHeight="1" outlineLevel="1">
      <c r="B32" s="250"/>
      <c r="C32" s="242" t="s">
        <v>464</v>
      </c>
      <c r="D32" s="191" t="s">
        <v>277</v>
      </c>
      <c r="E32" s="208">
        <v>2178</v>
      </c>
      <c r="F32" s="173">
        <f>E32*'Прайс-лист'!I3*(1-'Прайс-лист'!$E$3)</f>
        <v>50529.600000000006</v>
      </c>
      <c r="G32" s="175">
        <v>0</v>
      </c>
      <c r="H32" s="174">
        <f t="shared" si="0"/>
        <v>0</v>
      </c>
      <c r="J32" s="106" t="s">
        <v>367</v>
      </c>
      <c r="K32" s="111" t="s">
        <v>451</v>
      </c>
      <c r="M32" s="108" t="s">
        <v>523</v>
      </c>
      <c r="N32" s="106" t="s">
        <v>447</v>
      </c>
    </row>
    <row r="33" spans="2:14" ht="15.75" customHeight="1" outlineLevel="1">
      <c r="B33" s="250"/>
      <c r="C33" s="242" t="s">
        <v>463</v>
      </c>
      <c r="D33" s="191" t="s">
        <v>277</v>
      </c>
      <c r="E33" s="208">
        <v>2961</v>
      </c>
      <c r="F33" s="173">
        <f>E33*'Прайс-лист'!I3*(1-'Прайс-лист'!$E$3)</f>
        <v>68695.199999999997</v>
      </c>
      <c r="G33" s="175">
        <v>0</v>
      </c>
      <c r="H33" s="174">
        <f t="shared" si="0"/>
        <v>0</v>
      </c>
      <c r="J33" s="108" t="s">
        <v>332</v>
      </c>
      <c r="K33" s="105" t="s">
        <v>456</v>
      </c>
      <c r="L33" s="111"/>
      <c r="M33" s="111"/>
      <c r="N33" s="111"/>
    </row>
    <row r="34" spans="2:14" ht="15.75" customHeight="1" outlineLevel="1">
      <c r="B34" s="250">
        <v>2142</v>
      </c>
      <c r="C34" s="241" t="s">
        <v>309</v>
      </c>
      <c r="D34" s="241"/>
      <c r="E34" s="174">
        <v>23</v>
      </c>
      <c r="F34" s="173">
        <f>E34*'Прайс-лист'!I3*(1-'Прайс-лист'!$E$3)</f>
        <v>533.6</v>
      </c>
      <c r="G34" s="175">
        <v>0</v>
      </c>
      <c r="H34" s="174">
        <f t="shared" si="0"/>
        <v>0</v>
      </c>
      <c r="J34" s="108" t="s">
        <v>333</v>
      </c>
      <c r="K34" s="130" t="s">
        <v>346</v>
      </c>
      <c r="L34" s="111"/>
      <c r="M34" s="111"/>
      <c r="N34" s="111"/>
    </row>
    <row r="35" spans="2:14" ht="15.75" customHeight="1" outlineLevel="1">
      <c r="C35" s="189" t="s">
        <v>4</v>
      </c>
      <c r="D35" s="189"/>
      <c r="E35" s="189"/>
      <c r="F35" s="10"/>
      <c r="G35" s="10"/>
      <c r="H35" s="10"/>
      <c r="J35" s="108"/>
      <c r="K35" s="130" t="s">
        <v>455</v>
      </c>
      <c r="L35" s="108"/>
      <c r="M35" s="108"/>
      <c r="N35" s="108"/>
    </row>
    <row r="36" spans="2:14" ht="15.75" customHeight="1" outlineLevel="1">
      <c r="B36" s="243">
        <v>4144</v>
      </c>
      <c r="C36" s="632" t="s">
        <v>409</v>
      </c>
      <c r="D36" s="632"/>
      <c r="E36" s="174">
        <v>23</v>
      </c>
      <c r="F36" s="173">
        <f>E36*'Прайс-лист'!I3*(1-'Прайс-лист'!$E$3)</f>
        <v>533.6</v>
      </c>
      <c r="G36" s="175">
        <v>0</v>
      </c>
      <c r="H36" s="174">
        <f>F36*G36</f>
        <v>0</v>
      </c>
    </row>
    <row r="37" spans="2:14" ht="15.75" customHeight="1" outlineLevel="1">
      <c r="B37" s="243">
        <v>2414</v>
      </c>
      <c r="C37" s="635" t="s">
        <v>312</v>
      </c>
      <c r="D37" s="635"/>
      <c r="E37" s="174">
        <v>231</v>
      </c>
      <c r="F37" s="173">
        <f>E37*'Прайс-лист'!I3*(1-'Прайс-лист'!$E$3)</f>
        <v>5359.2000000000007</v>
      </c>
      <c r="G37" s="175">
        <v>0</v>
      </c>
      <c r="H37" s="174">
        <f t="shared" ref="H37:H48" si="1">F37*G37</f>
        <v>0</v>
      </c>
    </row>
    <row r="38" spans="2:14" ht="15.75" customHeight="1" outlineLevel="1">
      <c r="B38" s="243">
        <v>2337</v>
      </c>
      <c r="C38" s="635" t="s">
        <v>63</v>
      </c>
      <c r="D38" s="635"/>
      <c r="E38" s="174">
        <v>69</v>
      </c>
      <c r="F38" s="173">
        <f>E38*'Прайс-лист'!I3*(1-'Прайс-лист'!$E$3)</f>
        <v>1600.8000000000002</v>
      </c>
      <c r="G38" s="175">
        <v>0</v>
      </c>
      <c r="H38" s="174">
        <f t="shared" si="1"/>
        <v>0</v>
      </c>
    </row>
    <row r="39" spans="2:14" ht="15.75" customHeight="1" outlineLevel="1">
      <c r="B39" s="243">
        <v>2344</v>
      </c>
      <c r="C39" s="635" t="s">
        <v>65</v>
      </c>
      <c r="D39" s="635"/>
      <c r="E39" s="174">
        <v>66</v>
      </c>
      <c r="F39" s="173">
        <f>E39*'Прайс-лист'!I3*(1-'Прайс-лист'!$E$3)</f>
        <v>1531.2</v>
      </c>
      <c r="G39" s="175">
        <v>0</v>
      </c>
      <c r="H39" s="174">
        <f t="shared" si="1"/>
        <v>0</v>
      </c>
    </row>
    <row r="40" spans="2:14" ht="15.75" customHeight="1" outlineLevel="1">
      <c r="B40" s="243">
        <v>2345</v>
      </c>
      <c r="C40" s="635" t="s">
        <v>66</v>
      </c>
      <c r="D40" s="635"/>
      <c r="E40" s="174">
        <v>66</v>
      </c>
      <c r="F40" s="173">
        <f>E40*'Прайс-лист'!I3*(1-'Прайс-лист'!$E$3)</f>
        <v>1531.2</v>
      </c>
      <c r="G40" s="175">
        <v>0</v>
      </c>
      <c r="H40" s="174">
        <f t="shared" si="1"/>
        <v>0</v>
      </c>
    </row>
    <row r="41" spans="2:14" ht="15.75" customHeight="1" outlineLevel="1">
      <c r="B41" s="243">
        <v>2509</v>
      </c>
      <c r="C41" s="635" t="s">
        <v>533</v>
      </c>
      <c r="D41" s="635"/>
      <c r="E41" s="174">
        <v>716</v>
      </c>
      <c r="F41" s="173">
        <f>E41*'Прайс-лист'!I3*(1-'Прайс-лист'!$E$3)</f>
        <v>16611.2</v>
      </c>
      <c r="G41" s="175">
        <v>0</v>
      </c>
      <c r="H41" s="174">
        <f>F41*G41</f>
        <v>0</v>
      </c>
    </row>
    <row r="42" spans="2:14" ht="15.75" customHeight="1" outlineLevel="1">
      <c r="B42" s="243">
        <v>2421</v>
      </c>
      <c r="C42" s="635" t="s">
        <v>47</v>
      </c>
      <c r="D42" s="635"/>
      <c r="E42" s="174">
        <v>468</v>
      </c>
      <c r="F42" s="173">
        <f>E42*'Прайс-лист'!I3*(1-'Прайс-лист'!$E$3)</f>
        <v>10857.6</v>
      </c>
      <c r="G42" s="175">
        <v>0</v>
      </c>
      <c r="H42" s="174">
        <f>F42*G42</f>
        <v>0</v>
      </c>
    </row>
    <row r="43" spans="2:14" ht="15.75" customHeight="1" outlineLevel="1">
      <c r="B43" s="243">
        <v>2941</v>
      </c>
      <c r="C43" s="635" t="s">
        <v>6</v>
      </c>
      <c r="D43" s="635"/>
      <c r="E43" s="174">
        <v>141</v>
      </c>
      <c r="F43" s="173">
        <f>E43*'Прайс-лист'!I3*(1-'Прайс-лист'!$E$3)</f>
        <v>3271.2000000000003</v>
      </c>
      <c r="G43" s="175">
        <v>0</v>
      </c>
      <c r="H43" s="174">
        <f t="shared" si="1"/>
        <v>0</v>
      </c>
    </row>
    <row r="44" spans="2:14" ht="15.75" customHeight="1" outlineLevel="1">
      <c r="B44" s="243">
        <v>2942</v>
      </c>
      <c r="C44" s="635" t="s">
        <v>67</v>
      </c>
      <c r="D44" s="635"/>
      <c r="E44" s="174">
        <v>175</v>
      </c>
      <c r="F44" s="173">
        <f>E44*'Прайс-лист'!I3*(1-'Прайс-лист'!$E$3)</f>
        <v>4060</v>
      </c>
      <c r="G44" s="175">
        <v>0</v>
      </c>
      <c r="H44" s="174">
        <f t="shared" si="1"/>
        <v>0</v>
      </c>
    </row>
    <row r="45" spans="2:14" ht="15.75" customHeight="1" outlineLevel="1">
      <c r="B45" s="243">
        <v>2877</v>
      </c>
      <c r="C45" s="635" t="s">
        <v>8</v>
      </c>
      <c r="D45" s="635"/>
      <c r="E45" s="174">
        <v>303</v>
      </c>
      <c r="F45" s="173">
        <f>E45*'Прайс-лист'!I3*(1-'Прайс-лист'!$E$3)</f>
        <v>7029.6</v>
      </c>
      <c r="G45" s="175">
        <v>0</v>
      </c>
      <c r="H45" s="174">
        <f t="shared" si="1"/>
        <v>0</v>
      </c>
    </row>
    <row r="46" spans="2:14" ht="15.75" customHeight="1" outlineLevel="1">
      <c r="B46" s="243">
        <v>287301</v>
      </c>
      <c r="C46" s="635" t="s">
        <v>280</v>
      </c>
      <c r="D46" s="635"/>
      <c r="E46" s="174">
        <v>303</v>
      </c>
      <c r="F46" s="173">
        <f>E46*'Прайс-лист'!I3*(1-'Прайс-лист'!$E$3)</f>
        <v>7029.6</v>
      </c>
      <c r="G46" s="175">
        <v>0</v>
      </c>
      <c r="H46" s="174">
        <f t="shared" si="1"/>
        <v>0</v>
      </c>
    </row>
    <row r="47" spans="2:14" ht="15.75" customHeight="1" outlineLevel="1">
      <c r="B47" s="243">
        <v>2391</v>
      </c>
      <c r="C47" s="635" t="s">
        <v>525</v>
      </c>
      <c r="D47" s="635"/>
      <c r="E47" s="173">
        <v>530</v>
      </c>
      <c r="F47" s="173">
        <f>E47*'Прайс-лист'!I3*(1-'Прайс-лист'!$E$3)</f>
        <v>12296</v>
      </c>
      <c r="G47" s="175">
        <v>0</v>
      </c>
      <c r="H47" s="174">
        <f t="shared" si="1"/>
        <v>0</v>
      </c>
    </row>
    <row r="48" spans="2:14" ht="15.75" customHeight="1" outlineLevel="1">
      <c r="B48" s="243">
        <v>2396</v>
      </c>
      <c r="C48" s="635" t="s">
        <v>528</v>
      </c>
      <c r="D48" s="635"/>
      <c r="E48" s="173">
        <v>710</v>
      </c>
      <c r="F48" s="173">
        <f>E48*'Прайс-лист'!I3*(1-'Прайс-лист'!$E$3)</f>
        <v>16472</v>
      </c>
      <c r="G48" s="175">
        <v>0</v>
      </c>
      <c r="H48" s="174">
        <f t="shared" si="1"/>
        <v>0</v>
      </c>
    </row>
    <row r="49" spans="2:8" ht="18">
      <c r="B49" s="257"/>
      <c r="C49" s="34"/>
      <c r="D49" s="34"/>
      <c r="E49" s="11"/>
      <c r="F49" s="317" t="s">
        <v>9</v>
      </c>
      <c r="G49" s="633">
        <f>SUM(H25:H48)</f>
        <v>82568.800000000003</v>
      </c>
      <c r="H49" s="633"/>
    </row>
  </sheetData>
  <mergeCells count="56">
    <mergeCell ref="C46:D46"/>
    <mergeCell ref="C47:D47"/>
    <mergeCell ref="C48:D48"/>
    <mergeCell ref="C41:D41"/>
    <mergeCell ref="C42:D42"/>
    <mergeCell ref="C43:D43"/>
    <mergeCell ref="C44:D44"/>
    <mergeCell ref="C45:D45"/>
    <mergeCell ref="C36:D36"/>
    <mergeCell ref="C37:D37"/>
    <mergeCell ref="C38:D38"/>
    <mergeCell ref="C39:D39"/>
    <mergeCell ref="C40:D40"/>
    <mergeCell ref="F20:H20"/>
    <mergeCell ref="F21:H21"/>
    <mergeCell ref="F22:H22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C17:D17"/>
    <mergeCell ref="F17:H17"/>
    <mergeCell ref="F18:H18"/>
    <mergeCell ref="F19:H19"/>
    <mergeCell ref="C7:D7"/>
    <mergeCell ref="C8:D8"/>
    <mergeCell ref="C9:D9"/>
    <mergeCell ref="C10:D10"/>
    <mergeCell ref="C11:D11"/>
    <mergeCell ref="C13:D13"/>
    <mergeCell ref="F13:H13"/>
    <mergeCell ref="G49:H49"/>
    <mergeCell ref="C20:D20"/>
    <mergeCell ref="C21:D21"/>
    <mergeCell ref="C22:D22"/>
    <mergeCell ref="O2:P2"/>
    <mergeCell ref="B2:H2"/>
    <mergeCell ref="B3:H3"/>
    <mergeCell ref="C4:D4"/>
    <mergeCell ref="C5:D5"/>
    <mergeCell ref="C6:D6"/>
    <mergeCell ref="C12:D12"/>
    <mergeCell ref="C14:D14"/>
    <mergeCell ref="C15:D15"/>
    <mergeCell ref="C18:D18"/>
    <mergeCell ref="C19:D19"/>
    <mergeCell ref="C16:D16"/>
  </mergeCells>
  <dataValidations count="5">
    <dataValidation type="list" allowBlank="1" showInputMessage="1" showErrorMessage="1" sqref="D33">
      <formula1>$N$29:$N$32</formula1>
    </dataValidation>
    <dataValidation type="list" allowBlank="1" showInputMessage="1" showErrorMessage="1" sqref="D30">
      <formula1>$K$29:$K$35</formula1>
    </dataValidation>
    <dataValidation type="list" showInputMessage="1" showErrorMessage="1" sqref="D31">
      <formula1>$L$29:$L$31</formula1>
    </dataValidation>
    <dataValidation type="list" allowBlank="1" showInputMessage="1" showErrorMessage="1" sqref="D29">
      <formula1>$J$29:$J$34</formula1>
    </dataValidation>
    <dataValidation type="list" allowBlank="1" showInputMessage="1" showErrorMessage="1" sqref="D32">
      <formula1>$M$29:$M$32</formula1>
    </dataValidation>
  </dataValidations>
  <hyperlinks>
    <hyperlink ref="O2:P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theme="3"/>
  </sheetPr>
  <dimension ref="A2:P48"/>
  <sheetViews>
    <sheetView showGridLines="0" zoomScaleNormal="100" workbookViewId="0">
      <pane ySplit="2" topLeftCell="A27" activePane="bottomLeft" state="frozen"/>
      <selection pane="bottomLeft" activeCell="P34" sqref="P34"/>
    </sheetView>
  </sheetViews>
  <sheetFormatPr defaultRowHeight="15.75" customHeight="1" outlineLevelRow="2" outlineLevelCol="1"/>
  <cols>
    <col min="1" max="1" width="3.7109375" style="256" customWidth="1"/>
    <col min="2" max="2" width="12.7109375" style="256" customWidth="1"/>
    <col min="3" max="3" width="80.7109375" style="256" customWidth="1"/>
    <col min="4" max="4" width="25.7109375" style="256" customWidth="1"/>
    <col min="5" max="5" width="11.140625" style="256" hidden="1" customWidth="1"/>
    <col min="6" max="6" width="15.7109375" style="256" customWidth="1"/>
    <col min="7" max="7" width="10.7109375" style="256" customWidth="1"/>
    <col min="8" max="8" width="15.7109375" style="256" customWidth="1"/>
    <col min="9" max="9" width="9.140625" style="256"/>
    <col min="10" max="14" width="15.7109375" style="256" hidden="1" customWidth="1" outlineLevel="1"/>
    <col min="15" max="15" width="9.140625" style="256" collapsed="1"/>
    <col min="16" max="16384" width="9.140625" style="256"/>
  </cols>
  <sheetData>
    <row r="2" spans="2:16" ht="15.75" customHeight="1">
      <c r="B2" s="655" t="s">
        <v>62</v>
      </c>
      <c r="C2" s="655"/>
      <c r="D2" s="655"/>
      <c r="E2" s="655"/>
      <c r="F2" s="655"/>
      <c r="G2" s="655"/>
      <c r="H2" s="655"/>
      <c r="O2" s="639" t="s">
        <v>411</v>
      </c>
      <c r="P2" s="639"/>
    </row>
    <row r="3" spans="2:16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6" ht="15.75" customHeight="1" outlineLevel="1">
      <c r="B4" s="157"/>
      <c r="C4" s="637" t="s">
        <v>16</v>
      </c>
      <c r="D4" s="637"/>
      <c r="E4" s="200"/>
      <c r="F4" s="652">
        <v>370</v>
      </c>
      <c r="G4" s="652"/>
      <c r="H4" s="652"/>
    </row>
    <row r="5" spans="2:16" ht="15.75" customHeight="1" outlineLevel="1">
      <c r="B5" s="157"/>
      <c r="C5" s="637" t="s">
        <v>17</v>
      </c>
      <c r="D5" s="637"/>
      <c r="E5" s="200"/>
      <c r="F5" s="652">
        <v>270</v>
      </c>
      <c r="G5" s="652"/>
      <c r="H5" s="652"/>
    </row>
    <row r="6" spans="2:16" ht="15.75" customHeight="1" outlineLevel="1">
      <c r="B6" s="157"/>
      <c r="C6" s="637" t="s">
        <v>18</v>
      </c>
      <c r="D6" s="637"/>
      <c r="E6" s="200"/>
      <c r="F6" s="652">
        <v>185</v>
      </c>
      <c r="G6" s="652"/>
      <c r="H6" s="652"/>
    </row>
    <row r="7" spans="2:16" ht="15.75" customHeight="1" outlineLevel="1">
      <c r="B7" s="157"/>
      <c r="C7" s="637" t="s">
        <v>19</v>
      </c>
      <c r="D7" s="637"/>
      <c r="E7" s="200"/>
      <c r="F7" s="652">
        <v>93</v>
      </c>
      <c r="G7" s="652"/>
      <c r="H7" s="652"/>
    </row>
    <row r="8" spans="2:16" ht="15.75" customHeight="1" outlineLevel="1">
      <c r="B8" s="157"/>
      <c r="C8" s="637" t="s">
        <v>20</v>
      </c>
      <c r="D8" s="637"/>
      <c r="E8" s="200"/>
      <c r="F8" s="652">
        <v>46</v>
      </c>
      <c r="G8" s="652"/>
      <c r="H8" s="652"/>
    </row>
    <row r="9" spans="2:16" ht="15.75" customHeight="1" outlineLevel="1">
      <c r="B9" s="157"/>
      <c r="C9" s="637" t="s">
        <v>36</v>
      </c>
      <c r="D9" s="637"/>
      <c r="E9" s="200"/>
      <c r="F9" s="652">
        <v>95</v>
      </c>
      <c r="G9" s="652"/>
      <c r="H9" s="652"/>
    </row>
    <row r="10" spans="2:16" ht="15.75" customHeight="1" outlineLevel="1">
      <c r="B10" s="157"/>
      <c r="C10" s="637" t="s">
        <v>21</v>
      </c>
      <c r="D10" s="637"/>
      <c r="E10" s="200"/>
      <c r="F10" s="652">
        <v>600</v>
      </c>
      <c r="G10" s="652"/>
      <c r="H10" s="652"/>
    </row>
    <row r="11" spans="2:16" ht="15.75" customHeight="1" outlineLevel="1">
      <c r="B11" s="157"/>
      <c r="C11" s="637" t="s">
        <v>22</v>
      </c>
      <c r="D11" s="637"/>
      <c r="E11" s="200"/>
      <c r="F11" s="652">
        <v>5</v>
      </c>
      <c r="G11" s="652"/>
      <c r="H11" s="652"/>
    </row>
    <row r="12" spans="2:16" ht="15.75" customHeight="1" outlineLevel="1">
      <c r="B12" s="157"/>
      <c r="C12" s="637" t="s">
        <v>23</v>
      </c>
      <c r="D12" s="637"/>
      <c r="E12" s="200"/>
      <c r="F12" s="652">
        <v>3</v>
      </c>
      <c r="G12" s="652"/>
      <c r="H12" s="652"/>
    </row>
    <row r="13" spans="2:16" ht="15.75" customHeight="1" outlineLevel="1">
      <c r="B13" s="157"/>
      <c r="C13" s="637" t="s">
        <v>172</v>
      </c>
      <c r="D13" s="637"/>
      <c r="E13" s="159"/>
      <c r="F13" s="634">
        <v>20</v>
      </c>
      <c r="G13" s="634"/>
      <c r="H13" s="634"/>
    </row>
    <row r="14" spans="2:16" ht="15.75" customHeight="1" outlineLevel="1">
      <c r="B14" s="157"/>
      <c r="C14" s="637" t="s">
        <v>24</v>
      </c>
      <c r="D14" s="637"/>
      <c r="E14" s="200"/>
      <c r="F14" s="634">
        <v>25</v>
      </c>
      <c r="G14" s="634"/>
      <c r="H14" s="634"/>
    </row>
    <row r="15" spans="2:16" ht="15.75" customHeight="1" outlineLevel="1">
      <c r="B15" s="157"/>
      <c r="C15" s="637" t="s">
        <v>25</v>
      </c>
      <c r="D15" s="637"/>
      <c r="E15" s="200"/>
      <c r="F15" s="634">
        <v>30</v>
      </c>
      <c r="G15" s="634"/>
      <c r="H15" s="634"/>
    </row>
    <row r="16" spans="2:16" ht="15.75" customHeight="1" outlineLevel="1">
      <c r="B16" s="157"/>
      <c r="C16" s="637" t="s">
        <v>26</v>
      </c>
      <c r="D16" s="637"/>
      <c r="E16" s="200"/>
      <c r="F16" s="652">
        <v>80</v>
      </c>
      <c r="G16" s="652"/>
      <c r="H16" s="652"/>
    </row>
    <row r="17" spans="2:14" ht="15.75" customHeight="1" outlineLevel="1">
      <c r="B17" s="157"/>
      <c r="C17" s="637" t="s">
        <v>27</v>
      </c>
      <c r="D17" s="637"/>
      <c r="E17" s="200"/>
      <c r="F17" s="652">
        <v>381</v>
      </c>
      <c r="G17" s="652"/>
      <c r="H17" s="652"/>
    </row>
    <row r="18" spans="2:14" ht="15.75" customHeight="1" outlineLevel="1">
      <c r="B18" s="157"/>
      <c r="C18" s="637" t="s">
        <v>28</v>
      </c>
      <c r="D18" s="637"/>
      <c r="E18" s="200"/>
      <c r="F18" s="652" t="s">
        <v>53</v>
      </c>
      <c r="G18" s="652"/>
      <c r="H18" s="652"/>
    </row>
    <row r="19" spans="2:14" ht="15.75" customHeight="1" outlineLevel="1">
      <c r="B19" s="157"/>
      <c r="C19" s="637" t="s">
        <v>30</v>
      </c>
      <c r="D19" s="637"/>
      <c r="E19" s="200"/>
      <c r="F19" s="652" t="s">
        <v>31</v>
      </c>
      <c r="G19" s="652"/>
      <c r="H19" s="652"/>
    </row>
    <row r="20" spans="2:14" ht="15.75" customHeight="1" outlineLevel="1">
      <c r="B20" s="157"/>
      <c r="C20" s="637" t="s">
        <v>37</v>
      </c>
      <c r="D20" s="637"/>
      <c r="E20" s="200"/>
      <c r="F20" s="652" t="s">
        <v>49</v>
      </c>
      <c r="G20" s="652"/>
      <c r="H20" s="652"/>
    </row>
    <row r="21" spans="2:14" ht="15.75" customHeight="1" outlineLevel="1">
      <c r="B21" s="157"/>
      <c r="C21" s="637" t="s">
        <v>33</v>
      </c>
      <c r="D21" s="637"/>
      <c r="E21" s="200"/>
      <c r="F21" s="652" t="s">
        <v>56</v>
      </c>
      <c r="G21" s="652"/>
      <c r="H21" s="652"/>
    </row>
    <row r="22" spans="2:14" ht="15.75" customHeight="1" outlineLevel="1">
      <c r="B22" s="157"/>
      <c r="C22" s="635" t="s">
        <v>35</v>
      </c>
      <c r="D22" s="635"/>
      <c r="E22" s="200"/>
      <c r="F22" s="649">
        <v>158</v>
      </c>
      <c r="G22" s="649"/>
      <c r="H22" s="649"/>
    </row>
    <row r="23" spans="2:14" ht="15.75" customHeight="1">
      <c r="B23" s="49"/>
      <c r="C23" s="52"/>
      <c r="D23" s="52"/>
      <c r="E23" s="51"/>
      <c r="F23" s="52"/>
      <c r="G23" s="52"/>
      <c r="H23" s="51"/>
    </row>
    <row r="24" spans="2:14" ht="15.75" customHeight="1" outlineLevel="1">
      <c r="B24" s="196" t="s">
        <v>39</v>
      </c>
      <c r="C24" s="197" t="s">
        <v>44</v>
      </c>
      <c r="D24" s="197"/>
      <c r="E24" s="199" t="s">
        <v>1</v>
      </c>
      <c r="F24" s="197" t="s">
        <v>1</v>
      </c>
      <c r="G24" s="197" t="s">
        <v>40</v>
      </c>
      <c r="H24" s="199" t="s">
        <v>41</v>
      </c>
    </row>
    <row r="25" spans="2:14" ht="15.75" customHeight="1" outlineLevel="1">
      <c r="B25" s="250">
        <v>1130</v>
      </c>
      <c r="C25" s="248" t="s">
        <v>13</v>
      </c>
      <c r="D25" s="248"/>
      <c r="E25" s="173">
        <v>2963</v>
      </c>
      <c r="F25" s="173">
        <f>E25*'Прайс-лист'!I3*(1-'Прайс-лист'!$E$3)</f>
        <v>68741.600000000006</v>
      </c>
      <c r="G25" s="250"/>
      <c r="H25" s="173">
        <f>F25</f>
        <v>68741.600000000006</v>
      </c>
    </row>
    <row r="26" spans="2:14" ht="15.75" customHeight="1" outlineLevel="2">
      <c r="B26" s="184"/>
      <c r="C26" s="12" t="s">
        <v>337</v>
      </c>
      <c r="D26" s="12"/>
      <c r="E26" s="12"/>
      <c r="F26" s="12"/>
      <c r="G26" s="12"/>
      <c r="H26" s="12"/>
    </row>
    <row r="27" spans="2:14" ht="237" customHeight="1" outlineLevel="2">
      <c r="B27" s="176"/>
      <c r="C27" s="636" t="s">
        <v>633</v>
      </c>
      <c r="D27" s="636"/>
      <c r="E27" s="636"/>
      <c r="F27" s="636"/>
      <c r="G27" s="636"/>
      <c r="H27" s="636"/>
    </row>
    <row r="28" spans="2:14" ht="14.25" outlineLevel="1">
      <c r="B28" s="148"/>
      <c r="C28" s="12" t="s">
        <v>365</v>
      </c>
      <c r="D28" s="12"/>
      <c r="E28" s="12"/>
      <c r="F28" s="12"/>
      <c r="G28" s="12"/>
      <c r="H28" s="12"/>
    </row>
    <row r="29" spans="2:14" ht="15" outlineLevel="1">
      <c r="B29" s="250">
        <v>2473</v>
      </c>
      <c r="C29" s="248" t="s">
        <v>3</v>
      </c>
      <c r="D29" s="178" t="s">
        <v>277</v>
      </c>
      <c r="E29" s="173">
        <v>170</v>
      </c>
      <c r="F29" s="173">
        <f>E29*'Прайс-лист'!I3*(1-'Прайс-лист'!$E$3)</f>
        <v>3944</v>
      </c>
      <c r="G29" s="175">
        <v>0</v>
      </c>
      <c r="H29" s="173">
        <f>F29*G29</f>
        <v>0</v>
      </c>
      <c r="J29" s="104" t="s">
        <v>277</v>
      </c>
      <c r="K29" s="104" t="s">
        <v>277</v>
      </c>
      <c r="L29" s="104" t="s">
        <v>277</v>
      </c>
      <c r="M29" s="104" t="s">
        <v>277</v>
      </c>
      <c r="N29" s="104" t="s">
        <v>277</v>
      </c>
    </row>
    <row r="30" spans="2:14" ht="15" outlineLevel="1">
      <c r="B30" s="207"/>
      <c r="C30" s="242" t="s">
        <v>454</v>
      </c>
      <c r="D30" s="178" t="s">
        <v>277</v>
      </c>
      <c r="E30" s="173">
        <v>23</v>
      </c>
      <c r="F30" s="173">
        <f>E30*'Прайс-лист'!I3*(1-'Прайс-лист'!$E$3)</f>
        <v>533.6</v>
      </c>
      <c r="G30" s="175">
        <v>0</v>
      </c>
      <c r="H30" s="173">
        <f>F30*G30</f>
        <v>0</v>
      </c>
      <c r="J30" s="106" t="s">
        <v>331</v>
      </c>
      <c r="K30" s="108" t="s">
        <v>453</v>
      </c>
      <c r="L30" s="106" t="s">
        <v>331</v>
      </c>
      <c r="M30" s="106" t="s">
        <v>444</v>
      </c>
      <c r="N30" s="108" t="s">
        <v>445</v>
      </c>
    </row>
    <row r="31" spans="2:14" ht="15" outlineLevel="1">
      <c r="B31" s="250">
        <v>2121</v>
      </c>
      <c r="C31" s="242" t="s">
        <v>458</v>
      </c>
      <c r="D31" s="191" t="s">
        <v>277</v>
      </c>
      <c r="E31" s="173">
        <v>156</v>
      </c>
      <c r="F31" s="173">
        <f>E31*'Прайс-лист'!I3*(1-'Прайс-лист'!$E$3)</f>
        <v>3619.2000000000003</v>
      </c>
      <c r="G31" s="175">
        <v>0</v>
      </c>
      <c r="H31" s="173">
        <f>F31*G31</f>
        <v>0</v>
      </c>
      <c r="J31" s="106" t="s">
        <v>368</v>
      </c>
      <c r="K31" s="104" t="s">
        <v>450</v>
      </c>
      <c r="L31" s="104" t="s">
        <v>333</v>
      </c>
      <c r="M31" s="106" t="s">
        <v>443</v>
      </c>
      <c r="N31" s="106" t="s">
        <v>446</v>
      </c>
    </row>
    <row r="32" spans="2:14" ht="15" outlineLevel="1">
      <c r="B32" s="250"/>
      <c r="C32" s="242" t="s">
        <v>464</v>
      </c>
      <c r="D32" s="191" t="s">
        <v>277</v>
      </c>
      <c r="E32" s="173">
        <v>1505</v>
      </c>
      <c r="F32" s="173">
        <f>E32*'Прайс-лист'!I3*(1-'Прайс-лист'!$E$3)</f>
        <v>34916</v>
      </c>
      <c r="G32" s="175">
        <v>0</v>
      </c>
      <c r="H32" s="173">
        <f>F32*G32</f>
        <v>0</v>
      </c>
      <c r="J32" s="106" t="s">
        <v>367</v>
      </c>
      <c r="K32" s="111" t="s">
        <v>451</v>
      </c>
      <c r="M32" s="108" t="s">
        <v>523</v>
      </c>
      <c r="N32" s="106" t="s">
        <v>447</v>
      </c>
    </row>
    <row r="33" spans="1:14" ht="15" outlineLevel="1">
      <c r="B33" s="250"/>
      <c r="C33" s="242" t="s">
        <v>463</v>
      </c>
      <c r="D33" s="191" t="s">
        <v>277</v>
      </c>
      <c r="E33" s="173">
        <v>2209</v>
      </c>
      <c r="F33" s="173">
        <f>E33*'Прайс-лист'!I3*(1-'Прайс-лист'!$E$3)</f>
        <v>51248.800000000003</v>
      </c>
      <c r="G33" s="175">
        <v>0</v>
      </c>
      <c r="H33" s="173">
        <f>F33*G33</f>
        <v>0</v>
      </c>
      <c r="J33" s="108" t="s">
        <v>332</v>
      </c>
      <c r="K33" s="105" t="s">
        <v>456</v>
      </c>
      <c r="L33" s="111"/>
      <c r="M33" s="111"/>
      <c r="N33" s="111"/>
    </row>
    <row r="34" spans="1:14" ht="15" outlineLevel="1">
      <c r="B34" s="148"/>
      <c r="C34" s="189" t="s">
        <v>4</v>
      </c>
      <c r="D34" s="189"/>
      <c r="E34" s="189"/>
      <c r="F34" s="189"/>
      <c r="G34" s="189"/>
      <c r="H34" s="189"/>
      <c r="J34" s="108" t="s">
        <v>333</v>
      </c>
      <c r="K34" s="130" t="s">
        <v>346</v>
      </c>
      <c r="L34" s="111"/>
      <c r="M34" s="111"/>
      <c r="N34" s="111"/>
    </row>
    <row r="35" spans="1:14" ht="15" outlineLevel="1">
      <c r="A35" s="152"/>
      <c r="B35" s="243">
        <v>4144</v>
      </c>
      <c r="C35" s="632" t="s">
        <v>409</v>
      </c>
      <c r="D35" s="632"/>
      <c r="E35" s="174">
        <v>23</v>
      </c>
      <c r="F35" s="173">
        <f>E35*'Прайс-лист'!I3*(1-'Прайс-лист'!$E$3)</f>
        <v>533.6</v>
      </c>
      <c r="G35" s="175">
        <v>0</v>
      </c>
      <c r="H35" s="174">
        <f>F35*G35</f>
        <v>0</v>
      </c>
      <c r="J35" s="108"/>
      <c r="K35" s="130" t="s">
        <v>455</v>
      </c>
      <c r="L35" s="108"/>
      <c r="M35" s="108"/>
      <c r="N35" s="108"/>
    </row>
    <row r="36" spans="1:14" ht="14.25" outlineLevel="1">
      <c r="A36" s="152"/>
      <c r="B36" s="243">
        <v>2414</v>
      </c>
      <c r="C36" s="635" t="s">
        <v>312</v>
      </c>
      <c r="D36" s="635"/>
      <c r="E36" s="173">
        <v>231</v>
      </c>
      <c r="F36" s="173">
        <f>E36*'Прайс-лист'!I3*(1-'Прайс-лист'!$E$3)</f>
        <v>5359.2000000000007</v>
      </c>
      <c r="G36" s="175">
        <v>0</v>
      </c>
      <c r="H36" s="173">
        <f t="shared" ref="H36:H47" si="0">F36*G36</f>
        <v>0</v>
      </c>
    </row>
    <row r="37" spans="1:14" ht="14.25" outlineLevel="1">
      <c r="A37" s="152"/>
      <c r="B37" s="243">
        <v>2336</v>
      </c>
      <c r="C37" s="635" t="s">
        <v>63</v>
      </c>
      <c r="D37" s="635"/>
      <c r="E37" s="173">
        <v>65</v>
      </c>
      <c r="F37" s="173">
        <f>E37*'Прайс-лист'!I3*(1-'Прайс-лист'!$E$3)</f>
        <v>1508</v>
      </c>
      <c r="G37" s="175">
        <v>0</v>
      </c>
      <c r="H37" s="173">
        <f t="shared" si="0"/>
        <v>0</v>
      </c>
    </row>
    <row r="38" spans="1:14" ht="14.25" outlineLevel="1">
      <c r="A38" s="152"/>
      <c r="B38" s="243">
        <v>2344</v>
      </c>
      <c r="C38" s="635" t="s">
        <v>5</v>
      </c>
      <c r="D38" s="635"/>
      <c r="E38" s="173">
        <v>66</v>
      </c>
      <c r="F38" s="173">
        <f>E38*'Прайс-лист'!I3*(1-'Прайс-лист'!$E$3)</f>
        <v>1531.2</v>
      </c>
      <c r="G38" s="175">
        <v>0</v>
      </c>
      <c r="H38" s="173">
        <f t="shared" si="0"/>
        <v>0</v>
      </c>
    </row>
    <row r="39" spans="1:14" ht="14.25" outlineLevel="1">
      <c r="A39" s="152"/>
      <c r="B39" s="243">
        <v>2345</v>
      </c>
      <c r="C39" s="635" t="s">
        <v>12</v>
      </c>
      <c r="D39" s="635"/>
      <c r="E39" s="173">
        <v>66</v>
      </c>
      <c r="F39" s="173">
        <f>E39*'Прайс-лист'!I3*(1-'Прайс-лист'!$E$3)</f>
        <v>1531.2</v>
      </c>
      <c r="G39" s="175">
        <v>0</v>
      </c>
      <c r="H39" s="173">
        <f t="shared" si="0"/>
        <v>0</v>
      </c>
    </row>
    <row r="40" spans="1:14" ht="14.25" outlineLevel="1">
      <c r="A40" s="152"/>
      <c r="B40" s="243">
        <v>2508</v>
      </c>
      <c r="C40" s="635" t="s">
        <v>533</v>
      </c>
      <c r="D40" s="635"/>
      <c r="E40" s="173">
        <v>626</v>
      </c>
      <c r="F40" s="173">
        <f>E40*'Прайс-лист'!I3*(1-'Прайс-лист'!$E$3)</f>
        <v>14523.2</v>
      </c>
      <c r="G40" s="175">
        <v>0</v>
      </c>
      <c r="H40" s="173">
        <f>F40*G40</f>
        <v>0</v>
      </c>
    </row>
    <row r="41" spans="1:14" ht="14.25" outlineLevel="1">
      <c r="A41" s="152"/>
      <c r="B41" s="243">
        <v>2421</v>
      </c>
      <c r="C41" s="635" t="s">
        <v>47</v>
      </c>
      <c r="D41" s="635"/>
      <c r="E41" s="173">
        <v>468</v>
      </c>
      <c r="F41" s="173">
        <f>E41*'Прайс-лист'!I3*(1-'Прайс-лист'!$E$3)</f>
        <v>10857.6</v>
      </c>
      <c r="G41" s="175">
        <v>0</v>
      </c>
      <c r="H41" s="173">
        <f>F41*G41</f>
        <v>0</v>
      </c>
    </row>
    <row r="42" spans="1:14" ht="14.25" outlineLevel="1">
      <c r="A42" s="152"/>
      <c r="B42" s="243">
        <v>2909</v>
      </c>
      <c r="C42" s="635" t="s">
        <v>6</v>
      </c>
      <c r="D42" s="635"/>
      <c r="E42" s="173">
        <v>124</v>
      </c>
      <c r="F42" s="173">
        <f>E42*'Прайс-лист'!I3*(1-'Прайс-лист'!$E$3)</f>
        <v>2876.8</v>
      </c>
      <c r="G42" s="175">
        <v>0</v>
      </c>
      <c r="H42" s="173">
        <f t="shared" si="0"/>
        <v>0</v>
      </c>
    </row>
    <row r="43" spans="1:14" ht="14.25" outlineLevel="1">
      <c r="A43" s="152"/>
      <c r="B43" s="243">
        <v>2910</v>
      </c>
      <c r="C43" s="635" t="s">
        <v>7</v>
      </c>
      <c r="D43" s="635"/>
      <c r="E43" s="173">
        <v>154</v>
      </c>
      <c r="F43" s="173">
        <f>E43*'Прайс-лист'!I3*(1-'Прайс-лист'!$E$3)</f>
        <v>3572.8</v>
      </c>
      <c r="G43" s="175">
        <v>0</v>
      </c>
      <c r="H43" s="173">
        <f t="shared" si="0"/>
        <v>0</v>
      </c>
    </row>
    <row r="44" spans="1:14" ht="14.25" outlineLevel="1">
      <c r="A44" s="152"/>
      <c r="B44" s="243">
        <v>2869</v>
      </c>
      <c r="C44" s="635" t="s">
        <v>8</v>
      </c>
      <c r="D44" s="635"/>
      <c r="E44" s="173">
        <v>235</v>
      </c>
      <c r="F44" s="173">
        <f>E44*'Прайс-лист'!I3*(1-'Прайс-лист'!$E$3)</f>
        <v>5452</v>
      </c>
      <c r="G44" s="175">
        <v>0</v>
      </c>
      <c r="H44" s="173">
        <f t="shared" si="0"/>
        <v>0</v>
      </c>
    </row>
    <row r="45" spans="1:14" ht="14.25" outlineLevel="1">
      <c r="A45" s="152"/>
      <c r="B45" s="243">
        <v>286901</v>
      </c>
      <c r="C45" s="635" t="s">
        <v>280</v>
      </c>
      <c r="D45" s="635"/>
      <c r="E45" s="173">
        <v>235</v>
      </c>
      <c r="F45" s="173">
        <f>E45*'Прайс-лист'!I3*(1-'Прайс-лист'!$E$3)</f>
        <v>5452</v>
      </c>
      <c r="G45" s="175">
        <v>0</v>
      </c>
      <c r="H45" s="173">
        <f t="shared" si="0"/>
        <v>0</v>
      </c>
    </row>
    <row r="46" spans="1:14" ht="14.25" outlineLevel="1">
      <c r="A46" s="152"/>
      <c r="B46" s="243">
        <v>2391</v>
      </c>
      <c r="C46" s="635" t="s">
        <v>525</v>
      </c>
      <c r="D46" s="635"/>
      <c r="E46" s="173">
        <v>530</v>
      </c>
      <c r="F46" s="173">
        <f>E46*'Прайс-лист'!I3*(1-'Прайс-лист'!$E$3)</f>
        <v>12296</v>
      </c>
      <c r="G46" s="175">
        <v>0</v>
      </c>
      <c r="H46" s="173">
        <f t="shared" si="0"/>
        <v>0</v>
      </c>
    </row>
    <row r="47" spans="1:14" ht="14.25" outlineLevel="1">
      <c r="A47" s="152"/>
      <c r="B47" s="243">
        <v>2396</v>
      </c>
      <c r="C47" s="635" t="s">
        <v>528</v>
      </c>
      <c r="D47" s="635"/>
      <c r="E47" s="173">
        <v>710</v>
      </c>
      <c r="F47" s="173">
        <f>E47*'Прайс-лист'!I3*(1-'Прайс-лист'!$E$3)</f>
        <v>16472</v>
      </c>
      <c r="G47" s="175">
        <v>0</v>
      </c>
      <c r="H47" s="173">
        <f t="shared" si="0"/>
        <v>0</v>
      </c>
    </row>
    <row r="48" spans="1:14" s="318" customFormat="1" ht="18">
      <c r="C48" s="319"/>
      <c r="D48" s="319"/>
      <c r="E48" s="319"/>
      <c r="F48" s="315" t="s">
        <v>9</v>
      </c>
      <c r="G48" s="633">
        <f>SUM(H25:H47)</f>
        <v>68741.600000000006</v>
      </c>
      <c r="H48" s="633"/>
    </row>
  </sheetData>
  <mergeCells count="56">
    <mergeCell ref="C45:D45"/>
    <mergeCell ref="C46:D46"/>
    <mergeCell ref="C47:D47"/>
    <mergeCell ref="C40:D40"/>
    <mergeCell ref="C41:D41"/>
    <mergeCell ref="C42:D42"/>
    <mergeCell ref="C43:D43"/>
    <mergeCell ref="C44:D44"/>
    <mergeCell ref="C35:D35"/>
    <mergeCell ref="C36:D36"/>
    <mergeCell ref="C37:D37"/>
    <mergeCell ref="C38:D38"/>
    <mergeCell ref="C39:D39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8:H18"/>
    <mergeCell ref="F19:H19"/>
    <mergeCell ref="C21:D21"/>
    <mergeCell ref="C15:D15"/>
    <mergeCell ref="C16:D16"/>
    <mergeCell ref="C13:D13"/>
    <mergeCell ref="F13:H13"/>
    <mergeCell ref="C22:D22"/>
    <mergeCell ref="C20:D20"/>
    <mergeCell ref="C18:D18"/>
    <mergeCell ref="C19:D19"/>
    <mergeCell ref="F20:H20"/>
    <mergeCell ref="F21:H21"/>
    <mergeCell ref="F22:H22"/>
    <mergeCell ref="G48:H48"/>
    <mergeCell ref="O2:P2"/>
    <mergeCell ref="C7:D7"/>
    <mergeCell ref="C8:D8"/>
    <mergeCell ref="C9:D9"/>
    <mergeCell ref="C10:D10"/>
    <mergeCell ref="C17:D17"/>
    <mergeCell ref="B2:H2"/>
    <mergeCell ref="B3:H3"/>
    <mergeCell ref="C4:D4"/>
    <mergeCell ref="C5:D5"/>
    <mergeCell ref="C6:D6"/>
    <mergeCell ref="F17:H17"/>
    <mergeCell ref="C11:D11"/>
    <mergeCell ref="C12:D12"/>
    <mergeCell ref="C14:D14"/>
  </mergeCells>
  <dataValidations count="5">
    <dataValidation type="list" allowBlank="1" showInputMessage="1" showErrorMessage="1" sqref="D30">
      <formula1>$K$29:$K$35</formula1>
    </dataValidation>
    <dataValidation type="list" showInputMessage="1" showErrorMessage="1" sqref="D32">
      <formula1>$M$29:$M$32</formula1>
    </dataValidation>
    <dataValidation type="list" allowBlank="1" showInputMessage="1" showErrorMessage="1" sqref="D33">
      <formula1>$N$29:$N$32</formula1>
    </dataValidation>
    <dataValidation type="list" allowBlank="1" showInputMessage="1" showErrorMessage="1" sqref="D29">
      <formula1>$J$29:$J$34</formula1>
    </dataValidation>
    <dataValidation type="list" showInputMessage="1" showErrorMessage="1" sqref="D31">
      <formula1>$L$29:$L$31</formula1>
    </dataValidation>
  </dataValidations>
  <hyperlinks>
    <hyperlink ref="O2:P2" location="'Прайс-лист'!A1" display="на главную"/>
  </hyperlinks>
  <pageMargins left="0.23622047244094491" right="0.23622047244094491" top="0.15748031496062992" bottom="0.19685039370078741" header="0.15748031496062992" footer="0.15748031496062992"/>
  <pageSetup paperSize="9" scale="60"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theme="3"/>
  </sheetPr>
  <dimension ref="A2:N45"/>
  <sheetViews>
    <sheetView showGridLines="0" zoomScaleNormal="100" workbookViewId="0">
      <pane ySplit="2" topLeftCell="A26" activePane="bottomLeft" state="frozen"/>
      <selection pane="bottomLeft" activeCell="O42" sqref="O42"/>
    </sheetView>
  </sheetViews>
  <sheetFormatPr defaultRowHeight="15.75" customHeight="1" outlineLevelRow="2" outlineLevelCol="1"/>
  <cols>
    <col min="1" max="1" width="3.7109375" style="256" customWidth="1"/>
    <col min="2" max="2" width="12.7109375" style="259" customWidth="1"/>
    <col min="3" max="3" width="80.7109375" style="256" customWidth="1"/>
    <col min="4" max="4" width="25.7109375" style="256" customWidth="1"/>
    <col min="5" max="5" width="10.7109375" style="267" hidden="1" customWidth="1"/>
    <col min="6" max="6" width="15.7109375" style="312" customWidth="1"/>
    <col min="7" max="7" width="10.7109375" style="148" customWidth="1"/>
    <col min="8" max="8" width="15.7109375" style="312" customWidth="1"/>
    <col min="9" max="9" width="9.140625" style="256"/>
    <col min="10" max="12" width="15.7109375" style="256" hidden="1" customWidth="1" outlineLevel="1"/>
    <col min="13" max="13" width="9.140625" style="256" collapsed="1"/>
    <col min="14" max="16384" width="9.140625" style="256"/>
  </cols>
  <sheetData>
    <row r="2" spans="2:14" ht="15.75" customHeight="1">
      <c r="B2" s="641" t="s">
        <v>61</v>
      </c>
      <c r="C2" s="641"/>
      <c r="D2" s="641"/>
      <c r="E2" s="641"/>
      <c r="F2" s="641"/>
      <c r="G2" s="641"/>
      <c r="H2" s="641"/>
      <c r="M2" s="639" t="s">
        <v>411</v>
      </c>
      <c r="N2" s="639"/>
    </row>
    <row r="3" spans="2:14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4" ht="15.75" customHeight="1" outlineLevel="1">
      <c r="B4" s="157"/>
      <c r="C4" s="637" t="s">
        <v>16</v>
      </c>
      <c r="D4" s="637"/>
      <c r="E4" s="158"/>
      <c r="F4" s="653">
        <v>330</v>
      </c>
      <c r="G4" s="653"/>
      <c r="H4" s="653"/>
    </row>
    <row r="5" spans="2:14" ht="15.75" customHeight="1" outlineLevel="1">
      <c r="B5" s="157"/>
      <c r="C5" s="637" t="s">
        <v>17</v>
      </c>
      <c r="D5" s="637"/>
      <c r="E5" s="158"/>
      <c r="F5" s="653">
        <v>218</v>
      </c>
      <c r="G5" s="653"/>
      <c r="H5" s="653"/>
    </row>
    <row r="6" spans="2:14" ht="15.75" customHeight="1" outlineLevel="1">
      <c r="B6" s="157"/>
      <c r="C6" s="637" t="s">
        <v>18</v>
      </c>
      <c r="D6" s="637"/>
      <c r="E6" s="158"/>
      <c r="F6" s="653">
        <v>169</v>
      </c>
      <c r="G6" s="653"/>
      <c r="H6" s="653"/>
    </row>
    <row r="7" spans="2:14" ht="15.75" customHeight="1" outlineLevel="1">
      <c r="B7" s="157"/>
      <c r="C7" s="637" t="s">
        <v>19</v>
      </c>
      <c r="D7" s="637"/>
      <c r="E7" s="158"/>
      <c r="F7" s="653">
        <v>78</v>
      </c>
      <c r="G7" s="653"/>
      <c r="H7" s="653"/>
    </row>
    <row r="8" spans="2:14" ht="15.75" customHeight="1" outlineLevel="1">
      <c r="B8" s="157"/>
      <c r="C8" s="637" t="s">
        <v>20</v>
      </c>
      <c r="D8" s="637"/>
      <c r="E8" s="158"/>
      <c r="F8" s="653">
        <v>43</v>
      </c>
      <c r="G8" s="653"/>
      <c r="H8" s="653"/>
    </row>
    <row r="9" spans="2:14" ht="15.75" customHeight="1" outlineLevel="1">
      <c r="B9" s="157"/>
      <c r="C9" s="637" t="s">
        <v>36</v>
      </c>
      <c r="D9" s="637"/>
      <c r="E9" s="158"/>
      <c r="F9" s="653">
        <v>63</v>
      </c>
      <c r="G9" s="653"/>
      <c r="H9" s="653"/>
    </row>
    <row r="10" spans="2:14" ht="15.75" customHeight="1" outlineLevel="1">
      <c r="B10" s="157"/>
      <c r="C10" s="637" t="s">
        <v>21</v>
      </c>
      <c r="D10" s="637"/>
      <c r="E10" s="158"/>
      <c r="F10" s="653">
        <v>580</v>
      </c>
      <c r="G10" s="653"/>
      <c r="H10" s="653"/>
    </row>
    <row r="11" spans="2:14" ht="15.75" customHeight="1" outlineLevel="1">
      <c r="B11" s="157"/>
      <c r="C11" s="637" t="s">
        <v>22</v>
      </c>
      <c r="D11" s="637"/>
      <c r="E11" s="158"/>
      <c r="F11" s="653">
        <v>4</v>
      </c>
      <c r="G11" s="653"/>
      <c r="H11" s="653"/>
    </row>
    <row r="12" spans="2:14" ht="15.75" customHeight="1" outlineLevel="1">
      <c r="B12" s="157"/>
      <c r="C12" s="637" t="s">
        <v>23</v>
      </c>
      <c r="D12" s="637"/>
      <c r="E12" s="158"/>
      <c r="F12" s="653">
        <v>3</v>
      </c>
      <c r="G12" s="653"/>
      <c r="H12" s="653"/>
    </row>
    <row r="13" spans="2:14" ht="15.75" customHeight="1" outlineLevel="1">
      <c r="B13" s="157"/>
      <c r="C13" s="637" t="s">
        <v>172</v>
      </c>
      <c r="D13" s="637"/>
      <c r="E13" s="159"/>
      <c r="F13" s="634">
        <v>15</v>
      </c>
      <c r="G13" s="634"/>
      <c r="H13" s="634"/>
    </row>
    <row r="14" spans="2:14" ht="15.75" customHeight="1" outlineLevel="1">
      <c r="B14" s="157"/>
      <c r="C14" s="637" t="s">
        <v>24</v>
      </c>
      <c r="D14" s="637"/>
      <c r="E14" s="158"/>
      <c r="F14" s="634">
        <v>20</v>
      </c>
      <c r="G14" s="634"/>
      <c r="H14" s="634"/>
    </row>
    <row r="15" spans="2:14" ht="15.75" customHeight="1" outlineLevel="1">
      <c r="B15" s="157"/>
      <c r="C15" s="637" t="s">
        <v>25</v>
      </c>
      <c r="D15" s="637"/>
      <c r="E15" s="158"/>
      <c r="F15" s="634">
        <v>25</v>
      </c>
      <c r="G15" s="634"/>
      <c r="H15" s="634"/>
    </row>
    <row r="16" spans="2:14" ht="15.75" customHeight="1" outlineLevel="1">
      <c r="B16" s="157"/>
      <c r="C16" s="637" t="s">
        <v>26</v>
      </c>
      <c r="D16" s="637"/>
      <c r="E16" s="158"/>
      <c r="F16" s="653">
        <v>60</v>
      </c>
      <c r="G16" s="653"/>
      <c r="H16" s="653"/>
    </row>
    <row r="17" spans="2:12" ht="15.75" customHeight="1" outlineLevel="1">
      <c r="B17" s="157"/>
      <c r="C17" s="637" t="s">
        <v>27</v>
      </c>
      <c r="D17" s="637"/>
      <c r="E17" s="158"/>
      <c r="F17" s="653">
        <v>381</v>
      </c>
      <c r="G17" s="653"/>
      <c r="H17" s="653"/>
    </row>
    <row r="18" spans="2:12" ht="15.75" customHeight="1" outlineLevel="1">
      <c r="B18" s="157"/>
      <c r="C18" s="637" t="s">
        <v>28</v>
      </c>
      <c r="D18" s="637"/>
      <c r="E18" s="158"/>
      <c r="F18" s="653" t="s">
        <v>48</v>
      </c>
      <c r="G18" s="653"/>
      <c r="H18" s="653"/>
    </row>
    <row r="19" spans="2:12" ht="15.75" customHeight="1" outlineLevel="1">
      <c r="B19" s="157"/>
      <c r="C19" s="637" t="s">
        <v>30</v>
      </c>
      <c r="D19" s="637"/>
      <c r="E19" s="158"/>
      <c r="F19" s="653" t="s">
        <v>31</v>
      </c>
      <c r="G19" s="653"/>
      <c r="H19" s="653"/>
    </row>
    <row r="20" spans="2:12" ht="15.75" customHeight="1" outlineLevel="1">
      <c r="B20" s="157"/>
      <c r="C20" s="637" t="s">
        <v>37</v>
      </c>
      <c r="D20" s="637"/>
      <c r="E20" s="158"/>
      <c r="F20" s="653" t="s">
        <v>49</v>
      </c>
      <c r="G20" s="653"/>
      <c r="H20" s="653"/>
    </row>
    <row r="21" spans="2:12" ht="15.75" customHeight="1" outlineLevel="1">
      <c r="B21" s="157"/>
      <c r="C21" s="637" t="s">
        <v>33</v>
      </c>
      <c r="D21" s="637"/>
      <c r="E21" s="158"/>
      <c r="F21" s="653" t="s">
        <v>55</v>
      </c>
      <c r="G21" s="653"/>
      <c r="H21" s="653"/>
    </row>
    <row r="22" spans="2:12" ht="15.75" customHeight="1" outlineLevel="1">
      <c r="B22" s="157"/>
      <c r="C22" s="635" t="s">
        <v>35</v>
      </c>
      <c r="D22" s="635"/>
      <c r="E22" s="158"/>
      <c r="F22" s="647">
        <v>99</v>
      </c>
      <c r="G22" s="647"/>
      <c r="H22" s="647"/>
    </row>
    <row r="23" spans="2:12" ht="15.75" customHeight="1">
      <c r="B23" s="49"/>
      <c r="C23" s="52"/>
      <c r="D23" s="52"/>
      <c r="E23" s="46"/>
      <c r="F23" s="52"/>
      <c r="G23" s="52"/>
      <c r="H23" s="51"/>
    </row>
    <row r="24" spans="2:12" ht="15.75" customHeight="1" outlineLevel="1">
      <c r="B24" s="196" t="s">
        <v>39</v>
      </c>
      <c r="C24" s="197" t="s">
        <v>44</v>
      </c>
      <c r="D24" s="197"/>
      <c r="E24" s="198" t="s">
        <v>1</v>
      </c>
      <c r="F24" s="197" t="s">
        <v>1</v>
      </c>
      <c r="G24" s="197" t="s">
        <v>40</v>
      </c>
      <c r="H24" s="199" t="s">
        <v>41</v>
      </c>
    </row>
    <row r="25" spans="2:12" ht="15.75" customHeight="1" outlineLevel="1">
      <c r="B25" s="250">
        <v>1030</v>
      </c>
      <c r="C25" s="248" t="s">
        <v>13</v>
      </c>
      <c r="D25" s="248"/>
      <c r="E25" s="219">
        <v>2219</v>
      </c>
      <c r="F25" s="173">
        <f>E25*'Прайс-лист'!I3*(1-'Прайс-лист'!$E$3)</f>
        <v>51480.800000000003</v>
      </c>
      <c r="G25" s="305"/>
      <c r="H25" s="173">
        <f>F25</f>
        <v>51480.800000000003</v>
      </c>
    </row>
    <row r="26" spans="2:12" ht="15.75" customHeight="1" outlineLevel="2">
      <c r="B26" s="184"/>
      <c r="C26" s="12" t="s">
        <v>337</v>
      </c>
      <c r="D26" s="12"/>
      <c r="E26" s="12"/>
      <c r="F26" s="12"/>
      <c r="G26" s="12"/>
      <c r="H26" s="12"/>
    </row>
    <row r="27" spans="2:12" ht="234" customHeight="1" outlineLevel="2">
      <c r="B27" s="176"/>
      <c r="C27" s="636" t="s">
        <v>634</v>
      </c>
      <c r="D27" s="636"/>
      <c r="E27" s="636"/>
      <c r="F27" s="636"/>
      <c r="G27" s="636"/>
      <c r="H27" s="636"/>
    </row>
    <row r="28" spans="2:12" ht="15.75" customHeight="1" outlineLevel="1">
      <c r="B28" s="148"/>
      <c r="C28" s="12" t="s">
        <v>365</v>
      </c>
      <c r="D28" s="12"/>
      <c r="E28" s="12"/>
      <c r="F28" s="12"/>
      <c r="G28" s="12"/>
      <c r="H28" s="12"/>
    </row>
    <row r="29" spans="2:12" ht="15.75" customHeight="1" outlineLevel="1">
      <c r="B29" s="250">
        <v>2471</v>
      </c>
      <c r="C29" s="248" t="s">
        <v>3</v>
      </c>
      <c r="D29" s="178" t="s">
        <v>277</v>
      </c>
      <c r="E29" s="219">
        <v>79</v>
      </c>
      <c r="F29" s="174">
        <f>E29*'Прайс-лист'!I3*(1-'Прайс-лист'!$E$3)</f>
        <v>1832.8000000000002</v>
      </c>
      <c r="G29" s="175">
        <v>0</v>
      </c>
      <c r="H29" s="230">
        <f>F29*G29</f>
        <v>0</v>
      </c>
      <c r="J29" s="104" t="s">
        <v>277</v>
      </c>
      <c r="K29" s="104" t="s">
        <v>277</v>
      </c>
      <c r="L29" s="104" t="s">
        <v>277</v>
      </c>
    </row>
    <row r="30" spans="2:12" ht="15.75" customHeight="1" outlineLevel="1">
      <c r="B30" s="207"/>
      <c r="C30" s="242" t="s">
        <v>454</v>
      </c>
      <c r="D30" s="231" t="s">
        <v>277</v>
      </c>
      <c r="E30" s="219">
        <v>23</v>
      </c>
      <c r="F30" s="174">
        <f>E30*'Прайс-лист'!I3*(1-'Прайс-лист'!$E$3)</f>
        <v>533.6</v>
      </c>
      <c r="G30" s="175">
        <v>0</v>
      </c>
      <c r="H30" s="230">
        <f>F30*G30</f>
        <v>0</v>
      </c>
      <c r="J30" s="106" t="s">
        <v>457</v>
      </c>
      <c r="K30" s="108" t="s">
        <v>453</v>
      </c>
      <c r="L30" s="108" t="s">
        <v>523</v>
      </c>
    </row>
    <row r="31" spans="2:12" ht="15.75" customHeight="1" outlineLevel="1">
      <c r="B31" s="250"/>
      <c r="C31" s="242" t="s">
        <v>465</v>
      </c>
      <c r="D31" s="191" t="s">
        <v>277</v>
      </c>
      <c r="E31" s="219">
        <v>1190</v>
      </c>
      <c r="F31" s="173">
        <f>E31*'Прайс-лист'!I3*(1-'Прайс-лист'!$E$3)</f>
        <v>27608</v>
      </c>
      <c r="G31" s="175">
        <v>0</v>
      </c>
      <c r="H31" s="230">
        <f>F31*G31</f>
        <v>0</v>
      </c>
      <c r="J31" s="106" t="s">
        <v>459</v>
      </c>
      <c r="K31" s="104" t="s">
        <v>450</v>
      </c>
      <c r="L31" s="106" t="s">
        <v>443</v>
      </c>
    </row>
    <row r="32" spans="2:12" ht="15.75" customHeight="1" outlineLevel="1">
      <c r="B32" s="148"/>
      <c r="C32" s="189" t="s">
        <v>4</v>
      </c>
      <c r="D32" s="189"/>
      <c r="E32" s="189"/>
      <c r="F32" s="10"/>
      <c r="G32" s="10"/>
      <c r="H32" s="10"/>
      <c r="J32" s="106" t="s">
        <v>367</v>
      </c>
      <c r="K32" s="111" t="s">
        <v>451</v>
      </c>
      <c r="L32" s="105"/>
    </row>
    <row r="33" spans="1:12" ht="15.75" customHeight="1" outlineLevel="1">
      <c r="A33" s="152"/>
      <c r="B33" s="243">
        <v>4144</v>
      </c>
      <c r="C33" s="632" t="s">
        <v>409</v>
      </c>
      <c r="D33" s="632"/>
      <c r="E33" s="219">
        <v>23</v>
      </c>
      <c r="F33" s="173">
        <f>E33*'Прайс-лист'!I3*(1-'Прайс-лист'!$E$3)</f>
        <v>533.6</v>
      </c>
      <c r="G33" s="175">
        <v>0</v>
      </c>
      <c r="H33" s="230">
        <f>F33*G33</f>
        <v>0</v>
      </c>
      <c r="J33" s="108" t="s">
        <v>460</v>
      </c>
      <c r="K33" s="105" t="s">
        <v>456</v>
      </c>
      <c r="L33" s="111"/>
    </row>
    <row r="34" spans="1:12" ht="15.75" customHeight="1" outlineLevel="1">
      <c r="A34" s="152"/>
      <c r="B34" s="243">
        <v>2401</v>
      </c>
      <c r="C34" s="656" t="s">
        <v>46</v>
      </c>
      <c r="D34" s="656"/>
      <c r="E34" s="216">
        <v>141</v>
      </c>
      <c r="F34" s="173">
        <f>E34*'Прайс-лист'!I3*(1-'Прайс-лист'!$E$3)</f>
        <v>3271.2000000000003</v>
      </c>
      <c r="G34" s="175">
        <v>0</v>
      </c>
      <c r="H34" s="230">
        <f t="shared" ref="H34:H44" si="0">F34*G34</f>
        <v>0</v>
      </c>
      <c r="J34" s="108" t="s">
        <v>333</v>
      </c>
      <c r="K34" s="130"/>
      <c r="L34" s="111"/>
    </row>
    <row r="35" spans="1:12" ht="15.75" customHeight="1" outlineLevel="1">
      <c r="A35" s="152"/>
      <c r="B35" s="243">
        <v>2347</v>
      </c>
      <c r="C35" s="656" t="s">
        <v>11</v>
      </c>
      <c r="D35" s="656"/>
      <c r="E35" s="219">
        <v>86</v>
      </c>
      <c r="F35" s="173">
        <f>E35*'Прайс-лист'!I3*(1-'Прайс-лист'!$E$3)</f>
        <v>1995.2</v>
      </c>
      <c r="G35" s="175">
        <v>0</v>
      </c>
      <c r="H35" s="230">
        <f t="shared" si="0"/>
        <v>0</v>
      </c>
      <c r="J35" s="108"/>
      <c r="K35" s="130"/>
      <c r="L35" s="108"/>
    </row>
    <row r="36" spans="1:12" ht="15.75" customHeight="1" outlineLevel="1">
      <c r="A36" s="152"/>
      <c r="B36" s="243">
        <v>2342</v>
      </c>
      <c r="C36" s="656" t="s">
        <v>5</v>
      </c>
      <c r="D36" s="656"/>
      <c r="E36" s="219">
        <v>62</v>
      </c>
      <c r="F36" s="173">
        <f>E36*'Прайс-лист'!I3*(1-'Прайс-лист'!$E$3)</f>
        <v>1438.4</v>
      </c>
      <c r="G36" s="175">
        <v>0</v>
      </c>
      <c r="H36" s="230">
        <f t="shared" si="0"/>
        <v>0</v>
      </c>
    </row>
    <row r="37" spans="1:12" ht="15.75" customHeight="1" outlineLevel="1">
      <c r="A37" s="152"/>
      <c r="B37" s="243">
        <v>2343</v>
      </c>
      <c r="C37" s="656" t="s">
        <v>12</v>
      </c>
      <c r="D37" s="656"/>
      <c r="E37" s="219">
        <v>62</v>
      </c>
      <c r="F37" s="173">
        <f>E37*'Прайс-лист'!I3*(1-'Прайс-лист'!$E$3)</f>
        <v>1438.4</v>
      </c>
      <c r="G37" s="175">
        <v>0</v>
      </c>
      <c r="H37" s="230">
        <f t="shared" si="0"/>
        <v>0</v>
      </c>
    </row>
    <row r="38" spans="1:12" ht="15.75" customHeight="1" outlineLevel="1">
      <c r="A38" s="152"/>
      <c r="B38" s="243">
        <v>2420</v>
      </c>
      <c r="C38" s="656" t="s">
        <v>47</v>
      </c>
      <c r="D38" s="656"/>
      <c r="E38" s="219">
        <v>420</v>
      </c>
      <c r="F38" s="173">
        <f>E38*'Прайс-лист'!I3*(1-'Прайс-лист'!$E$3)</f>
        <v>9744</v>
      </c>
      <c r="G38" s="175">
        <v>0</v>
      </c>
      <c r="H38" s="230">
        <f>F38*G38</f>
        <v>0</v>
      </c>
    </row>
    <row r="39" spans="1:12" ht="15.75" customHeight="1" outlineLevel="1">
      <c r="A39" s="152"/>
      <c r="B39" s="243">
        <v>2907</v>
      </c>
      <c r="C39" s="656" t="s">
        <v>6</v>
      </c>
      <c r="D39" s="656"/>
      <c r="E39" s="219">
        <v>108</v>
      </c>
      <c r="F39" s="173">
        <f>E39*'Прайс-лист'!I3*(1-'Прайс-лист'!$E$3)</f>
        <v>2505.6000000000004</v>
      </c>
      <c r="G39" s="175">
        <v>0</v>
      </c>
      <c r="H39" s="230">
        <f t="shared" si="0"/>
        <v>0</v>
      </c>
    </row>
    <row r="40" spans="1:12" ht="15.75" customHeight="1" outlineLevel="1">
      <c r="A40" s="152"/>
      <c r="B40" s="243">
        <v>2908</v>
      </c>
      <c r="C40" s="656" t="s">
        <v>7</v>
      </c>
      <c r="D40" s="656"/>
      <c r="E40" s="219">
        <v>130</v>
      </c>
      <c r="F40" s="173">
        <f>E40*'Прайс-лист'!I3*(1-'Прайс-лист'!$E$3)</f>
        <v>3016</v>
      </c>
      <c r="G40" s="175">
        <v>0</v>
      </c>
      <c r="H40" s="230">
        <f t="shared" si="0"/>
        <v>0</v>
      </c>
    </row>
    <row r="41" spans="1:12" ht="15.75" customHeight="1" outlineLevel="1">
      <c r="A41" s="152"/>
      <c r="B41" s="243">
        <v>2805</v>
      </c>
      <c r="C41" s="656" t="s">
        <v>8</v>
      </c>
      <c r="D41" s="656"/>
      <c r="E41" s="219">
        <v>177</v>
      </c>
      <c r="F41" s="173">
        <f>E41*'Прайс-лист'!I3*(1-'Прайс-лист'!$E$3)</f>
        <v>4106.4000000000005</v>
      </c>
      <c r="G41" s="175">
        <v>0</v>
      </c>
      <c r="H41" s="230">
        <f t="shared" si="0"/>
        <v>0</v>
      </c>
    </row>
    <row r="42" spans="1:12" ht="15.75" customHeight="1" outlineLevel="1">
      <c r="A42" s="152"/>
      <c r="B42" s="243">
        <v>280501</v>
      </c>
      <c r="C42" s="635" t="s">
        <v>280</v>
      </c>
      <c r="D42" s="635"/>
      <c r="E42" s="219">
        <v>177</v>
      </c>
      <c r="F42" s="173">
        <f>E42*'Прайс-лист'!I3*(1-'Прайс-лист'!$E$3)</f>
        <v>4106.4000000000005</v>
      </c>
      <c r="G42" s="175">
        <v>0</v>
      </c>
      <c r="H42" s="230">
        <f t="shared" si="0"/>
        <v>0</v>
      </c>
    </row>
    <row r="43" spans="1:12" ht="15.75" customHeight="1" outlineLevel="1">
      <c r="A43" s="152"/>
      <c r="B43" s="243">
        <v>2390</v>
      </c>
      <c r="C43" s="632" t="s">
        <v>524</v>
      </c>
      <c r="D43" s="632"/>
      <c r="E43" s="219">
        <v>401</v>
      </c>
      <c r="F43" s="173">
        <f>E43*'Прайс-лист'!I3*(1-'Прайс-лист'!$E$3)</f>
        <v>9303.2000000000007</v>
      </c>
      <c r="G43" s="175">
        <v>0</v>
      </c>
      <c r="H43" s="230">
        <f t="shared" si="0"/>
        <v>0</v>
      </c>
    </row>
    <row r="44" spans="1:12" ht="15.75" customHeight="1" outlineLevel="1">
      <c r="A44" s="152"/>
      <c r="B44" s="243">
        <v>2395</v>
      </c>
      <c r="C44" s="632" t="s">
        <v>527</v>
      </c>
      <c r="D44" s="632"/>
      <c r="E44" s="219">
        <v>564</v>
      </c>
      <c r="F44" s="173">
        <f>E44*'Прайс-лист'!I3*(1-'Прайс-лист'!$E$3)</f>
        <v>13084.800000000001</v>
      </c>
      <c r="G44" s="175">
        <v>0</v>
      </c>
      <c r="H44" s="230">
        <f t="shared" si="0"/>
        <v>0</v>
      </c>
    </row>
    <row r="45" spans="1:12" s="318" customFormat="1" ht="18" outlineLevel="1">
      <c r="B45" s="320"/>
      <c r="C45" s="321"/>
      <c r="D45" s="321"/>
      <c r="E45" s="322"/>
      <c r="F45" s="315" t="s">
        <v>9</v>
      </c>
      <c r="G45" s="633">
        <f>SUM(H25:H44)</f>
        <v>51480.800000000003</v>
      </c>
      <c r="H45" s="633"/>
    </row>
  </sheetData>
  <mergeCells count="55">
    <mergeCell ref="C42:D42"/>
    <mergeCell ref="C43:D43"/>
    <mergeCell ref="C44:D44"/>
    <mergeCell ref="C37:D37"/>
    <mergeCell ref="C38:D38"/>
    <mergeCell ref="C39:D39"/>
    <mergeCell ref="C40:D40"/>
    <mergeCell ref="C41:D41"/>
    <mergeCell ref="C33:D33"/>
    <mergeCell ref="C34:D34"/>
    <mergeCell ref="C35:D35"/>
    <mergeCell ref="C36:D36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M2:N2"/>
    <mergeCell ref="B2:H2"/>
    <mergeCell ref="C14:D14"/>
    <mergeCell ref="C15:D15"/>
    <mergeCell ref="C16:D16"/>
    <mergeCell ref="B3:H3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F15:H15"/>
    <mergeCell ref="C13:D13"/>
    <mergeCell ref="F13:H13"/>
    <mergeCell ref="G45:H45"/>
    <mergeCell ref="F20:H20"/>
    <mergeCell ref="F21:H21"/>
    <mergeCell ref="F22:H22"/>
    <mergeCell ref="C22:D22"/>
    <mergeCell ref="C17:D17"/>
    <mergeCell ref="C18:D18"/>
    <mergeCell ref="C19:D19"/>
    <mergeCell ref="C20:D20"/>
    <mergeCell ref="C21:D21"/>
    <mergeCell ref="F16:H16"/>
    <mergeCell ref="F17:H17"/>
    <mergeCell ref="F18:H18"/>
    <mergeCell ref="F19:H19"/>
  </mergeCells>
  <dataValidations count="3">
    <dataValidation type="list" allowBlank="1" showInputMessage="1" showErrorMessage="1" sqref="D29">
      <formula1>$J$29:$J$34</formula1>
    </dataValidation>
    <dataValidation type="list" allowBlank="1" showInputMessage="1" showErrorMessage="1" sqref="D31">
      <formula1>$L$29:$L$31</formula1>
    </dataValidation>
    <dataValidation type="list" allowBlank="1" showInputMessage="1" showErrorMessage="1" sqref="D30">
      <formula1>$K$29:$K$33</formula1>
    </dataValidation>
  </dataValidations>
  <hyperlinks>
    <hyperlink ref="M2:N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3"/>
  </sheetPr>
  <dimension ref="A2:N45"/>
  <sheetViews>
    <sheetView showGridLines="0" zoomScaleNormal="100" workbookViewId="0">
      <pane ySplit="2" topLeftCell="A26" activePane="bottomLeft" state="frozen"/>
      <selection pane="bottomLeft" activeCell="O40" sqref="O40"/>
    </sheetView>
  </sheetViews>
  <sheetFormatPr defaultRowHeight="15.75" customHeight="1" outlineLevelRow="2" outlineLevelCol="1"/>
  <cols>
    <col min="1" max="1" width="3.7109375" style="268" customWidth="1"/>
    <col min="2" max="2" width="12.7109375" style="268" customWidth="1"/>
    <col min="3" max="3" width="80.7109375" style="268" customWidth="1"/>
    <col min="4" max="4" width="25.7109375" style="268" customWidth="1"/>
    <col min="5" max="5" width="10.7109375" style="269" hidden="1" customWidth="1"/>
    <col min="6" max="6" width="15.7109375" style="270" customWidth="1"/>
    <col min="7" max="7" width="10.7109375" style="268" customWidth="1"/>
    <col min="8" max="8" width="15.7109375" style="268" customWidth="1"/>
    <col min="9" max="9" width="9.140625" style="268"/>
    <col min="10" max="12" width="15.7109375" style="268" hidden="1" customWidth="1" outlineLevel="1"/>
    <col min="13" max="13" width="9.140625" style="268" collapsed="1"/>
    <col min="14" max="16384" width="9.140625" style="268"/>
  </cols>
  <sheetData>
    <row r="2" spans="2:14" ht="15.75" customHeight="1">
      <c r="B2" s="659" t="s">
        <v>45</v>
      </c>
      <c r="C2" s="659"/>
      <c r="D2" s="659"/>
      <c r="E2" s="659"/>
      <c r="F2" s="659"/>
      <c r="G2" s="659"/>
      <c r="H2" s="659"/>
      <c r="M2" s="639" t="s">
        <v>411</v>
      </c>
      <c r="N2" s="639"/>
    </row>
    <row r="3" spans="2:14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4" ht="15.75" customHeight="1" outlineLevel="1">
      <c r="B4" s="157"/>
      <c r="C4" s="181" t="s">
        <v>16</v>
      </c>
      <c r="D4" s="181"/>
      <c r="E4" s="158"/>
      <c r="F4" s="658">
        <v>300</v>
      </c>
      <c r="G4" s="658"/>
      <c r="H4" s="658"/>
    </row>
    <row r="5" spans="2:14" ht="15.75" customHeight="1" outlineLevel="1">
      <c r="B5" s="157"/>
      <c r="C5" s="181" t="s">
        <v>17</v>
      </c>
      <c r="D5" s="181"/>
      <c r="E5" s="158"/>
      <c r="F5" s="658">
        <v>200</v>
      </c>
      <c r="G5" s="658"/>
      <c r="H5" s="658"/>
    </row>
    <row r="6" spans="2:14" ht="15.75" customHeight="1" outlineLevel="1">
      <c r="B6" s="157"/>
      <c r="C6" s="181" t="s">
        <v>18</v>
      </c>
      <c r="D6" s="181"/>
      <c r="E6" s="158"/>
      <c r="F6" s="658">
        <v>167</v>
      </c>
      <c r="G6" s="658"/>
      <c r="H6" s="658"/>
    </row>
    <row r="7" spans="2:14" ht="15.75" customHeight="1" outlineLevel="1">
      <c r="B7" s="157"/>
      <c r="C7" s="181" t="s">
        <v>19</v>
      </c>
      <c r="D7" s="181"/>
      <c r="E7" s="158"/>
      <c r="F7" s="658">
        <v>78</v>
      </c>
      <c r="G7" s="658"/>
      <c r="H7" s="658"/>
    </row>
    <row r="8" spans="2:14" ht="15.75" customHeight="1" outlineLevel="1">
      <c r="B8" s="157"/>
      <c r="C8" s="181" t="s">
        <v>20</v>
      </c>
      <c r="D8" s="181"/>
      <c r="E8" s="158"/>
      <c r="F8" s="658">
        <v>43</v>
      </c>
      <c r="G8" s="658"/>
      <c r="H8" s="658"/>
    </row>
    <row r="9" spans="2:14" ht="15.75" customHeight="1" outlineLevel="1">
      <c r="B9" s="157"/>
      <c r="C9" s="181" t="s">
        <v>36</v>
      </c>
      <c r="D9" s="181"/>
      <c r="E9" s="158"/>
      <c r="F9" s="658">
        <v>56</v>
      </c>
      <c r="G9" s="658"/>
      <c r="H9" s="658"/>
    </row>
    <row r="10" spans="2:14" ht="15.75" customHeight="1" outlineLevel="1">
      <c r="B10" s="157"/>
      <c r="C10" s="181" t="s">
        <v>21</v>
      </c>
      <c r="D10" s="181"/>
      <c r="E10" s="158"/>
      <c r="F10" s="658">
        <v>520</v>
      </c>
      <c r="G10" s="658"/>
      <c r="H10" s="658"/>
    </row>
    <row r="11" spans="2:14" ht="15.75" customHeight="1" outlineLevel="1">
      <c r="B11" s="157"/>
      <c r="C11" s="181" t="s">
        <v>22</v>
      </c>
      <c r="D11" s="181"/>
      <c r="E11" s="158"/>
      <c r="F11" s="658">
        <v>4</v>
      </c>
      <c r="G11" s="658"/>
      <c r="H11" s="658"/>
    </row>
    <row r="12" spans="2:14" ht="15.75" customHeight="1" outlineLevel="1">
      <c r="B12" s="157"/>
      <c r="C12" s="181" t="s">
        <v>23</v>
      </c>
      <c r="D12" s="181"/>
      <c r="E12" s="158"/>
      <c r="F12" s="658">
        <v>3</v>
      </c>
      <c r="G12" s="658"/>
      <c r="H12" s="658"/>
    </row>
    <row r="13" spans="2:14" ht="15.75" customHeight="1" outlineLevel="1">
      <c r="B13" s="157"/>
      <c r="C13" s="637" t="s">
        <v>172</v>
      </c>
      <c r="D13" s="637"/>
      <c r="E13" s="159"/>
      <c r="F13" s="634">
        <v>9.8000000000000007</v>
      </c>
      <c r="G13" s="634"/>
      <c r="H13" s="634"/>
    </row>
    <row r="14" spans="2:14" ht="15.75" customHeight="1" outlineLevel="1">
      <c r="B14" s="157"/>
      <c r="C14" s="181" t="s">
        <v>24</v>
      </c>
      <c r="D14" s="181"/>
      <c r="E14" s="158"/>
      <c r="F14" s="634">
        <v>15</v>
      </c>
      <c r="G14" s="634"/>
      <c r="H14" s="634"/>
    </row>
    <row r="15" spans="2:14" ht="15.75" customHeight="1" outlineLevel="1">
      <c r="B15" s="157"/>
      <c r="C15" s="181" t="s">
        <v>25</v>
      </c>
      <c r="D15" s="181"/>
      <c r="E15" s="158"/>
      <c r="F15" s="634" t="s">
        <v>614</v>
      </c>
      <c r="G15" s="634"/>
      <c r="H15" s="634"/>
    </row>
    <row r="16" spans="2:14" ht="15.75" customHeight="1" outlineLevel="1">
      <c r="B16" s="157"/>
      <c r="C16" s="181" t="s">
        <v>26</v>
      </c>
      <c r="D16" s="181"/>
      <c r="E16" s="158"/>
      <c r="F16" s="658">
        <v>50</v>
      </c>
      <c r="G16" s="658"/>
      <c r="H16" s="658"/>
    </row>
    <row r="17" spans="2:12" ht="15.75" customHeight="1" outlineLevel="1">
      <c r="B17" s="157"/>
      <c r="C17" s="181" t="s">
        <v>27</v>
      </c>
      <c r="D17" s="181"/>
      <c r="E17" s="158"/>
      <c r="F17" s="658">
        <v>381</v>
      </c>
      <c r="G17" s="658"/>
      <c r="H17" s="658"/>
    </row>
    <row r="18" spans="2:12" ht="15.75" customHeight="1" outlineLevel="1">
      <c r="B18" s="157"/>
      <c r="C18" s="181" t="s">
        <v>28</v>
      </c>
      <c r="D18" s="181"/>
      <c r="E18" s="158"/>
      <c r="F18" s="658" t="s">
        <v>48</v>
      </c>
      <c r="G18" s="658"/>
      <c r="H18" s="658"/>
    </row>
    <row r="19" spans="2:12" ht="15.75" customHeight="1" outlineLevel="1">
      <c r="B19" s="157"/>
      <c r="C19" s="181" t="s">
        <v>30</v>
      </c>
      <c r="D19" s="181"/>
      <c r="E19" s="158"/>
      <c r="F19" s="658" t="s">
        <v>31</v>
      </c>
      <c r="G19" s="658"/>
      <c r="H19" s="658"/>
    </row>
    <row r="20" spans="2:12" ht="15.75" customHeight="1" outlineLevel="1">
      <c r="B20" s="157"/>
      <c r="C20" s="181" t="s">
        <v>37</v>
      </c>
      <c r="D20" s="181"/>
      <c r="E20" s="158"/>
      <c r="F20" s="658" t="s">
        <v>49</v>
      </c>
      <c r="G20" s="658"/>
      <c r="H20" s="658"/>
    </row>
    <row r="21" spans="2:12" ht="15.75" customHeight="1" outlineLevel="1">
      <c r="B21" s="157"/>
      <c r="C21" s="181" t="s">
        <v>33</v>
      </c>
      <c r="D21" s="181"/>
      <c r="E21" s="158"/>
      <c r="F21" s="658" t="s">
        <v>50</v>
      </c>
      <c r="G21" s="658"/>
      <c r="H21" s="658"/>
    </row>
    <row r="22" spans="2:12" ht="15.75" customHeight="1" outlineLevel="1">
      <c r="B22" s="157"/>
      <c r="C22" s="177" t="s">
        <v>35</v>
      </c>
      <c r="D22" s="177"/>
      <c r="E22" s="158"/>
      <c r="F22" s="634">
        <v>91</v>
      </c>
      <c r="G22" s="634"/>
      <c r="H22" s="634"/>
    </row>
    <row r="23" spans="2:12" ht="15.75" customHeight="1">
      <c r="B23" s="49"/>
      <c r="C23" s="50"/>
      <c r="D23" s="50"/>
      <c r="E23" s="46"/>
      <c r="F23" s="118"/>
      <c r="G23" s="50"/>
      <c r="H23" s="51"/>
    </row>
    <row r="24" spans="2:12" ht="15.75" customHeight="1" outlineLevel="1">
      <c r="B24" s="196" t="s">
        <v>39</v>
      </c>
      <c r="C24" s="197" t="s">
        <v>44</v>
      </c>
      <c r="D24" s="233"/>
      <c r="E24" s="198" t="s">
        <v>1</v>
      </c>
      <c r="F24" s="233" t="s">
        <v>1</v>
      </c>
      <c r="G24" s="233" t="s">
        <v>40</v>
      </c>
      <c r="H24" s="199" t="s">
        <v>41</v>
      </c>
    </row>
    <row r="25" spans="2:12" ht="15.75" customHeight="1" outlineLevel="1">
      <c r="B25" s="207">
        <v>1020</v>
      </c>
      <c r="C25" s="181" t="s">
        <v>13</v>
      </c>
      <c r="D25" s="181"/>
      <c r="E25" s="219">
        <v>2060</v>
      </c>
      <c r="F25" s="173">
        <f>E25*'Прайс-лист'!I3*(1-'Прайс-лист'!$E$3)</f>
        <v>47792</v>
      </c>
      <c r="G25" s="207"/>
      <c r="H25" s="174">
        <f>F25</f>
        <v>47792</v>
      </c>
    </row>
    <row r="26" spans="2:12" ht="15.75" customHeight="1" outlineLevel="2">
      <c r="B26" s="184"/>
      <c r="C26" s="12" t="s">
        <v>337</v>
      </c>
      <c r="D26" s="12"/>
      <c r="E26" s="12"/>
      <c r="F26" s="12"/>
      <c r="G26" s="12"/>
      <c r="H26" s="12"/>
    </row>
    <row r="27" spans="2:12" ht="233.25" customHeight="1" outlineLevel="2">
      <c r="B27" s="176"/>
      <c r="C27" s="636" t="s">
        <v>634</v>
      </c>
      <c r="D27" s="636"/>
      <c r="E27" s="636"/>
      <c r="F27" s="636"/>
      <c r="G27" s="636"/>
      <c r="H27" s="636"/>
    </row>
    <row r="28" spans="2:12" ht="15.75" customHeight="1" outlineLevel="1">
      <c r="B28" s="148"/>
      <c r="C28" s="12" t="s">
        <v>365</v>
      </c>
      <c r="D28" s="12"/>
      <c r="E28" s="12"/>
      <c r="F28" s="12"/>
      <c r="G28" s="12"/>
      <c r="H28" s="12"/>
    </row>
    <row r="29" spans="2:12" ht="15.75" customHeight="1" outlineLevel="1">
      <c r="B29" s="207">
        <v>2471</v>
      </c>
      <c r="C29" s="248" t="s">
        <v>3</v>
      </c>
      <c r="D29" s="178" t="s">
        <v>277</v>
      </c>
      <c r="E29" s="219">
        <v>79</v>
      </c>
      <c r="F29" s="173">
        <f>E29*'Прайс-лист'!I3*(1-'Прайс-лист'!$E$3)</f>
        <v>1832.8000000000002</v>
      </c>
      <c r="G29" s="232">
        <v>0</v>
      </c>
      <c r="H29" s="174">
        <f>F29*G29</f>
        <v>0</v>
      </c>
      <c r="J29" s="104" t="s">
        <v>277</v>
      </c>
      <c r="K29" s="104" t="s">
        <v>277</v>
      </c>
      <c r="L29" s="104" t="s">
        <v>277</v>
      </c>
    </row>
    <row r="30" spans="2:12" ht="15.75" customHeight="1" outlineLevel="1">
      <c r="B30" s="207"/>
      <c r="C30" s="242" t="s">
        <v>454</v>
      </c>
      <c r="D30" s="231" t="s">
        <v>277</v>
      </c>
      <c r="E30" s="219">
        <v>23</v>
      </c>
      <c r="F30" s="173">
        <f>E30*'Прайс-лист'!I3*(1-'Прайс-лист'!$E$3)</f>
        <v>533.6</v>
      </c>
      <c r="G30" s="232">
        <v>0</v>
      </c>
      <c r="H30" s="174">
        <f>F30*G30</f>
        <v>0</v>
      </c>
      <c r="J30" s="106" t="s">
        <v>457</v>
      </c>
      <c r="K30" s="108" t="s">
        <v>453</v>
      </c>
      <c r="L30" s="108" t="s">
        <v>523</v>
      </c>
    </row>
    <row r="31" spans="2:12" ht="15.75" customHeight="1" outlineLevel="1">
      <c r="B31" s="207"/>
      <c r="C31" s="242" t="s">
        <v>465</v>
      </c>
      <c r="D31" s="191" t="s">
        <v>277</v>
      </c>
      <c r="E31" s="219">
        <v>1042</v>
      </c>
      <c r="F31" s="173">
        <f>E31*'Прайс-лист'!I3*(1-'Прайс-лист'!$E$3)</f>
        <v>24174.400000000001</v>
      </c>
      <c r="G31" s="232">
        <v>0</v>
      </c>
      <c r="H31" s="174">
        <f>F31*G31</f>
        <v>0</v>
      </c>
      <c r="J31" s="106" t="s">
        <v>459</v>
      </c>
      <c r="K31" s="104" t="s">
        <v>450</v>
      </c>
      <c r="L31" s="106" t="s">
        <v>443</v>
      </c>
    </row>
    <row r="32" spans="2:12" ht="15.75" customHeight="1" outlineLevel="1">
      <c r="B32" s="148"/>
      <c r="C32" s="189" t="s">
        <v>4</v>
      </c>
      <c r="D32" s="189"/>
      <c r="E32" s="189"/>
      <c r="F32" s="10"/>
      <c r="G32" s="10"/>
      <c r="H32" s="10"/>
      <c r="J32" s="106" t="s">
        <v>367</v>
      </c>
      <c r="K32" s="111" t="s">
        <v>451</v>
      </c>
      <c r="L32" s="105"/>
    </row>
    <row r="33" spans="1:12" ht="15.75" customHeight="1" outlineLevel="1">
      <c r="A33" s="152"/>
      <c r="B33" s="190">
        <v>4144</v>
      </c>
      <c r="C33" s="632" t="s">
        <v>409</v>
      </c>
      <c r="D33" s="632"/>
      <c r="E33" s="219">
        <v>23</v>
      </c>
      <c r="F33" s="173">
        <f>E33*'Прайс-лист'!I3*(1-'Прайс-лист'!$E$3)</f>
        <v>533.6</v>
      </c>
      <c r="G33" s="232">
        <v>0</v>
      </c>
      <c r="H33" s="174">
        <f>F33*G33</f>
        <v>0</v>
      </c>
      <c r="J33" s="108" t="s">
        <v>460</v>
      </c>
      <c r="K33" s="105" t="s">
        <v>456</v>
      </c>
      <c r="L33" s="111"/>
    </row>
    <row r="34" spans="1:12" ht="15.75" customHeight="1" outlineLevel="1">
      <c r="A34" s="152"/>
      <c r="B34" s="190">
        <v>2401</v>
      </c>
      <c r="C34" s="632" t="s">
        <v>46</v>
      </c>
      <c r="D34" s="632"/>
      <c r="E34" s="216">
        <v>141</v>
      </c>
      <c r="F34" s="173">
        <f>E34*'Прайс-лист'!I3*(1-'Прайс-лист'!$E$3)</f>
        <v>3271.2000000000003</v>
      </c>
      <c r="G34" s="232">
        <v>0</v>
      </c>
      <c r="H34" s="174">
        <f t="shared" ref="H34:H44" si="0">F34*G34</f>
        <v>0</v>
      </c>
      <c r="J34" s="108" t="s">
        <v>333</v>
      </c>
      <c r="K34" s="130"/>
      <c r="L34" s="111"/>
    </row>
    <row r="35" spans="1:12" ht="15.75" customHeight="1" outlineLevel="1">
      <c r="A35" s="152"/>
      <c r="B35" s="190">
        <v>2347</v>
      </c>
      <c r="C35" s="632" t="s">
        <v>11</v>
      </c>
      <c r="D35" s="632"/>
      <c r="E35" s="219">
        <v>86</v>
      </c>
      <c r="F35" s="173">
        <f>E35*'Прайс-лист'!I3*(1-'Прайс-лист'!$E$3)</f>
        <v>1995.2</v>
      </c>
      <c r="G35" s="232">
        <v>0</v>
      </c>
      <c r="H35" s="174">
        <f t="shared" si="0"/>
        <v>0</v>
      </c>
      <c r="J35" s="108"/>
      <c r="K35" s="108"/>
      <c r="L35" s="108"/>
    </row>
    <row r="36" spans="1:12" ht="15.75" customHeight="1" outlineLevel="1">
      <c r="A36" s="152"/>
      <c r="B36" s="190">
        <v>2342</v>
      </c>
      <c r="C36" s="632" t="s">
        <v>5</v>
      </c>
      <c r="D36" s="632"/>
      <c r="E36" s="219">
        <v>62</v>
      </c>
      <c r="F36" s="173">
        <f>E36*'Прайс-лист'!I3*(1-'Прайс-лист'!$E$3)</f>
        <v>1438.4</v>
      </c>
      <c r="G36" s="232">
        <v>0</v>
      </c>
      <c r="H36" s="174">
        <f t="shared" si="0"/>
        <v>0</v>
      </c>
    </row>
    <row r="37" spans="1:12" ht="15.75" customHeight="1" outlineLevel="1">
      <c r="A37" s="152"/>
      <c r="B37" s="190">
        <v>2343</v>
      </c>
      <c r="C37" s="632" t="s">
        <v>12</v>
      </c>
      <c r="D37" s="632"/>
      <c r="E37" s="219">
        <v>62</v>
      </c>
      <c r="F37" s="173">
        <f>E37*'Прайс-лист'!I3*(1-'Прайс-лист'!$E$3)</f>
        <v>1438.4</v>
      </c>
      <c r="G37" s="232">
        <v>0</v>
      </c>
      <c r="H37" s="174">
        <f t="shared" si="0"/>
        <v>0</v>
      </c>
    </row>
    <row r="38" spans="1:12" ht="15.75" customHeight="1" outlineLevel="1">
      <c r="A38" s="152"/>
      <c r="B38" s="190">
        <v>2420</v>
      </c>
      <c r="C38" s="632" t="s">
        <v>47</v>
      </c>
      <c r="D38" s="632"/>
      <c r="E38" s="219">
        <v>420</v>
      </c>
      <c r="F38" s="173">
        <f>E38*'Прайс-лист'!I3*(1-'Прайс-лист'!$E$3)</f>
        <v>9744</v>
      </c>
      <c r="G38" s="232">
        <v>0</v>
      </c>
      <c r="H38" s="174">
        <f>F38*G38</f>
        <v>0</v>
      </c>
    </row>
    <row r="39" spans="1:12" ht="15.75" customHeight="1" outlineLevel="1">
      <c r="A39" s="152"/>
      <c r="B39" s="190">
        <v>2905</v>
      </c>
      <c r="C39" s="632" t="s">
        <v>6</v>
      </c>
      <c r="D39" s="632"/>
      <c r="E39" s="219">
        <v>95</v>
      </c>
      <c r="F39" s="173">
        <f>E39*'Прайс-лист'!I3*(1-'Прайс-лист'!$E$3)</f>
        <v>2204</v>
      </c>
      <c r="G39" s="232">
        <v>0</v>
      </c>
      <c r="H39" s="174">
        <f t="shared" si="0"/>
        <v>0</v>
      </c>
    </row>
    <row r="40" spans="1:12" ht="15.75" customHeight="1" outlineLevel="1">
      <c r="A40" s="152"/>
      <c r="B40" s="190">
        <v>2906</v>
      </c>
      <c r="C40" s="632" t="s">
        <v>7</v>
      </c>
      <c r="D40" s="632"/>
      <c r="E40" s="219">
        <v>120</v>
      </c>
      <c r="F40" s="173">
        <f>E40*'Прайс-лист'!I3*(1-'Прайс-лист'!$E$3)</f>
        <v>2784</v>
      </c>
      <c r="G40" s="232">
        <v>0</v>
      </c>
      <c r="H40" s="174">
        <f t="shared" si="0"/>
        <v>0</v>
      </c>
    </row>
    <row r="41" spans="1:12" ht="15.75" customHeight="1" outlineLevel="1">
      <c r="A41" s="152"/>
      <c r="B41" s="190">
        <v>2803</v>
      </c>
      <c r="C41" s="632" t="s">
        <v>8</v>
      </c>
      <c r="D41" s="632"/>
      <c r="E41" s="219">
        <v>165</v>
      </c>
      <c r="F41" s="173">
        <f>E41*'Прайс-лист'!I3*(1-'Прайс-лист'!$E$3)</f>
        <v>3828</v>
      </c>
      <c r="G41" s="232">
        <v>0</v>
      </c>
      <c r="H41" s="174">
        <f t="shared" si="0"/>
        <v>0</v>
      </c>
    </row>
    <row r="42" spans="1:12" ht="15.75" customHeight="1" outlineLevel="1">
      <c r="A42" s="152"/>
      <c r="B42" s="190">
        <v>280301</v>
      </c>
      <c r="C42" s="635" t="s">
        <v>280</v>
      </c>
      <c r="D42" s="635"/>
      <c r="E42" s="219">
        <v>165</v>
      </c>
      <c r="F42" s="173">
        <f>E42*'Прайс-лист'!I3*(1-'Прайс-лист'!$E$3)</f>
        <v>3828</v>
      </c>
      <c r="G42" s="232">
        <v>0</v>
      </c>
      <c r="H42" s="174">
        <f t="shared" si="0"/>
        <v>0</v>
      </c>
    </row>
    <row r="43" spans="1:12" ht="15.75" customHeight="1" outlineLevel="1">
      <c r="A43" s="152"/>
      <c r="B43" s="190">
        <v>2390</v>
      </c>
      <c r="C43" s="632" t="s">
        <v>524</v>
      </c>
      <c r="D43" s="632"/>
      <c r="E43" s="219">
        <v>401</v>
      </c>
      <c r="F43" s="173">
        <f>E43*'Прайс-лист'!I3*(1-'Прайс-лист'!$E$3)</f>
        <v>9303.2000000000007</v>
      </c>
      <c r="G43" s="232">
        <v>0</v>
      </c>
      <c r="H43" s="174">
        <f t="shared" si="0"/>
        <v>0</v>
      </c>
    </row>
    <row r="44" spans="1:12" ht="15.75" customHeight="1" outlineLevel="1">
      <c r="A44" s="152"/>
      <c r="B44" s="190">
        <v>2395</v>
      </c>
      <c r="C44" s="632" t="s">
        <v>527</v>
      </c>
      <c r="D44" s="632"/>
      <c r="E44" s="219">
        <v>564</v>
      </c>
      <c r="F44" s="173">
        <f>E44*'Прайс-лист'!I3*(1-'Прайс-лист'!$E$3)</f>
        <v>13084.800000000001</v>
      </c>
      <c r="G44" s="232">
        <v>0</v>
      </c>
      <c r="H44" s="174">
        <f t="shared" si="0"/>
        <v>0</v>
      </c>
    </row>
    <row r="45" spans="1:12" s="323" customFormat="1" ht="18" outlineLevel="1">
      <c r="B45" s="324"/>
      <c r="C45" s="325"/>
      <c r="D45" s="325"/>
      <c r="E45" s="326"/>
      <c r="F45" s="327" t="s">
        <v>9</v>
      </c>
      <c r="G45" s="657">
        <f>SUM(H25:H44)</f>
        <v>47792</v>
      </c>
      <c r="H45" s="657"/>
    </row>
  </sheetData>
  <mergeCells count="37">
    <mergeCell ref="C44:D44"/>
    <mergeCell ref="C38:D38"/>
    <mergeCell ref="C39:D39"/>
    <mergeCell ref="C40:D40"/>
    <mergeCell ref="C41:D41"/>
    <mergeCell ref="C42:D42"/>
    <mergeCell ref="C34:D34"/>
    <mergeCell ref="C35:D35"/>
    <mergeCell ref="C36:D36"/>
    <mergeCell ref="C37:D37"/>
    <mergeCell ref="C43:D43"/>
    <mergeCell ref="F12:H12"/>
    <mergeCell ref="F14:H14"/>
    <mergeCell ref="F15:H15"/>
    <mergeCell ref="F16:H16"/>
    <mergeCell ref="C33:D33"/>
    <mergeCell ref="F7:H7"/>
    <mergeCell ref="F8:H8"/>
    <mergeCell ref="F9:H9"/>
    <mergeCell ref="F10:H10"/>
    <mergeCell ref="F11:H11"/>
    <mergeCell ref="G45:H45"/>
    <mergeCell ref="F17:H17"/>
    <mergeCell ref="F18:H18"/>
    <mergeCell ref="F19:H19"/>
    <mergeCell ref="M2:N2"/>
    <mergeCell ref="B2:H2"/>
    <mergeCell ref="B3:H3"/>
    <mergeCell ref="C13:D13"/>
    <mergeCell ref="F13:H13"/>
    <mergeCell ref="F20:H20"/>
    <mergeCell ref="F21:H21"/>
    <mergeCell ref="F22:H22"/>
    <mergeCell ref="C27:H27"/>
    <mergeCell ref="F4:H4"/>
    <mergeCell ref="F5:H5"/>
    <mergeCell ref="F6:H6"/>
  </mergeCells>
  <dataValidations count="3">
    <dataValidation type="list" allowBlank="1" showInputMessage="1" showErrorMessage="1" sqref="D30">
      <formula1>$K$29:$K$33</formula1>
    </dataValidation>
    <dataValidation type="list" allowBlank="1" showInputMessage="1" showErrorMessage="1" sqref="D31">
      <formula1>$L$29:$L$31</formula1>
    </dataValidation>
    <dataValidation type="list" allowBlank="1" showInputMessage="1" showErrorMessage="1" sqref="D29">
      <formula1>$J$29:$J$34</formula1>
    </dataValidation>
  </dataValidations>
  <hyperlinks>
    <hyperlink ref="M2:N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1" tint="0.14999847407452621"/>
  </sheetPr>
  <dimension ref="B2:S121"/>
  <sheetViews>
    <sheetView showGridLines="0" zoomScaleNormal="100" workbookViewId="0">
      <pane ySplit="2" topLeftCell="A22" activePane="bottomLeft" state="frozen"/>
      <selection pane="bottomLeft" activeCell="Q30" sqref="Q30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8" customWidth="1"/>
    <col min="5" max="5" width="11.85546875" style="150" bestFit="1" customWidth="1"/>
    <col min="6" max="6" width="15.7109375" style="149" customWidth="1"/>
    <col min="7" max="7" width="10.7109375" style="148" customWidth="1"/>
    <col min="8" max="8" width="15.7109375" style="149" customWidth="1"/>
    <col min="9" max="9" width="9.140625" style="148"/>
    <col min="10" max="14" width="15.7109375" style="148" hidden="1" customWidth="1" outlineLevel="1"/>
    <col min="15" max="16" width="15.7109375" style="151" hidden="1" customWidth="1" outlineLevel="1"/>
    <col min="17" max="17" width="9.140625" style="148" collapsed="1"/>
    <col min="18" max="18" width="9.140625" style="148"/>
    <col min="19" max="19" width="9.140625" style="148" customWidth="1"/>
    <col min="20" max="16384" width="9.140625" style="148"/>
  </cols>
  <sheetData>
    <row r="2" spans="2:18" ht="15.75" customHeight="1">
      <c r="B2" s="638" t="s">
        <v>1977</v>
      </c>
      <c r="C2" s="638"/>
      <c r="D2" s="638"/>
      <c r="E2" s="638"/>
      <c r="F2" s="638"/>
      <c r="G2" s="638"/>
      <c r="H2" s="638"/>
      <c r="Q2" s="639" t="s">
        <v>411</v>
      </c>
      <c r="R2" s="639"/>
    </row>
    <row r="3" spans="2:18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8" ht="15.75" customHeight="1" outlineLevel="1">
      <c r="B4" s="157"/>
      <c r="C4" s="637" t="s">
        <v>16</v>
      </c>
      <c r="D4" s="637"/>
      <c r="E4" s="158"/>
      <c r="F4" s="634">
        <v>612</v>
      </c>
      <c r="G4" s="634"/>
      <c r="H4" s="634"/>
    </row>
    <row r="5" spans="2:18" ht="15.75" customHeight="1" outlineLevel="1">
      <c r="B5" s="157"/>
      <c r="C5" s="637" t="s">
        <v>17</v>
      </c>
      <c r="D5" s="637"/>
      <c r="E5" s="158"/>
      <c r="F5" s="634">
        <v>440</v>
      </c>
      <c r="G5" s="634"/>
      <c r="H5" s="634"/>
    </row>
    <row r="6" spans="2:18" ht="15.75" customHeight="1" outlineLevel="1">
      <c r="B6" s="157"/>
      <c r="C6" s="637" t="s">
        <v>18</v>
      </c>
      <c r="D6" s="637"/>
      <c r="E6" s="158"/>
      <c r="F6" s="634">
        <v>250</v>
      </c>
      <c r="G6" s="634"/>
      <c r="H6" s="634"/>
    </row>
    <row r="7" spans="2:18" ht="15.75" customHeight="1" outlineLevel="1">
      <c r="B7" s="157"/>
      <c r="C7" s="637" t="s">
        <v>19</v>
      </c>
      <c r="D7" s="637"/>
      <c r="E7" s="158"/>
      <c r="F7" s="634">
        <v>154</v>
      </c>
      <c r="G7" s="634"/>
      <c r="H7" s="634"/>
    </row>
    <row r="8" spans="2:18" ht="15.75" customHeight="1" outlineLevel="1">
      <c r="B8" s="157"/>
      <c r="C8" s="637" t="s">
        <v>20</v>
      </c>
      <c r="D8" s="637"/>
      <c r="E8" s="158"/>
      <c r="F8" s="634">
        <v>50</v>
      </c>
      <c r="G8" s="634"/>
      <c r="H8" s="634"/>
    </row>
    <row r="9" spans="2:18" ht="15.75" customHeight="1" outlineLevel="1">
      <c r="B9" s="157"/>
      <c r="C9" s="637" t="s">
        <v>36</v>
      </c>
      <c r="D9" s="637"/>
      <c r="E9" s="158"/>
      <c r="F9" s="634">
        <v>596</v>
      </c>
      <c r="G9" s="634"/>
      <c r="H9" s="634"/>
    </row>
    <row r="10" spans="2:18" ht="15.75" customHeight="1" outlineLevel="1">
      <c r="B10" s="157"/>
      <c r="C10" s="637" t="s">
        <v>21</v>
      </c>
      <c r="D10" s="637"/>
      <c r="E10" s="158"/>
      <c r="F10" s="634">
        <v>1110</v>
      </c>
      <c r="G10" s="634"/>
      <c r="H10" s="634"/>
    </row>
    <row r="11" spans="2:18" ht="15.75" customHeight="1" outlineLevel="1">
      <c r="B11" s="157"/>
      <c r="C11" s="637" t="s">
        <v>22</v>
      </c>
      <c r="D11" s="637"/>
      <c r="E11" s="158"/>
      <c r="F11" s="634">
        <v>12</v>
      </c>
      <c r="G11" s="634"/>
      <c r="H11" s="634"/>
    </row>
    <row r="12" spans="2:18" ht="15.75" customHeight="1" outlineLevel="1">
      <c r="B12" s="157"/>
      <c r="C12" s="637" t="s">
        <v>23</v>
      </c>
      <c r="D12" s="637"/>
      <c r="E12" s="158"/>
      <c r="F12" s="634">
        <v>5</v>
      </c>
      <c r="G12" s="634"/>
      <c r="H12" s="634"/>
    </row>
    <row r="13" spans="2:18" ht="15.75" customHeight="1" outlineLevel="1">
      <c r="B13" s="157"/>
      <c r="C13" s="637" t="s">
        <v>172</v>
      </c>
      <c r="D13" s="637"/>
      <c r="E13" s="158"/>
      <c r="F13" s="634">
        <v>115</v>
      </c>
      <c r="G13" s="634"/>
      <c r="H13" s="634"/>
    </row>
    <row r="14" spans="2:18" ht="15.75" customHeight="1" outlineLevel="1">
      <c r="B14" s="157"/>
      <c r="C14" s="637" t="s">
        <v>24</v>
      </c>
      <c r="D14" s="637"/>
      <c r="E14" s="158"/>
      <c r="F14" s="634">
        <v>130</v>
      </c>
      <c r="G14" s="634"/>
      <c r="H14" s="634"/>
    </row>
    <row r="15" spans="2:18" ht="15.75" customHeight="1" outlineLevel="1">
      <c r="B15" s="157"/>
      <c r="C15" s="637" t="s">
        <v>25</v>
      </c>
      <c r="D15" s="637"/>
      <c r="E15" s="158"/>
      <c r="F15" s="634">
        <v>150</v>
      </c>
      <c r="G15" s="634"/>
      <c r="H15" s="634"/>
    </row>
    <row r="16" spans="2:18" ht="15.75" customHeight="1" outlineLevel="1">
      <c r="B16" s="157"/>
      <c r="C16" s="637" t="s">
        <v>26</v>
      </c>
      <c r="D16" s="637"/>
      <c r="E16" s="158"/>
      <c r="F16" s="634">
        <v>250</v>
      </c>
      <c r="G16" s="634"/>
      <c r="H16" s="634"/>
    </row>
    <row r="17" spans="2:19" ht="15.75" customHeight="1" outlineLevel="1">
      <c r="B17" s="157"/>
      <c r="C17" s="637" t="s">
        <v>27</v>
      </c>
      <c r="D17" s="637"/>
      <c r="E17" s="158"/>
      <c r="F17" s="634">
        <v>635</v>
      </c>
      <c r="G17" s="634"/>
      <c r="H17" s="634"/>
    </row>
    <row r="18" spans="2:19" ht="15.75" hidden="1" customHeight="1" outlineLevel="1">
      <c r="B18" s="157"/>
      <c r="C18" s="341"/>
      <c r="D18" s="341"/>
      <c r="E18" s="158"/>
      <c r="F18" s="634" t="s">
        <v>1971</v>
      </c>
      <c r="G18" s="634"/>
      <c r="H18" s="634"/>
    </row>
    <row r="19" spans="2:19" ht="15.75" customHeight="1" outlineLevel="1">
      <c r="B19" s="157"/>
      <c r="C19" s="637" t="s">
        <v>28</v>
      </c>
      <c r="D19" s="637"/>
      <c r="E19" s="158"/>
      <c r="F19" s="634" t="s">
        <v>1972</v>
      </c>
      <c r="G19" s="634"/>
      <c r="H19" s="634"/>
    </row>
    <row r="20" spans="2:19" ht="15.75" customHeight="1" outlineLevel="1">
      <c r="B20" s="157"/>
      <c r="C20" s="637" t="s">
        <v>30</v>
      </c>
      <c r="D20" s="637"/>
      <c r="E20" s="158"/>
      <c r="F20" s="634" t="s">
        <v>31</v>
      </c>
      <c r="G20" s="634"/>
      <c r="H20" s="634"/>
    </row>
    <row r="21" spans="2:19" ht="15.75" customHeight="1" outlineLevel="1">
      <c r="B21" s="157"/>
      <c r="C21" s="637" t="s">
        <v>37</v>
      </c>
      <c r="D21" s="637"/>
      <c r="E21" s="158"/>
      <c r="F21" s="634" t="s">
        <v>1973</v>
      </c>
      <c r="G21" s="634"/>
      <c r="H21" s="634"/>
    </row>
    <row r="22" spans="2:19" ht="15.75" customHeight="1" outlineLevel="1">
      <c r="B22" s="157"/>
      <c r="C22" s="635" t="s">
        <v>156</v>
      </c>
      <c r="D22" s="635"/>
      <c r="E22" s="158"/>
      <c r="F22" s="634" t="s">
        <v>1974</v>
      </c>
      <c r="G22" s="634"/>
      <c r="H22" s="634"/>
    </row>
    <row r="23" spans="2:19" ht="15.75" customHeight="1" outlineLevel="1">
      <c r="B23" s="157"/>
      <c r="C23" s="635" t="s">
        <v>157</v>
      </c>
      <c r="D23" s="635"/>
      <c r="E23" s="158"/>
      <c r="F23" s="634" t="s">
        <v>1975</v>
      </c>
      <c r="G23" s="634"/>
      <c r="H23" s="634"/>
    </row>
    <row r="24" spans="2:19" ht="15.75" customHeight="1" outlineLevel="1">
      <c r="B24" s="157"/>
      <c r="C24" s="635" t="s">
        <v>159</v>
      </c>
      <c r="D24" s="635"/>
      <c r="E24" s="158"/>
      <c r="F24" s="634" t="s">
        <v>1976</v>
      </c>
      <c r="G24" s="634"/>
      <c r="H24" s="634"/>
    </row>
    <row r="25" spans="2:19" ht="15.75" customHeight="1" outlineLevel="1">
      <c r="B25" s="157"/>
      <c r="C25" s="635" t="s">
        <v>35</v>
      </c>
      <c r="D25" s="635"/>
      <c r="E25" s="158"/>
      <c r="F25" s="634">
        <v>706</v>
      </c>
      <c r="G25" s="634"/>
      <c r="H25" s="634"/>
    </row>
    <row r="26" spans="2:19" ht="15.75" customHeight="1">
      <c r="B26" s="49"/>
      <c r="C26" s="52"/>
      <c r="D26" s="52"/>
      <c r="E26" s="87"/>
      <c r="F26" s="52"/>
      <c r="G26" s="52"/>
      <c r="H26" s="51"/>
    </row>
    <row r="27" spans="2:19" ht="15.75" customHeight="1" outlineLevel="1">
      <c r="B27" s="196" t="s">
        <v>39</v>
      </c>
      <c r="C27" s="197" t="s">
        <v>44</v>
      </c>
      <c r="D27" s="197"/>
      <c r="E27" s="198" t="s">
        <v>1</v>
      </c>
      <c r="F27" s="197" t="s">
        <v>1</v>
      </c>
      <c r="G27" s="197" t="s">
        <v>40</v>
      </c>
      <c r="H27" s="199" t="s">
        <v>41</v>
      </c>
    </row>
    <row r="28" spans="2:19" ht="15.75" customHeight="1" outlineLevel="1">
      <c r="B28" s="344">
        <v>1904</v>
      </c>
      <c r="C28" s="341" t="s">
        <v>1981</v>
      </c>
      <c r="D28" s="341"/>
      <c r="E28" s="172">
        <v>18950</v>
      </c>
      <c r="F28" s="173">
        <f>E28*'Прайс-лист'!I3*(1-'Прайс-лист'!$E$3)</f>
        <v>439640</v>
      </c>
      <c r="G28" s="344"/>
      <c r="H28" s="174">
        <f>F28</f>
        <v>439640</v>
      </c>
    </row>
    <row r="29" spans="2:19" ht="15.75" customHeight="1" outlineLevel="2">
      <c r="B29" s="184"/>
      <c r="C29" s="12" t="s">
        <v>337</v>
      </c>
      <c r="D29" s="12"/>
      <c r="E29" s="12"/>
      <c r="F29" s="12"/>
      <c r="G29" s="12"/>
      <c r="H29" s="12"/>
    </row>
    <row r="30" spans="2:19" ht="337.5" customHeight="1" outlineLevel="2">
      <c r="B30" s="176"/>
      <c r="C30" s="636" t="s">
        <v>3009</v>
      </c>
      <c r="D30" s="636"/>
      <c r="E30" s="636"/>
      <c r="F30" s="636"/>
      <c r="G30" s="636"/>
      <c r="H30" s="636"/>
      <c r="S30" s="348"/>
    </row>
    <row r="31" spans="2:19" ht="15.75" customHeight="1" outlineLevel="1">
      <c r="C31" s="12" t="s">
        <v>365</v>
      </c>
      <c r="D31" s="12"/>
      <c r="E31" s="12"/>
      <c r="F31" s="12"/>
      <c r="G31" s="12"/>
      <c r="H31" s="12"/>
    </row>
    <row r="32" spans="2:19" ht="15.75" customHeight="1" outlineLevel="1">
      <c r="B32" s="343">
        <v>2488</v>
      </c>
      <c r="C32" s="345" t="s">
        <v>3</v>
      </c>
      <c r="D32" s="180" t="s">
        <v>277</v>
      </c>
      <c r="E32" s="179">
        <v>875</v>
      </c>
      <c r="F32" s="173">
        <f>E32*'Прайс-лист'!I3*(1-'Прайс-лист'!$E$3)</f>
        <v>20300</v>
      </c>
      <c r="G32" s="175">
        <v>0</v>
      </c>
      <c r="H32" s="174">
        <f>F32*G32</f>
        <v>0</v>
      </c>
      <c r="J32" s="104" t="s">
        <v>277</v>
      </c>
      <c r="K32" s="104" t="s">
        <v>277</v>
      </c>
      <c r="L32" s="104" t="s">
        <v>277</v>
      </c>
      <c r="M32" s="104" t="s">
        <v>277</v>
      </c>
      <c r="N32" s="104" t="s">
        <v>277</v>
      </c>
      <c r="O32" s="104" t="s">
        <v>277</v>
      </c>
      <c r="P32" s="104" t="s">
        <v>277</v>
      </c>
    </row>
    <row r="33" spans="2:16" ht="15.75" customHeight="1" outlineLevel="1">
      <c r="B33" s="190">
        <v>2001</v>
      </c>
      <c r="C33" s="342" t="s">
        <v>448</v>
      </c>
      <c r="D33" s="342"/>
      <c r="E33" s="179">
        <v>23</v>
      </c>
      <c r="F33" s="173">
        <f>E33*'Прайс-лист'!I3*(1-'Прайс-лист'!$E$3)</f>
        <v>533.6</v>
      </c>
      <c r="G33" s="175">
        <v>0</v>
      </c>
      <c r="H33" s="174">
        <f t="shared" ref="H33:H37" si="0">F33*G33</f>
        <v>0</v>
      </c>
      <c r="J33" s="106" t="s">
        <v>368</v>
      </c>
      <c r="K33" s="106" t="s">
        <v>444</v>
      </c>
      <c r="L33" s="108" t="s">
        <v>445</v>
      </c>
      <c r="M33" s="125" t="s">
        <v>399</v>
      </c>
      <c r="N33" s="275" t="s">
        <v>401</v>
      </c>
      <c r="O33" s="106" t="s">
        <v>334</v>
      </c>
      <c r="P33" s="108" t="s">
        <v>383</v>
      </c>
    </row>
    <row r="34" spans="2:16" ht="15.75" customHeight="1" outlineLevel="1">
      <c r="B34" s="343"/>
      <c r="C34" s="342" t="s">
        <v>463</v>
      </c>
      <c r="D34" s="191" t="s">
        <v>277</v>
      </c>
      <c r="E34" s="179">
        <v>3930</v>
      </c>
      <c r="F34" s="173">
        <f>E34*'Прайс-лист'!I3*(1-'Прайс-лист'!$E$3)</f>
        <v>91176</v>
      </c>
      <c r="G34" s="175">
        <v>0</v>
      </c>
      <c r="H34" s="174">
        <f t="shared" si="0"/>
        <v>0</v>
      </c>
      <c r="J34" s="106" t="s">
        <v>367</v>
      </c>
      <c r="K34" s="106" t="s">
        <v>443</v>
      </c>
      <c r="L34" s="106" t="s">
        <v>446</v>
      </c>
      <c r="M34" s="125" t="s">
        <v>400</v>
      </c>
      <c r="N34" s="275" t="s">
        <v>402</v>
      </c>
      <c r="O34" s="106" t="s">
        <v>335</v>
      </c>
      <c r="P34" s="104" t="s">
        <v>382</v>
      </c>
    </row>
    <row r="35" spans="2:16" ht="15.75" customHeight="1" outlineLevel="1">
      <c r="B35" s="343">
        <v>211901</v>
      </c>
      <c r="C35" s="342" t="s">
        <v>463</v>
      </c>
      <c r="D35" s="191" t="s">
        <v>277</v>
      </c>
      <c r="E35" s="179">
        <v>4695</v>
      </c>
      <c r="F35" s="173">
        <f>E35*'Прайс-лист'!I3*(1-'Прайс-лист'!$E$3)</f>
        <v>108924</v>
      </c>
      <c r="G35" s="175">
        <v>0</v>
      </c>
      <c r="H35" s="174">
        <f t="shared" si="0"/>
        <v>0</v>
      </c>
      <c r="J35" s="106" t="s">
        <v>331</v>
      </c>
      <c r="K35" s="108" t="s">
        <v>523</v>
      </c>
      <c r="L35" s="106" t="s">
        <v>447</v>
      </c>
      <c r="M35" s="120"/>
      <c r="N35" s="276" t="s">
        <v>593</v>
      </c>
      <c r="O35" s="106" t="s">
        <v>336</v>
      </c>
      <c r="P35" s="106"/>
    </row>
    <row r="36" spans="2:16" ht="15.75" customHeight="1" outlineLevel="1">
      <c r="B36" s="343">
        <v>2004</v>
      </c>
      <c r="C36" s="342" t="s">
        <v>279</v>
      </c>
      <c r="D36" s="191" t="s">
        <v>277</v>
      </c>
      <c r="E36" s="179">
        <v>0</v>
      </c>
      <c r="F36" s="173">
        <f>E36*'Прайс-лист'!I3*(1-'Прайс-лист'!$E$3)</f>
        <v>0</v>
      </c>
      <c r="G36" s="175">
        <v>0</v>
      </c>
      <c r="H36" s="174">
        <f t="shared" si="0"/>
        <v>0</v>
      </c>
      <c r="J36" s="108" t="s">
        <v>332</v>
      </c>
      <c r="L36" s="106"/>
      <c r="M36" s="106"/>
      <c r="N36" s="276" t="s">
        <v>594</v>
      </c>
      <c r="O36" s="108" t="s">
        <v>435</v>
      </c>
      <c r="P36" s="108"/>
    </row>
    <row r="37" spans="2:16" ht="15.75" customHeight="1" outlineLevel="1">
      <c r="B37" s="343">
        <v>3099</v>
      </c>
      <c r="C37" s="340" t="s">
        <v>408</v>
      </c>
      <c r="D37" s="191" t="s">
        <v>277</v>
      </c>
      <c r="E37" s="179">
        <v>299</v>
      </c>
      <c r="F37" s="173">
        <f>E37*'Прайс-лист'!I3*(1-'Прайс-лист'!$E$3)</f>
        <v>6936.8</v>
      </c>
      <c r="G37" s="175">
        <v>0</v>
      </c>
      <c r="H37" s="174">
        <f t="shared" si="0"/>
        <v>0</v>
      </c>
      <c r="J37" s="108" t="s">
        <v>333</v>
      </c>
      <c r="M37" s="107"/>
      <c r="N37" s="275" t="s">
        <v>403</v>
      </c>
      <c r="O37" s="107"/>
      <c r="P37" s="107"/>
    </row>
    <row r="38" spans="2:16" ht="15.75" customHeight="1" outlineLevel="1">
      <c r="B38" s="343">
        <v>3516</v>
      </c>
      <c r="C38" s="345" t="s">
        <v>329</v>
      </c>
      <c r="D38" s="180" t="s">
        <v>277</v>
      </c>
      <c r="E38" s="179">
        <v>1510</v>
      </c>
      <c r="F38" s="173">
        <f>E38*'Прайс-лист'!I3*(1-'Прайс-лист'!$E$3)</f>
        <v>35032</v>
      </c>
      <c r="G38" s="175">
        <v>0</v>
      </c>
      <c r="H38" s="174">
        <f>F38*G38</f>
        <v>0</v>
      </c>
      <c r="M38" s="151"/>
      <c r="N38" s="275" t="s">
        <v>404</v>
      </c>
    </row>
    <row r="39" spans="2:16" ht="15.75" customHeight="1" outlineLevel="1">
      <c r="B39" s="338" t="s">
        <v>378</v>
      </c>
      <c r="C39" s="339" t="s">
        <v>381</v>
      </c>
      <c r="D39" s="180" t="s">
        <v>277</v>
      </c>
      <c r="E39" s="179">
        <v>115</v>
      </c>
      <c r="F39" s="173">
        <f>E39*'Прайс-лист'!I3*(1-'Прайс-лист'!$E$3)</f>
        <v>2668</v>
      </c>
      <c r="G39" s="175">
        <v>0</v>
      </c>
      <c r="H39" s="174">
        <f t="shared" ref="H39:H40" si="1">F39*G39</f>
        <v>0</v>
      </c>
      <c r="M39" s="151"/>
      <c r="N39" s="275" t="s">
        <v>405</v>
      </c>
    </row>
    <row r="40" spans="2:16" ht="15.75" customHeight="1" outlineLevel="1">
      <c r="B40" s="338">
        <v>2282</v>
      </c>
      <c r="C40" s="340" t="s">
        <v>355</v>
      </c>
      <c r="D40" s="340"/>
      <c r="E40" s="179">
        <v>320</v>
      </c>
      <c r="F40" s="173">
        <f>E40*'Прайс-лист'!I3*(1-'Прайс-лист'!$E$3)</f>
        <v>7424</v>
      </c>
      <c r="G40" s="175">
        <v>0</v>
      </c>
      <c r="H40" s="174">
        <f t="shared" si="1"/>
        <v>0</v>
      </c>
      <c r="M40" s="151"/>
      <c r="N40" s="276" t="s">
        <v>595</v>
      </c>
    </row>
    <row r="41" spans="2:16" ht="15.75" customHeight="1" outlineLevel="1">
      <c r="B41" s="343">
        <v>2545</v>
      </c>
      <c r="C41" s="345" t="s">
        <v>1996</v>
      </c>
      <c r="D41" s="180"/>
      <c r="E41" s="179">
        <v>290</v>
      </c>
      <c r="F41" s="173">
        <f>E41*'Прайс-лист'!I3*(1-'Прайс-лист'!$E$3)</f>
        <v>6728</v>
      </c>
      <c r="G41" s="175">
        <v>0</v>
      </c>
      <c r="H41" s="174">
        <f>F41*G41</f>
        <v>0</v>
      </c>
      <c r="M41" s="151"/>
      <c r="N41" s="275" t="s">
        <v>407</v>
      </c>
    </row>
    <row r="42" spans="2:16" ht="15.75" customHeight="1" outlineLevel="1">
      <c r="B42" s="152"/>
      <c r="C42" s="213" t="s">
        <v>4</v>
      </c>
      <c r="D42" s="213"/>
      <c r="E42" s="189"/>
      <c r="F42" s="189"/>
      <c r="G42" s="189"/>
      <c r="H42" s="189"/>
      <c r="M42" s="151"/>
      <c r="N42" s="276"/>
    </row>
    <row r="43" spans="2:16" ht="15.75" customHeight="1" outlineLevel="1">
      <c r="B43" s="338">
        <v>414601</v>
      </c>
      <c r="C43" s="632" t="s">
        <v>377</v>
      </c>
      <c r="D43" s="632"/>
      <c r="E43" s="182">
        <v>71</v>
      </c>
      <c r="F43" s="173">
        <f>E43*'Прайс-лист'!I3*(1-'Прайс-лист'!$E$3)</f>
        <v>1647.2</v>
      </c>
      <c r="G43" s="175">
        <v>0</v>
      </c>
      <c r="H43" s="174">
        <f t="shared" ref="H43:H45" si="2">F43*G43</f>
        <v>0</v>
      </c>
      <c r="N43" s="278" t="s">
        <v>347</v>
      </c>
    </row>
    <row r="44" spans="2:16" ht="15.75" customHeight="1" outlineLevel="1">
      <c r="B44" s="338">
        <v>2537</v>
      </c>
      <c r="C44" s="632" t="s">
        <v>515</v>
      </c>
      <c r="D44" s="632"/>
      <c r="E44" s="182">
        <v>515</v>
      </c>
      <c r="F44" s="173">
        <f>E44*'Прайс-лист'!I3*(1-'Прайс-лист'!$E$3)</f>
        <v>11948</v>
      </c>
      <c r="G44" s="175">
        <v>0</v>
      </c>
      <c r="H44" s="174">
        <f t="shared" si="2"/>
        <v>0</v>
      </c>
      <c r="M44" s="65"/>
      <c r="N44" s="277"/>
    </row>
    <row r="45" spans="2:16" ht="15.75" customHeight="1" outlineLevel="1">
      <c r="B45" s="338">
        <v>2543</v>
      </c>
      <c r="C45" s="632" t="s">
        <v>1983</v>
      </c>
      <c r="D45" s="632"/>
      <c r="E45" s="182">
        <v>940</v>
      </c>
      <c r="F45" s="173">
        <f>E45*'Прайс-лист'!I3*(1-'Прайс-лист'!$E$3)</f>
        <v>21808</v>
      </c>
      <c r="G45" s="175">
        <v>0</v>
      </c>
      <c r="H45" s="174">
        <f t="shared" si="2"/>
        <v>0</v>
      </c>
    </row>
    <row r="46" spans="2:16" ht="15.75" customHeight="1" outlineLevel="1">
      <c r="B46" s="338">
        <v>2706</v>
      </c>
      <c r="C46" s="632" t="s">
        <v>441</v>
      </c>
      <c r="D46" s="632"/>
      <c r="E46" s="182">
        <v>686</v>
      </c>
      <c r="F46" s="173">
        <f>E46*'Прайс-лист'!I3*(1-'Прайс-лист'!$E$3)</f>
        <v>15915.2</v>
      </c>
      <c r="G46" s="175">
        <v>0</v>
      </c>
      <c r="H46" s="174">
        <f>F46*G46</f>
        <v>0</v>
      </c>
    </row>
    <row r="47" spans="2:16" ht="15.75" customHeight="1" outlineLevel="1">
      <c r="B47" s="338">
        <v>2705</v>
      </c>
      <c r="C47" s="632" t="s">
        <v>109</v>
      </c>
      <c r="D47" s="632"/>
      <c r="E47" s="182">
        <v>735</v>
      </c>
      <c r="F47" s="173">
        <f>E47*'Прайс-лист'!I3*(1-'Прайс-лист'!$E$3)</f>
        <v>17052</v>
      </c>
      <c r="G47" s="175">
        <v>0</v>
      </c>
      <c r="H47" s="174">
        <f>F47*G47</f>
        <v>0</v>
      </c>
    </row>
    <row r="48" spans="2:16" ht="15.75" customHeight="1" outlineLevel="1">
      <c r="B48" s="338">
        <v>2601</v>
      </c>
      <c r="C48" s="632" t="s">
        <v>1998</v>
      </c>
      <c r="D48" s="632"/>
      <c r="E48" s="182">
        <v>101</v>
      </c>
      <c r="F48" s="173">
        <f>E48*'Прайс-лист'!I3*(1-'Прайс-лист'!$E$3)</f>
        <v>2343.2000000000003</v>
      </c>
      <c r="G48" s="175">
        <v>0</v>
      </c>
      <c r="H48" s="174">
        <f>F48*G48</f>
        <v>0</v>
      </c>
    </row>
    <row r="49" spans="2:8" ht="15.75" customHeight="1" outlineLevel="1">
      <c r="B49" s="338">
        <v>225601</v>
      </c>
      <c r="C49" s="632" t="s">
        <v>604</v>
      </c>
      <c r="D49" s="632"/>
      <c r="E49" s="182">
        <v>511</v>
      </c>
      <c r="F49" s="173">
        <f>E49*'Прайс-лист'!I3*(1-'Прайс-лист'!$E$3)</f>
        <v>11855.2</v>
      </c>
      <c r="G49" s="175">
        <v>0</v>
      </c>
      <c r="H49" s="174">
        <f>F49*G49</f>
        <v>0</v>
      </c>
    </row>
    <row r="50" spans="2:8" ht="15.75" customHeight="1" outlineLevel="1">
      <c r="B50" s="338">
        <v>2271</v>
      </c>
      <c r="C50" s="632" t="s">
        <v>603</v>
      </c>
      <c r="D50" s="632"/>
      <c r="E50" s="182">
        <v>2153</v>
      </c>
      <c r="F50" s="173">
        <f>E50*'Прайс-лист'!I3*(1-'Прайс-лист'!$E$3)</f>
        <v>49949.600000000006</v>
      </c>
      <c r="G50" s="175">
        <v>0</v>
      </c>
      <c r="H50" s="174">
        <f t="shared" ref="H50:H67" si="3">F50*G50</f>
        <v>0</v>
      </c>
    </row>
    <row r="51" spans="2:8" ht="15.75" customHeight="1" outlineLevel="1">
      <c r="B51" s="338">
        <v>2436</v>
      </c>
      <c r="C51" s="635" t="s">
        <v>520</v>
      </c>
      <c r="D51" s="635"/>
      <c r="E51" s="179">
        <v>665</v>
      </c>
      <c r="F51" s="173">
        <f>E51*'Прайс-лист'!I3*(1-'Прайс-лист'!$E$3)</f>
        <v>15428</v>
      </c>
      <c r="G51" s="175">
        <v>0</v>
      </c>
      <c r="H51" s="174">
        <f t="shared" si="3"/>
        <v>0</v>
      </c>
    </row>
    <row r="52" spans="2:8" ht="14.25" outlineLevel="1">
      <c r="B52" s="338" t="s">
        <v>1991</v>
      </c>
      <c r="C52" s="342" t="s">
        <v>1990</v>
      </c>
      <c r="D52" s="342"/>
      <c r="E52" s="179">
        <v>156</v>
      </c>
      <c r="F52" s="173">
        <f>E52*'Прайс-лист'!I3*(1-'Прайс-лист'!$E$3)</f>
        <v>3619.2000000000003</v>
      </c>
      <c r="G52" s="175">
        <v>0</v>
      </c>
      <c r="H52" s="174">
        <f t="shared" si="3"/>
        <v>0</v>
      </c>
    </row>
    <row r="53" spans="2:8" ht="14.25" outlineLevel="1">
      <c r="B53" s="343" t="s">
        <v>1993</v>
      </c>
      <c r="C53" s="342" t="s">
        <v>1992</v>
      </c>
      <c r="D53" s="342"/>
      <c r="E53" s="179">
        <v>43</v>
      </c>
      <c r="F53" s="173">
        <f>E53*'Прайс-лист'!I3*(1-'Прайс-лист'!$E$3)</f>
        <v>997.6</v>
      </c>
      <c r="G53" s="353">
        <f>IF(G37*G52,1,0)</f>
        <v>0</v>
      </c>
      <c r="H53" s="174">
        <f t="shared" si="3"/>
        <v>0</v>
      </c>
    </row>
    <row r="54" spans="2:8" ht="14.25" outlineLevel="1">
      <c r="B54" s="338">
        <v>2656</v>
      </c>
      <c r="C54" s="632" t="s">
        <v>110</v>
      </c>
      <c r="D54" s="632"/>
      <c r="E54" s="182">
        <v>514</v>
      </c>
      <c r="F54" s="173">
        <f>E54*'Прайс-лист'!I3*(1-'Прайс-лист'!$E$3)</f>
        <v>11924.800000000001</v>
      </c>
      <c r="G54" s="175">
        <v>0</v>
      </c>
      <c r="H54" s="174">
        <f t="shared" si="3"/>
        <v>0</v>
      </c>
    </row>
    <row r="55" spans="2:8" ht="15.75" customHeight="1" outlineLevel="1">
      <c r="B55" s="338">
        <v>309904</v>
      </c>
      <c r="C55" s="632" t="s">
        <v>293</v>
      </c>
      <c r="D55" s="632"/>
      <c r="E55" s="182">
        <v>68</v>
      </c>
      <c r="F55" s="173">
        <f>E55*'Прайс-лист'!I3*(1-'Прайс-лист'!$E$3)</f>
        <v>1577.6000000000001</v>
      </c>
      <c r="G55" s="343">
        <f>IF(G37*G54,1,0)</f>
        <v>0</v>
      </c>
      <c r="H55" s="174">
        <f t="shared" si="3"/>
        <v>0</v>
      </c>
    </row>
    <row r="56" spans="2:8" ht="15.75" customHeight="1" outlineLevel="1">
      <c r="B56" s="346">
        <v>265301</v>
      </c>
      <c r="C56" s="632" t="s">
        <v>2001</v>
      </c>
      <c r="D56" s="632"/>
      <c r="E56" s="182">
        <v>270</v>
      </c>
      <c r="F56" s="173">
        <f>E56*'Прайс-лист'!I3*(1-'Прайс-лист'!$E$3)</f>
        <v>6264</v>
      </c>
      <c r="G56" s="175">
        <v>0</v>
      </c>
      <c r="H56" s="174">
        <f t="shared" ref="H56:H57" si="4">F56*G56</f>
        <v>0</v>
      </c>
    </row>
    <row r="57" spans="2:8" ht="15.75" customHeight="1" outlineLevel="1">
      <c r="B57" s="346">
        <v>309905</v>
      </c>
      <c r="C57" s="632" t="s">
        <v>2002</v>
      </c>
      <c r="D57" s="632"/>
      <c r="E57" s="182">
        <v>76</v>
      </c>
      <c r="F57" s="173">
        <f>E57*'Прайс-лист'!I3*(1-'Прайс-лист'!$E$3)</f>
        <v>1763.2</v>
      </c>
      <c r="G57" s="347">
        <f>IF(G37*G56,1,0)</f>
        <v>0</v>
      </c>
      <c r="H57" s="174">
        <f t="shared" si="4"/>
        <v>0</v>
      </c>
    </row>
    <row r="58" spans="2:8" ht="15.75" customHeight="1" outlineLevel="1">
      <c r="B58" s="338">
        <v>2546</v>
      </c>
      <c r="C58" s="632" t="s">
        <v>1997</v>
      </c>
      <c r="D58" s="632"/>
      <c r="E58" s="182">
        <v>480</v>
      </c>
      <c r="F58" s="173">
        <f>E58*'Прайс-лист'!I3*(1-'Прайс-лист'!$E$3)</f>
        <v>11136</v>
      </c>
      <c r="G58" s="175">
        <v>0</v>
      </c>
      <c r="H58" s="174">
        <f t="shared" si="3"/>
        <v>0</v>
      </c>
    </row>
    <row r="59" spans="2:8" ht="15.75" customHeight="1" outlineLevel="1">
      <c r="B59" s="343">
        <v>2736</v>
      </c>
      <c r="C59" s="635" t="s">
        <v>328</v>
      </c>
      <c r="D59" s="635"/>
      <c r="E59" s="182">
        <v>857</v>
      </c>
      <c r="F59" s="173">
        <f>E59*'Прайс-лист'!I3*(1-'Прайс-лист'!$E$3)</f>
        <v>19882.400000000001</v>
      </c>
      <c r="G59" s="175">
        <v>0</v>
      </c>
      <c r="H59" s="174">
        <f t="shared" si="3"/>
        <v>0</v>
      </c>
    </row>
    <row r="60" spans="2:8" ht="15.75" customHeight="1" outlineLevel="1">
      <c r="B60" s="338"/>
      <c r="C60" s="632" t="s">
        <v>1989</v>
      </c>
      <c r="D60" s="632"/>
      <c r="E60" s="182">
        <v>0</v>
      </c>
      <c r="F60" s="173">
        <f>E60*'Прайс-лист'!I3*(1-'Прайс-лист'!$E$3)</f>
        <v>0</v>
      </c>
      <c r="G60" s="175">
        <v>0</v>
      </c>
      <c r="H60" s="174">
        <f t="shared" si="3"/>
        <v>0</v>
      </c>
    </row>
    <row r="61" spans="2:8" ht="15.75" customHeight="1" outlineLevel="1">
      <c r="B61" s="338">
        <v>2969</v>
      </c>
      <c r="C61" s="632" t="s">
        <v>6</v>
      </c>
      <c r="D61" s="632"/>
      <c r="E61" s="182">
        <v>230</v>
      </c>
      <c r="F61" s="173">
        <f>E61*'Прайс-лист'!I3*(1-'Прайс-лист'!$E$3)</f>
        <v>5336</v>
      </c>
      <c r="G61" s="175">
        <v>0</v>
      </c>
      <c r="H61" s="174">
        <f t="shared" si="3"/>
        <v>0</v>
      </c>
    </row>
    <row r="62" spans="2:8" ht="15.75" customHeight="1" outlineLevel="1">
      <c r="B62" s="338">
        <v>2970</v>
      </c>
      <c r="C62" s="632" t="s">
        <v>67</v>
      </c>
      <c r="D62" s="632"/>
      <c r="E62" s="182">
        <v>258</v>
      </c>
      <c r="F62" s="173">
        <f>E62*'Прайс-лист'!I3*(1-'Прайс-лист'!$E$3)</f>
        <v>5985.6</v>
      </c>
      <c r="G62" s="175">
        <v>0</v>
      </c>
      <c r="H62" s="174">
        <f t="shared" si="3"/>
        <v>0</v>
      </c>
    </row>
    <row r="63" spans="2:8" ht="15.75" customHeight="1" outlineLevel="1">
      <c r="B63" s="338">
        <v>2800</v>
      </c>
      <c r="C63" s="632" t="s">
        <v>8</v>
      </c>
      <c r="D63" s="632"/>
      <c r="E63" s="182">
        <v>690</v>
      </c>
      <c r="F63" s="173">
        <f>E63*'Прайс-лист'!I3*(1-'Прайс-лист'!$E$3)</f>
        <v>16008</v>
      </c>
      <c r="G63" s="175">
        <v>0</v>
      </c>
      <c r="H63" s="174">
        <f t="shared" si="3"/>
        <v>0</v>
      </c>
    </row>
    <row r="64" spans="2:8" ht="15.75" customHeight="1" outlineLevel="1">
      <c r="B64" s="338">
        <v>299501</v>
      </c>
      <c r="C64" s="632" t="s">
        <v>2000</v>
      </c>
      <c r="D64" s="632"/>
      <c r="E64" s="182">
        <v>410</v>
      </c>
      <c r="F64" s="173">
        <f>E64*'Прайс-лист'!I3*(1-'Прайс-лист'!$E$3)</f>
        <v>9512</v>
      </c>
      <c r="G64" s="175">
        <v>0</v>
      </c>
      <c r="H64" s="174">
        <f t="shared" si="3"/>
        <v>0</v>
      </c>
    </row>
    <row r="65" spans="2:16" ht="15.75" customHeight="1" outlineLevel="1">
      <c r="B65" s="338">
        <v>2995</v>
      </c>
      <c r="C65" s="632" t="s">
        <v>1985</v>
      </c>
      <c r="D65" s="632"/>
      <c r="E65" s="182">
        <v>210</v>
      </c>
      <c r="F65" s="173">
        <f>E65*'Прайс-лист'!I3*(1-'Прайс-лист'!$E$3)</f>
        <v>4872</v>
      </c>
      <c r="G65" s="175">
        <v>0</v>
      </c>
      <c r="H65" s="174">
        <f t="shared" si="3"/>
        <v>0</v>
      </c>
      <c r="O65" s="148"/>
      <c r="P65" s="148"/>
    </row>
    <row r="66" spans="2:16" ht="15.75" customHeight="1" outlineLevel="1">
      <c r="B66" s="338">
        <v>2996</v>
      </c>
      <c r="C66" s="632" t="s">
        <v>1999</v>
      </c>
      <c r="D66" s="632"/>
      <c r="E66" s="182">
        <v>144</v>
      </c>
      <c r="F66" s="173">
        <f>E66*'Прайс-лист'!I3*(1-'Прайс-лист'!$E$3)</f>
        <v>3340.8</v>
      </c>
      <c r="G66" s="175">
        <v>0</v>
      </c>
      <c r="H66" s="174">
        <f t="shared" si="3"/>
        <v>0</v>
      </c>
      <c r="O66" s="148"/>
      <c r="P66" s="148"/>
    </row>
    <row r="67" spans="2:16" ht="15.75" customHeight="1" outlineLevel="1">
      <c r="B67" s="338">
        <v>2547</v>
      </c>
      <c r="C67" s="632" t="s">
        <v>1988</v>
      </c>
      <c r="D67" s="632"/>
      <c r="E67" s="182">
        <v>1200</v>
      </c>
      <c r="F67" s="173">
        <f>E67*'Прайс-лист'!I3*(1-'Прайс-лист'!$E$3)</f>
        <v>27840</v>
      </c>
      <c r="G67" s="175">
        <v>0</v>
      </c>
      <c r="H67" s="174">
        <f t="shared" si="3"/>
        <v>0</v>
      </c>
      <c r="O67" s="148"/>
      <c r="P67" s="148"/>
    </row>
    <row r="68" spans="2:16" ht="15.75" customHeight="1" outlineLevel="1">
      <c r="B68" s="3"/>
      <c r="C68" s="294"/>
      <c r="D68" s="294"/>
      <c r="E68" s="85"/>
      <c r="F68" s="315" t="s">
        <v>9</v>
      </c>
      <c r="G68" s="633">
        <f>SUM(H28:H67)</f>
        <v>439640</v>
      </c>
      <c r="H68" s="633"/>
      <c r="O68" s="148"/>
      <c r="P68" s="148"/>
    </row>
    <row r="69" spans="2:16" ht="14.25" outlineLevel="1">
      <c r="O69" s="148"/>
      <c r="P69" s="148"/>
    </row>
    <row r="84" spans="4:16" ht="15.75" customHeight="1">
      <c r="H84" s="148"/>
    </row>
    <row r="85" spans="4:16" ht="15.75" customHeight="1">
      <c r="H85" s="148"/>
      <c r="O85" s="148"/>
      <c r="P85" s="148"/>
    </row>
    <row r="86" spans="4:16" ht="15.75" customHeight="1">
      <c r="H86" s="148"/>
      <c r="O86" s="148"/>
      <c r="P86" s="148"/>
    </row>
    <row r="87" spans="4:16" ht="15.75" customHeight="1">
      <c r="H87" s="148"/>
      <c r="O87" s="148"/>
      <c r="P87" s="148"/>
    </row>
    <row r="88" spans="4:16" ht="15.75" customHeight="1">
      <c r="H88" s="148"/>
      <c r="O88" s="148"/>
      <c r="P88" s="148"/>
    </row>
    <row r="89" spans="4:16" ht="15.75" customHeight="1">
      <c r="H89" s="148"/>
      <c r="O89" s="148"/>
      <c r="P89" s="148"/>
    </row>
    <row r="90" spans="4:16" ht="15.75" customHeight="1">
      <c r="H90" s="148"/>
      <c r="O90" s="148"/>
      <c r="P90" s="148"/>
    </row>
    <row r="91" spans="4:16" ht="15.75" customHeight="1">
      <c r="H91" s="148"/>
      <c r="O91" s="148"/>
      <c r="P91" s="148"/>
    </row>
    <row r="92" spans="4:16" ht="15.75" customHeight="1">
      <c r="D92" s="79"/>
      <c r="F92" s="260"/>
      <c r="H92" s="148"/>
      <c r="O92" s="148"/>
      <c r="P92" s="148"/>
    </row>
    <row r="93" spans="4:16" ht="14.25">
      <c r="D93" s="79"/>
      <c r="F93" s="260"/>
      <c r="H93" s="148"/>
      <c r="O93" s="148"/>
      <c r="P93" s="148"/>
    </row>
    <row r="94" spans="4:16" ht="14.25">
      <c r="D94" s="79"/>
      <c r="F94" s="260"/>
      <c r="H94" s="148"/>
      <c r="O94" s="148"/>
      <c r="P94" s="148"/>
    </row>
    <row r="95" spans="4:16" ht="14.25">
      <c r="D95" s="79"/>
      <c r="F95" s="260"/>
      <c r="H95" s="148"/>
      <c r="O95" s="148"/>
      <c r="P95" s="148"/>
    </row>
    <row r="96" spans="4:16" ht="14.25">
      <c r="D96" s="79"/>
      <c r="F96" s="260"/>
      <c r="H96" s="148"/>
      <c r="O96" s="148"/>
      <c r="P96" s="148"/>
    </row>
    <row r="97" spans="4:16" ht="14.25">
      <c r="D97" s="79"/>
      <c r="F97" s="260"/>
      <c r="O97" s="148"/>
      <c r="P97" s="148"/>
    </row>
    <row r="98" spans="4:16" ht="14.25">
      <c r="D98" s="79"/>
      <c r="F98" s="260"/>
      <c r="H98" s="148"/>
    </row>
    <row r="99" spans="4:16" ht="14.25">
      <c r="H99" s="148"/>
      <c r="O99" s="148"/>
      <c r="P99" s="148"/>
    </row>
    <row r="100" spans="4:16" ht="14.25">
      <c r="H100" s="148"/>
      <c r="O100" s="148"/>
      <c r="P100" s="148"/>
    </row>
    <row r="101" spans="4:16" ht="14.25">
      <c r="D101" s="260"/>
      <c r="H101" s="148"/>
      <c r="O101" s="148"/>
      <c r="P101" s="148"/>
    </row>
    <row r="102" spans="4:16" ht="14.25">
      <c r="D102" s="260"/>
      <c r="H102" s="148"/>
      <c r="O102" s="148"/>
      <c r="P102" s="148"/>
    </row>
    <row r="103" spans="4:16" ht="14.25">
      <c r="D103" s="260"/>
      <c r="H103" s="148"/>
      <c r="O103" s="148"/>
      <c r="P103" s="148"/>
    </row>
    <row r="104" spans="4:16" ht="14.25">
      <c r="D104" s="260"/>
      <c r="H104" s="148"/>
      <c r="O104" s="148"/>
      <c r="P104" s="148"/>
    </row>
    <row r="105" spans="4:16" ht="14.25">
      <c r="D105" s="260"/>
      <c r="H105" s="148"/>
      <c r="O105" s="148"/>
      <c r="P105" s="148"/>
    </row>
    <row r="106" spans="4:16" ht="14.25">
      <c r="D106" s="260"/>
      <c r="H106" s="148"/>
      <c r="O106" s="148"/>
      <c r="P106" s="148"/>
    </row>
    <row r="107" spans="4:16" ht="14.25">
      <c r="D107" s="260"/>
      <c r="H107" s="148"/>
      <c r="O107" s="148"/>
      <c r="P107" s="148"/>
    </row>
    <row r="108" spans="4:16" ht="14.25">
      <c r="D108" s="149"/>
      <c r="H108" s="148"/>
      <c r="O108" s="148"/>
      <c r="P108" s="148"/>
    </row>
    <row r="109" spans="4:16" ht="14.25">
      <c r="H109" s="148"/>
      <c r="O109" s="148"/>
      <c r="P109" s="148"/>
    </row>
    <row r="110" spans="4:16" ht="14.25">
      <c r="D110" s="79"/>
      <c r="H110" s="148"/>
      <c r="O110" s="148"/>
      <c r="P110" s="148"/>
    </row>
    <row r="111" spans="4:16" ht="14.25">
      <c r="D111" s="260"/>
      <c r="F111" s="148"/>
      <c r="H111" s="148"/>
      <c r="O111" s="148"/>
      <c r="P111" s="148"/>
    </row>
    <row r="112" spans="4:16" ht="14.25">
      <c r="D112" s="79"/>
      <c r="F112" s="260"/>
      <c r="H112" s="148"/>
      <c r="O112" s="148"/>
      <c r="P112" s="148"/>
    </row>
    <row r="113" spans="4:16" ht="14.25">
      <c r="D113" s="79"/>
      <c r="F113" s="260"/>
      <c r="H113" s="148"/>
      <c r="O113" s="148"/>
      <c r="P113" s="148"/>
    </row>
    <row r="114" spans="4:16" ht="14.25">
      <c r="D114" s="79"/>
      <c r="F114" s="260"/>
      <c r="H114" s="148"/>
      <c r="O114" s="148"/>
      <c r="P114" s="148"/>
    </row>
    <row r="115" spans="4:16" ht="14.25">
      <c r="D115" s="79"/>
      <c r="F115" s="260"/>
      <c r="H115" s="148"/>
      <c r="O115" s="148"/>
      <c r="P115" s="148"/>
    </row>
    <row r="116" spans="4:16" ht="14.25">
      <c r="D116" s="79"/>
      <c r="F116" s="260"/>
      <c r="H116" s="148"/>
      <c r="O116" s="148"/>
      <c r="P116" s="148"/>
    </row>
    <row r="117" spans="4:16" ht="14.25">
      <c r="H117" s="148"/>
      <c r="O117" s="148"/>
      <c r="P117" s="148"/>
    </row>
    <row r="118" spans="4:16" ht="14.25">
      <c r="H118" s="148"/>
      <c r="O118" s="148"/>
      <c r="P118" s="148"/>
    </row>
    <row r="119" spans="4:16" ht="14.25">
      <c r="H119" s="148"/>
      <c r="O119" s="148"/>
      <c r="P119" s="148"/>
    </row>
    <row r="120" spans="4:16" ht="14.25">
      <c r="H120" s="148"/>
      <c r="O120" s="148"/>
      <c r="P120" s="148"/>
    </row>
    <row r="121" spans="4:16" ht="14.25">
      <c r="O121" s="148"/>
      <c r="P121" s="148"/>
    </row>
  </sheetData>
  <mergeCells count="71">
    <mergeCell ref="C5:D5"/>
    <mergeCell ref="F5:H5"/>
    <mergeCell ref="B2:H2"/>
    <mergeCell ref="Q2:R2"/>
    <mergeCell ref="B3:H3"/>
    <mergeCell ref="C4:D4"/>
    <mergeCell ref="F4:H4"/>
    <mergeCell ref="C6:D6"/>
    <mergeCell ref="F6:H6"/>
    <mergeCell ref="C7:D7"/>
    <mergeCell ref="F7:H7"/>
    <mergeCell ref="C8:D8"/>
    <mergeCell ref="F8:H8"/>
    <mergeCell ref="C9:D9"/>
    <mergeCell ref="F9:H9"/>
    <mergeCell ref="C10:D10"/>
    <mergeCell ref="F10:H10"/>
    <mergeCell ref="C11:D11"/>
    <mergeCell ref="F11:H11"/>
    <mergeCell ref="C12:D12"/>
    <mergeCell ref="F12:H12"/>
    <mergeCell ref="C13:D13"/>
    <mergeCell ref="F13:H13"/>
    <mergeCell ref="C14:D14"/>
    <mergeCell ref="F14:H14"/>
    <mergeCell ref="C21:D21"/>
    <mergeCell ref="F21:H21"/>
    <mergeCell ref="C15:D15"/>
    <mergeCell ref="F15:H15"/>
    <mergeCell ref="C16:D16"/>
    <mergeCell ref="F16:H16"/>
    <mergeCell ref="C17:D17"/>
    <mergeCell ref="F17:H17"/>
    <mergeCell ref="F18:H18"/>
    <mergeCell ref="C19:D19"/>
    <mergeCell ref="F19:H19"/>
    <mergeCell ref="C20:D20"/>
    <mergeCell ref="F20:H20"/>
    <mergeCell ref="C45:D45"/>
    <mergeCell ref="C22:D22"/>
    <mergeCell ref="F22:H22"/>
    <mergeCell ref="C23:D23"/>
    <mergeCell ref="F23:H23"/>
    <mergeCell ref="C24:D24"/>
    <mergeCell ref="F24:H24"/>
    <mergeCell ref="C25:D25"/>
    <mergeCell ref="F25:H25"/>
    <mergeCell ref="C30:H30"/>
    <mergeCell ref="C43:D43"/>
    <mergeCell ref="C44:D44"/>
    <mergeCell ref="C59:D59"/>
    <mergeCell ref="C46:D46"/>
    <mergeCell ref="C47:D47"/>
    <mergeCell ref="C48:D48"/>
    <mergeCell ref="C49:D49"/>
    <mergeCell ref="C50:D50"/>
    <mergeCell ref="C51:D51"/>
    <mergeCell ref="C54:D54"/>
    <mergeCell ref="C55:D55"/>
    <mergeCell ref="C56:D56"/>
    <mergeCell ref="C57:D57"/>
    <mergeCell ref="C58:D58"/>
    <mergeCell ref="C66:D66"/>
    <mergeCell ref="C67:D67"/>
    <mergeCell ref="G68:H68"/>
    <mergeCell ref="C60:D60"/>
    <mergeCell ref="C61:D61"/>
    <mergeCell ref="C62:D62"/>
    <mergeCell ref="C63:D63"/>
    <mergeCell ref="C64:D64"/>
    <mergeCell ref="C65:D65"/>
  </mergeCells>
  <dataValidations count="7">
    <dataValidation type="list" allowBlank="1" showInputMessage="1" showErrorMessage="1" sqref="D39">
      <formula1>$P$32:$P$34</formula1>
    </dataValidation>
    <dataValidation type="list" allowBlank="1" showInputMessage="1" showErrorMessage="1" sqref="D41 D38">
      <formula1>$O$32:$O$36</formula1>
    </dataValidation>
    <dataValidation type="list" allowBlank="1" showInputMessage="1" showErrorMessage="1" sqref="D37">
      <formula1>$N$32:$N$43</formula1>
    </dataValidation>
    <dataValidation type="list" allowBlank="1" showInputMessage="1" showErrorMessage="1" sqref="D34">
      <formula1>$K$32:$K$35</formula1>
    </dataValidation>
    <dataValidation type="list" allowBlank="1" showInputMessage="1" showErrorMessage="1" sqref="D36">
      <formula1>$M$32:$M$34</formula1>
    </dataValidation>
    <dataValidation type="list" allowBlank="1" showInputMessage="1" showErrorMessage="1" sqref="D35">
      <formula1>$L$32:$L$35</formula1>
    </dataValidation>
    <dataValidation type="list" allowBlank="1" showInputMessage="1" showErrorMessage="1" sqref="D32">
      <formula1>$J$32:$J$37</formula1>
    </dataValidation>
  </dataValidations>
  <hyperlinks>
    <hyperlink ref="Q2:R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theme="3"/>
  </sheetPr>
  <dimension ref="A2:N62"/>
  <sheetViews>
    <sheetView showGridLines="0" zoomScaleNormal="100" workbookViewId="0">
      <pane ySplit="2" topLeftCell="A21" activePane="bottomLeft" state="frozen"/>
      <selection pane="bottomLeft" activeCell="O38" sqref="O38"/>
    </sheetView>
  </sheetViews>
  <sheetFormatPr defaultRowHeight="15.75" customHeight="1" outlineLevelRow="2" outlineLevelCol="1"/>
  <cols>
    <col min="1" max="1" width="3.7109375" style="257" customWidth="1"/>
    <col min="2" max="2" width="12.7109375" style="257" customWidth="1"/>
    <col min="3" max="3" width="80.7109375" style="257" customWidth="1"/>
    <col min="4" max="4" width="25.7109375" style="257" customWidth="1"/>
    <col min="5" max="5" width="10" style="11" hidden="1" customWidth="1"/>
    <col min="6" max="6" width="15.7109375" style="11" customWidth="1"/>
    <col min="7" max="7" width="10.7109375" style="257" customWidth="1"/>
    <col min="8" max="8" width="15.7109375" style="11" customWidth="1"/>
    <col min="9" max="9" width="9.140625" style="257"/>
    <col min="10" max="12" width="15.7109375" style="257" hidden="1" customWidth="1" outlineLevel="1"/>
    <col min="13" max="13" width="9.140625" style="257" collapsed="1"/>
    <col min="14" max="16384" width="9.140625" style="257"/>
  </cols>
  <sheetData>
    <row r="2" spans="2:14" ht="15.75" customHeight="1">
      <c r="B2" s="659" t="s">
        <v>10</v>
      </c>
      <c r="C2" s="659"/>
      <c r="D2" s="659"/>
      <c r="E2" s="659"/>
      <c r="F2" s="659"/>
      <c r="G2" s="659"/>
      <c r="H2" s="659"/>
      <c r="M2" s="639" t="s">
        <v>411</v>
      </c>
      <c r="N2" s="639"/>
    </row>
    <row r="3" spans="2:14" ht="15.75" customHeight="1" outlineLevel="1">
      <c r="B3" s="660" t="s">
        <v>15</v>
      </c>
      <c r="C3" s="660"/>
      <c r="D3" s="660"/>
      <c r="E3" s="660"/>
      <c r="F3" s="660"/>
      <c r="G3" s="660"/>
      <c r="H3" s="660"/>
    </row>
    <row r="4" spans="2:14" ht="15.75" customHeight="1" outlineLevel="1">
      <c r="B4" s="234"/>
      <c r="C4" s="642" t="s">
        <v>16</v>
      </c>
      <c r="D4" s="642"/>
      <c r="E4" s="158"/>
      <c r="F4" s="658">
        <v>275</v>
      </c>
      <c r="G4" s="658"/>
      <c r="H4" s="658"/>
    </row>
    <row r="5" spans="2:14" ht="15.75" customHeight="1" outlineLevel="1">
      <c r="B5" s="234"/>
      <c r="C5" s="642" t="s">
        <v>17</v>
      </c>
      <c r="D5" s="642"/>
      <c r="E5" s="158"/>
      <c r="F5" s="658">
        <v>182</v>
      </c>
      <c r="G5" s="658"/>
      <c r="H5" s="658"/>
    </row>
    <row r="6" spans="2:14" ht="15.75" customHeight="1" outlineLevel="1">
      <c r="B6" s="234"/>
      <c r="C6" s="642" t="s">
        <v>18</v>
      </c>
      <c r="D6" s="642"/>
      <c r="E6" s="158"/>
      <c r="F6" s="658">
        <v>155</v>
      </c>
      <c r="G6" s="658"/>
      <c r="H6" s="658"/>
    </row>
    <row r="7" spans="2:14" ht="15.75" customHeight="1" outlineLevel="1">
      <c r="B7" s="234"/>
      <c r="C7" s="642" t="s">
        <v>19</v>
      </c>
      <c r="D7" s="642"/>
      <c r="E7" s="158"/>
      <c r="F7" s="658">
        <v>70</v>
      </c>
      <c r="G7" s="658"/>
      <c r="H7" s="658"/>
    </row>
    <row r="8" spans="2:14" ht="15.75" customHeight="1" outlineLevel="1">
      <c r="B8" s="234"/>
      <c r="C8" s="642" t="s">
        <v>20</v>
      </c>
      <c r="D8" s="642"/>
      <c r="E8" s="158"/>
      <c r="F8" s="658">
        <v>40</v>
      </c>
      <c r="G8" s="658"/>
      <c r="H8" s="658"/>
    </row>
    <row r="9" spans="2:14" ht="15.75" customHeight="1" outlineLevel="1">
      <c r="B9" s="234"/>
      <c r="C9" s="642" t="s">
        <v>36</v>
      </c>
      <c r="D9" s="642"/>
      <c r="E9" s="158"/>
      <c r="F9" s="658">
        <v>53</v>
      </c>
      <c r="G9" s="658"/>
      <c r="H9" s="658"/>
    </row>
    <row r="10" spans="2:14" ht="15.75" customHeight="1" outlineLevel="1">
      <c r="B10" s="234"/>
      <c r="C10" s="642" t="s">
        <v>21</v>
      </c>
      <c r="D10" s="642"/>
      <c r="E10" s="158"/>
      <c r="F10" s="658">
        <v>440</v>
      </c>
      <c r="G10" s="658"/>
      <c r="H10" s="658"/>
    </row>
    <row r="11" spans="2:14" ht="15.75" customHeight="1" outlineLevel="1">
      <c r="B11" s="234"/>
      <c r="C11" s="642" t="s">
        <v>22</v>
      </c>
      <c r="D11" s="642"/>
      <c r="E11" s="158"/>
      <c r="F11" s="658">
        <v>3</v>
      </c>
      <c r="G11" s="658"/>
      <c r="H11" s="658"/>
    </row>
    <row r="12" spans="2:14" ht="15.75" customHeight="1" outlineLevel="1">
      <c r="B12" s="234"/>
      <c r="C12" s="642" t="s">
        <v>23</v>
      </c>
      <c r="D12" s="642"/>
      <c r="E12" s="158"/>
      <c r="F12" s="658">
        <v>3</v>
      </c>
      <c r="G12" s="658"/>
      <c r="H12" s="658"/>
    </row>
    <row r="13" spans="2:14" ht="15.75" customHeight="1" outlineLevel="1">
      <c r="B13" s="157"/>
      <c r="C13" s="637" t="s">
        <v>172</v>
      </c>
      <c r="D13" s="637"/>
      <c r="E13" s="159"/>
      <c r="F13" s="647">
        <v>2</v>
      </c>
      <c r="G13" s="647"/>
      <c r="H13" s="647"/>
    </row>
    <row r="14" spans="2:14" ht="15.75" customHeight="1" outlineLevel="1">
      <c r="B14" s="234"/>
      <c r="C14" s="642" t="s">
        <v>24</v>
      </c>
      <c r="D14" s="642"/>
      <c r="E14" s="158"/>
      <c r="F14" s="658">
        <v>6</v>
      </c>
      <c r="G14" s="658"/>
      <c r="H14" s="658"/>
    </row>
    <row r="15" spans="2:14" ht="15.75" customHeight="1" outlineLevel="1">
      <c r="B15" s="234"/>
      <c r="C15" s="642" t="s">
        <v>25</v>
      </c>
      <c r="D15" s="642"/>
      <c r="E15" s="158"/>
      <c r="F15" s="658">
        <v>10</v>
      </c>
      <c r="G15" s="658"/>
      <c r="H15" s="658"/>
    </row>
    <row r="16" spans="2:14" ht="15.75" customHeight="1" outlineLevel="1">
      <c r="B16" s="234"/>
      <c r="C16" s="642" t="s">
        <v>26</v>
      </c>
      <c r="D16" s="642"/>
      <c r="E16" s="158"/>
      <c r="F16" s="658">
        <v>45</v>
      </c>
      <c r="G16" s="658"/>
      <c r="H16" s="658"/>
    </row>
    <row r="17" spans="2:12" ht="15.75" customHeight="1" outlineLevel="1">
      <c r="B17" s="234"/>
      <c r="C17" s="642" t="s">
        <v>27</v>
      </c>
      <c r="D17" s="642"/>
      <c r="E17" s="158"/>
      <c r="F17" s="658">
        <v>381</v>
      </c>
      <c r="G17" s="658"/>
      <c r="H17" s="658"/>
    </row>
    <row r="18" spans="2:12" ht="15.75" customHeight="1" outlineLevel="1">
      <c r="B18" s="234"/>
      <c r="C18" s="642" t="s">
        <v>28</v>
      </c>
      <c r="D18" s="642"/>
      <c r="E18" s="158"/>
      <c r="F18" s="658" t="s">
        <v>29</v>
      </c>
      <c r="G18" s="658"/>
      <c r="H18" s="658"/>
    </row>
    <row r="19" spans="2:12" ht="15.75" customHeight="1" outlineLevel="1">
      <c r="B19" s="234"/>
      <c r="C19" s="642" t="s">
        <v>30</v>
      </c>
      <c r="D19" s="642"/>
      <c r="E19" s="158"/>
      <c r="F19" s="658" t="s">
        <v>31</v>
      </c>
      <c r="G19" s="658"/>
      <c r="H19" s="658"/>
    </row>
    <row r="20" spans="2:12" ht="15.75" customHeight="1" outlineLevel="1">
      <c r="B20" s="234"/>
      <c r="C20" s="642" t="s">
        <v>37</v>
      </c>
      <c r="D20" s="642"/>
      <c r="E20" s="158"/>
      <c r="F20" s="658" t="s">
        <v>32</v>
      </c>
      <c r="G20" s="658"/>
      <c r="H20" s="658"/>
    </row>
    <row r="21" spans="2:12" ht="15.75" customHeight="1" outlineLevel="1">
      <c r="B21" s="234"/>
      <c r="C21" s="642" t="s">
        <v>33</v>
      </c>
      <c r="D21" s="642"/>
      <c r="E21" s="158"/>
      <c r="F21" s="658" t="s">
        <v>38</v>
      </c>
      <c r="G21" s="658"/>
      <c r="H21" s="658"/>
    </row>
    <row r="22" spans="2:12" ht="15.75" customHeight="1" outlineLevel="1">
      <c r="B22" s="234"/>
      <c r="C22" s="643" t="s">
        <v>35</v>
      </c>
      <c r="D22" s="643"/>
      <c r="E22" s="158"/>
      <c r="F22" s="634">
        <v>87</v>
      </c>
      <c r="G22" s="634"/>
      <c r="H22" s="634"/>
    </row>
    <row r="23" spans="2:12" ht="15.75" customHeight="1">
      <c r="B23" s="44"/>
      <c r="C23" s="45"/>
      <c r="D23" s="45"/>
      <c r="E23" s="46"/>
      <c r="F23" s="47"/>
      <c r="G23" s="47"/>
      <c r="H23" s="46"/>
    </row>
    <row r="24" spans="2:12" s="271" customFormat="1" ht="15.75" customHeight="1" outlineLevel="1">
      <c r="B24" s="238" t="s">
        <v>39</v>
      </c>
      <c r="C24" s="197" t="s">
        <v>44</v>
      </c>
      <c r="D24" s="233"/>
      <c r="E24" s="198" t="s">
        <v>1</v>
      </c>
      <c r="F24" s="233" t="s">
        <v>1</v>
      </c>
      <c r="G24" s="233" t="s">
        <v>40</v>
      </c>
      <c r="H24" s="198" t="s">
        <v>41</v>
      </c>
    </row>
    <row r="25" spans="2:12" ht="15.75" customHeight="1" outlineLevel="1">
      <c r="B25" s="245">
        <v>1010</v>
      </c>
      <c r="C25" s="246" t="s">
        <v>13</v>
      </c>
      <c r="D25" s="246"/>
      <c r="E25" s="237">
        <v>1814</v>
      </c>
      <c r="F25" s="174">
        <f>E25*'Прайс-лист'!I3*(1-'Прайс-лист'!$E$3)</f>
        <v>42084.800000000003</v>
      </c>
      <c r="G25" s="245"/>
      <c r="H25" s="173">
        <f>F25</f>
        <v>42084.800000000003</v>
      </c>
    </row>
    <row r="26" spans="2:12" ht="15.75" customHeight="1" outlineLevel="2">
      <c r="B26" s="184"/>
      <c r="C26" s="12" t="s">
        <v>337</v>
      </c>
      <c r="D26" s="12"/>
      <c r="E26" s="12"/>
      <c r="F26" s="12"/>
      <c r="G26" s="12"/>
      <c r="H26" s="12"/>
    </row>
    <row r="27" spans="2:12" ht="222" customHeight="1" outlineLevel="2">
      <c r="B27" s="176"/>
      <c r="C27" s="654" t="s">
        <v>635</v>
      </c>
      <c r="D27" s="654"/>
      <c r="E27" s="654"/>
      <c r="F27" s="654"/>
      <c r="G27" s="654"/>
      <c r="H27" s="654"/>
    </row>
    <row r="28" spans="2:12" ht="15.75" customHeight="1" outlineLevel="1">
      <c r="B28" s="148"/>
      <c r="C28" s="12" t="s">
        <v>365</v>
      </c>
      <c r="D28" s="12"/>
      <c r="E28" s="12"/>
      <c r="F28" s="12"/>
      <c r="G28" s="12"/>
      <c r="H28" s="12"/>
    </row>
    <row r="29" spans="2:12" ht="15.75" customHeight="1" outlineLevel="1">
      <c r="B29" s="245">
        <v>2470</v>
      </c>
      <c r="C29" s="248" t="s">
        <v>3</v>
      </c>
      <c r="D29" s="178" t="s">
        <v>277</v>
      </c>
      <c r="E29" s="235">
        <v>62</v>
      </c>
      <c r="F29" s="174">
        <f>E29*'Прайс-лист'!I3*(1-'Прайс-лист'!$E$3)</f>
        <v>1438.4</v>
      </c>
      <c r="G29" s="236">
        <v>0</v>
      </c>
      <c r="H29" s="173">
        <f>F29*G29</f>
        <v>0</v>
      </c>
      <c r="J29" s="104" t="s">
        <v>277</v>
      </c>
      <c r="K29" s="104" t="s">
        <v>277</v>
      </c>
      <c r="L29" s="104" t="s">
        <v>277</v>
      </c>
    </row>
    <row r="30" spans="2:12" ht="15.75" customHeight="1" outlineLevel="1">
      <c r="B30" s="245"/>
      <c r="C30" s="242" t="s">
        <v>454</v>
      </c>
      <c r="D30" s="231" t="s">
        <v>277</v>
      </c>
      <c r="E30" s="235">
        <v>23</v>
      </c>
      <c r="F30" s="174">
        <f>E30*'Прайс-лист'!I3*(1-'Прайс-лист'!$E$3)</f>
        <v>533.6</v>
      </c>
      <c r="G30" s="236">
        <v>0</v>
      </c>
      <c r="H30" s="173">
        <f>F30*G30</f>
        <v>0</v>
      </c>
      <c r="J30" s="106" t="s">
        <v>457</v>
      </c>
      <c r="K30" s="108" t="s">
        <v>453</v>
      </c>
      <c r="L30" s="108" t="s">
        <v>523</v>
      </c>
    </row>
    <row r="31" spans="2:12" ht="15.75" customHeight="1" outlineLevel="1">
      <c r="B31" s="245"/>
      <c r="C31" s="242" t="s">
        <v>466</v>
      </c>
      <c r="D31" s="191" t="s">
        <v>277</v>
      </c>
      <c r="E31" s="235">
        <v>896</v>
      </c>
      <c r="F31" s="174">
        <f>E31*'Прайс-лист'!I3*(1-'Прайс-лист'!$E$3)</f>
        <v>20787.2</v>
      </c>
      <c r="G31" s="236">
        <v>0</v>
      </c>
      <c r="H31" s="173">
        <f>F31*G31</f>
        <v>0</v>
      </c>
      <c r="J31" s="106" t="s">
        <v>459</v>
      </c>
      <c r="K31" s="104" t="s">
        <v>450</v>
      </c>
      <c r="L31" s="106" t="s">
        <v>443</v>
      </c>
    </row>
    <row r="32" spans="2:12" ht="15.75" customHeight="1" outlineLevel="1">
      <c r="B32" s="148"/>
      <c r="C32" s="189" t="s">
        <v>4</v>
      </c>
      <c r="D32" s="189"/>
      <c r="E32" s="189"/>
      <c r="F32" s="189"/>
      <c r="G32" s="189"/>
      <c r="H32" s="189"/>
      <c r="J32" s="106" t="s">
        <v>367</v>
      </c>
      <c r="K32" s="111" t="s">
        <v>451</v>
      </c>
      <c r="L32" s="105"/>
    </row>
    <row r="33" spans="1:12" ht="15.75" customHeight="1" outlineLevel="1">
      <c r="A33" s="152"/>
      <c r="B33" s="240">
        <v>4144</v>
      </c>
      <c r="C33" s="644" t="s">
        <v>409</v>
      </c>
      <c r="D33" s="644"/>
      <c r="E33" s="235">
        <v>23</v>
      </c>
      <c r="F33" s="174">
        <f>E33*'Прайс-лист'!I3*(1-'Прайс-лист'!$E$3)</f>
        <v>533.6</v>
      </c>
      <c r="G33" s="236">
        <v>0</v>
      </c>
      <c r="H33" s="173">
        <f>F33*G33</f>
        <v>0</v>
      </c>
      <c r="J33" s="108" t="s">
        <v>460</v>
      </c>
      <c r="K33" s="105" t="s">
        <v>456</v>
      </c>
      <c r="L33" s="111"/>
    </row>
    <row r="34" spans="1:12" ht="15.75" customHeight="1" outlineLevel="1">
      <c r="A34" s="152"/>
      <c r="B34" s="240">
        <v>2340</v>
      </c>
      <c r="C34" s="642" t="s">
        <v>5</v>
      </c>
      <c r="D34" s="642"/>
      <c r="E34" s="235">
        <v>52</v>
      </c>
      <c r="F34" s="174">
        <f>E34*'Прайс-лист'!I3*(1-'Прайс-лист'!$E$3)</f>
        <v>1206.4000000000001</v>
      </c>
      <c r="G34" s="236">
        <v>0</v>
      </c>
      <c r="H34" s="173">
        <f t="shared" ref="H34:H40" si="0">F34*G34</f>
        <v>0</v>
      </c>
      <c r="J34" s="108" t="s">
        <v>333</v>
      </c>
      <c r="K34" s="130"/>
      <c r="L34" s="111"/>
    </row>
    <row r="35" spans="1:12" ht="15.75" customHeight="1" outlineLevel="1">
      <c r="A35" s="152"/>
      <c r="B35" s="240">
        <v>2341</v>
      </c>
      <c r="C35" s="642" t="s">
        <v>12</v>
      </c>
      <c r="D35" s="642"/>
      <c r="E35" s="235">
        <v>57</v>
      </c>
      <c r="F35" s="174">
        <f>E35*'Прайс-лист'!I3*(1-'Прайс-лист'!$E$3)</f>
        <v>1322.4</v>
      </c>
      <c r="G35" s="236">
        <v>0</v>
      </c>
      <c r="H35" s="173">
        <f t="shared" si="0"/>
        <v>0</v>
      </c>
      <c r="J35" s="108"/>
      <c r="K35" s="108"/>
      <c r="L35" s="108"/>
    </row>
    <row r="36" spans="1:12" ht="15.75" customHeight="1" outlineLevel="1">
      <c r="A36" s="152"/>
      <c r="B36" s="243">
        <v>2424</v>
      </c>
      <c r="C36" s="637" t="s">
        <v>47</v>
      </c>
      <c r="D36" s="637"/>
      <c r="E36" s="235">
        <v>399</v>
      </c>
      <c r="F36" s="174">
        <f>E36*'Прайс-лист'!I3*(1-'Прайс-лист'!$E$3)</f>
        <v>9256.8000000000011</v>
      </c>
      <c r="G36" s="236">
        <v>0</v>
      </c>
      <c r="H36" s="173">
        <f>F36*G36</f>
        <v>0</v>
      </c>
      <c r="J36" s="108"/>
      <c r="K36" s="108"/>
      <c r="L36" s="108"/>
    </row>
    <row r="37" spans="1:12" ht="15.75" customHeight="1" outlineLevel="1">
      <c r="A37" s="152"/>
      <c r="B37" s="240">
        <v>2903</v>
      </c>
      <c r="C37" s="642" t="s">
        <v>6</v>
      </c>
      <c r="D37" s="642"/>
      <c r="E37" s="235">
        <v>84</v>
      </c>
      <c r="F37" s="174">
        <f>E37*'Прайс-лист'!I3*(1-'Прайс-лист'!$E$3)</f>
        <v>1948.8000000000002</v>
      </c>
      <c r="G37" s="236">
        <v>0</v>
      </c>
      <c r="H37" s="173">
        <f t="shared" si="0"/>
        <v>0</v>
      </c>
      <c r="J37" s="268"/>
      <c r="K37" s="268"/>
      <c r="L37" s="268"/>
    </row>
    <row r="38" spans="1:12" ht="15.75" customHeight="1" outlineLevel="1">
      <c r="A38" s="152"/>
      <c r="B38" s="240">
        <v>2904</v>
      </c>
      <c r="C38" s="642" t="s">
        <v>7</v>
      </c>
      <c r="D38" s="642"/>
      <c r="E38" s="235">
        <v>110</v>
      </c>
      <c r="F38" s="174">
        <f>E38*'Прайс-лист'!I3*(1-'Прайс-лист'!$E$3)</f>
        <v>2552</v>
      </c>
      <c r="G38" s="236">
        <v>0</v>
      </c>
      <c r="H38" s="173">
        <f t="shared" si="0"/>
        <v>0</v>
      </c>
      <c r="J38" s="268"/>
      <c r="K38" s="268"/>
      <c r="L38" s="268"/>
    </row>
    <row r="39" spans="1:12" ht="15.75" customHeight="1" outlineLevel="1">
      <c r="A39" s="152"/>
      <c r="B39" s="240">
        <v>2802</v>
      </c>
      <c r="C39" s="642" t="s">
        <v>8</v>
      </c>
      <c r="D39" s="642"/>
      <c r="E39" s="235">
        <v>150</v>
      </c>
      <c r="F39" s="174">
        <f>E39*'Прайс-лист'!I3*(1-'Прайс-лист'!$E$3)</f>
        <v>3480</v>
      </c>
      <c r="G39" s="236">
        <v>0</v>
      </c>
      <c r="H39" s="173">
        <f t="shared" si="0"/>
        <v>0</v>
      </c>
    </row>
    <row r="40" spans="1:12" ht="15.75" customHeight="1" outlineLevel="1">
      <c r="A40" s="152"/>
      <c r="B40" s="240">
        <v>280201</v>
      </c>
      <c r="C40" s="637" t="s">
        <v>280</v>
      </c>
      <c r="D40" s="637"/>
      <c r="E40" s="235">
        <v>150</v>
      </c>
      <c r="F40" s="174">
        <f>E40*'Прайс-лист'!I3*(1-'Прайс-лист'!$E$3)</f>
        <v>3480</v>
      </c>
      <c r="G40" s="236">
        <v>0</v>
      </c>
      <c r="H40" s="173">
        <f t="shared" si="0"/>
        <v>0</v>
      </c>
    </row>
    <row r="41" spans="1:12" s="328" customFormat="1" ht="18" outlineLevel="1">
      <c r="C41" s="329"/>
      <c r="D41" s="329"/>
      <c r="E41" s="330"/>
      <c r="F41" s="317" t="s">
        <v>9</v>
      </c>
      <c r="G41" s="657">
        <f>SUM(H25:H40)</f>
        <v>42084.800000000003</v>
      </c>
      <c r="H41" s="657"/>
    </row>
    <row r="42" spans="1:12" ht="15.75" customHeight="1" outlineLevel="1"/>
    <row r="44" spans="1:12" ht="15.75" customHeight="1">
      <c r="E44" s="257"/>
      <c r="F44" s="257"/>
      <c r="H44" s="257"/>
    </row>
    <row r="45" spans="1:12" ht="15.75" customHeight="1">
      <c r="E45" s="257"/>
      <c r="F45" s="257"/>
      <c r="H45" s="257"/>
    </row>
    <row r="46" spans="1:12" ht="15.75" customHeight="1">
      <c r="E46" s="257"/>
      <c r="F46" s="257"/>
      <c r="H46" s="257"/>
    </row>
    <row r="47" spans="1:12" ht="15.75" customHeight="1">
      <c r="E47" s="257"/>
      <c r="F47" s="257"/>
      <c r="H47" s="257"/>
    </row>
    <row r="48" spans="1:12" ht="15.75" customHeight="1">
      <c r="E48" s="257"/>
      <c r="F48" s="257"/>
      <c r="H48" s="257"/>
    </row>
    <row r="49" spans="5:8" ht="15.75" customHeight="1">
      <c r="E49" s="257"/>
      <c r="F49" s="257"/>
      <c r="H49" s="257"/>
    </row>
    <row r="50" spans="5:8" ht="15.75" customHeight="1">
      <c r="E50" s="257"/>
      <c r="F50" s="257"/>
      <c r="H50" s="257"/>
    </row>
    <row r="51" spans="5:8" ht="15.75" customHeight="1">
      <c r="E51" s="257"/>
      <c r="F51" s="257"/>
      <c r="H51" s="257"/>
    </row>
    <row r="52" spans="5:8" ht="15.75" customHeight="1">
      <c r="E52" s="257"/>
      <c r="F52" s="257"/>
      <c r="H52" s="257"/>
    </row>
    <row r="53" spans="5:8" ht="15.75" customHeight="1">
      <c r="E53" s="257"/>
      <c r="F53" s="257"/>
      <c r="H53" s="257"/>
    </row>
    <row r="54" spans="5:8" ht="15.75" customHeight="1">
      <c r="E54" s="257"/>
      <c r="F54" s="257"/>
      <c r="H54" s="257"/>
    </row>
    <row r="55" spans="5:8" ht="15.75" customHeight="1">
      <c r="E55" s="257"/>
      <c r="F55" s="257"/>
      <c r="H55" s="257"/>
    </row>
    <row r="56" spans="5:8" ht="15.75" customHeight="1">
      <c r="E56" s="257"/>
      <c r="F56" s="257"/>
      <c r="H56" s="257"/>
    </row>
    <row r="57" spans="5:8" ht="15.75" customHeight="1">
      <c r="E57" s="257"/>
      <c r="F57" s="257"/>
      <c r="H57" s="257"/>
    </row>
    <row r="58" spans="5:8" ht="15.75" customHeight="1">
      <c r="E58" s="257"/>
      <c r="F58" s="257"/>
      <c r="H58" s="257"/>
    </row>
    <row r="59" spans="5:8" ht="15.75" customHeight="1">
      <c r="E59" s="257"/>
      <c r="F59" s="257"/>
      <c r="H59" s="257"/>
    </row>
    <row r="60" spans="5:8" ht="15.75" customHeight="1">
      <c r="E60" s="257"/>
      <c r="F60" s="257"/>
      <c r="H60" s="257"/>
    </row>
    <row r="61" spans="5:8" ht="15.75" customHeight="1">
      <c r="E61" s="257"/>
      <c r="F61" s="257"/>
      <c r="H61" s="257"/>
    </row>
    <row r="62" spans="5:8" ht="15.75" customHeight="1">
      <c r="E62" s="257"/>
      <c r="F62" s="257"/>
      <c r="H62" s="257"/>
    </row>
  </sheetData>
  <mergeCells count="51">
    <mergeCell ref="C38:D38"/>
    <mergeCell ref="C39:D39"/>
    <mergeCell ref="C40:D40"/>
    <mergeCell ref="C33:D33"/>
    <mergeCell ref="C34:D34"/>
    <mergeCell ref="C35:D35"/>
    <mergeCell ref="C36:D36"/>
    <mergeCell ref="C37:D37"/>
    <mergeCell ref="F22:H22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18:H18"/>
    <mergeCell ref="F19:H19"/>
    <mergeCell ref="B2:H2"/>
    <mergeCell ref="B3:H3"/>
    <mergeCell ref="F20:H20"/>
    <mergeCell ref="F21:H21"/>
    <mergeCell ref="C5:D5"/>
    <mergeCell ref="C6:D6"/>
    <mergeCell ref="C7:D7"/>
    <mergeCell ref="C8:D8"/>
    <mergeCell ref="C13:D13"/>
    <mergeCell ref="F13:H13"/>
    <mergeCell ref="G41:H41"/>
    <mergeCell ref="M2:N2"/>
    <mergeCell ref="C20:D20"/>
    <mergeCell ref="C21:D21"/>
    <mergeCell ref="C22:D22"/>
    <mergeCell ref="C15:D15"/>
    <mergeCell ref="C16:D16"/>
    <mergeCell ref="C17:D17"/>
    <mergeCell ref="C18:D18"/>
    <mergeCell ref="C19:D19"/>
    <mergeCell ref="C9:D9"/>
    <mergeCell ref="C10:D10"/>
    <mergeCell ref="C11:D11"/>
    <mergeCell ref="C12:D12"/>
    <mergeCell ref="C14:D14"/>
    <mergeCell ref="C4:D4"/>
  </mergeCells>
  <dataValidations count="3">
    <dataValidation type="list" allowBlank="1" showInputMessage="1" showErrorMessage="1" sqref="D29">
      <formula1>$J$29:$J$34</formula1>
    </dataValidation>
    <dataValidation type="list" allowBlank="1" showInputMessage="1" showErrorMessage="1" sqref="D30">
      <formula1>$K$29:$K$33</formula1>
    </dataValidation>
    <dataValidation type="list" allowBlank="1" showInputMessage="1" showErrorMessage="1" sqref="D31">
      <formula1>$L$29:$L$31</formula1>
    </dataValidation>
  </dataValidations>
  <hyperlinks>
    <hyperlink ref="M2:N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180" verticalDpi="180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theme="3"/>
  </sheetPr>
  <dimension ref="A2:N56"/>
  <sheetViews>
    <sheetView showGridLines="0" zoomScaleNormal="100" workbookViewId="0">
      <pane ySplit="2" topLeftCell="A19" activePane="bottomLeft" state="frozen"/>
      <selection pane="bottomLeft" activeCell="C27" sqref="C27:H27"/>
    </sheetView>
  </sheetViews>
  <sheetFormatPr defaultRowHeight="15.75" customHeight="1" outlineLevelRow="2" outlineLevelCol="1"/>
  <cols>
    <col min="1" max="1" width="3.7109375" style="2" customWidth="1"/>
    <col min="2" max="2" width="12.7109375" style="3" customWidth="1"/>
    <col min="3" max="3" width="80.7109375" style="2" customWidth="1"/>
    <col min="4" max="4" width="25.7109375" style="2" customWidth="1"/>
    <col min="5" max="5" width="11.140625" style="1" hidden="1" customWidth="1"/>
    <col min="6" max="6" width="15.7109375" style="1" customWidth="1"/>
    <col min="7" max="7" width="10.7109375" style="3" customWidth="1"/>
    <col min="8" max="8" width="15.7109375" style="1" customWidth="1"/>
    <col min="9" max="9" width="9.140625" style="2"/>
    <col min="10" max="12" width="15.7109375" style="2" hidden="1" customWidth="1" outlineLevel="1"/>
    <col min="13" max="13" width="9.140625" style="2" collapsed="1"/>
    <col min="14" max="16384" width="9.140625" style="2"/>
  </cols>
  <sheetData>
    <row r="2" spans="2:14" ht="15.75" customHeight="1">
      <c r="B2" s="641" t="s">
        <v>2</v>
      </c>
      <c r="C2" s="641"/>
      <c r="D2" s="641"/>
      <c r="E2" s="641"/>
      <c r="F2" s="641"/>
      <c r="G2" s="641"/>
      <c r="H2" s="641"/>
      <c r="M2" s="639" t="s">
        <v>411</v>
      </c>
      <c r="N2" s="639"/>
    </row>
    <row r="3" spans="2:14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4" ht="15.75" customHeight="1" outlineLevel="1">
      <c r="B4" s="157"/>
      <c r="C4" s="661" t="s">
        <v>16</v>
      </c>
      <c r="D4" s="661"/>
      <c r="E4" s="159"/>
      <c r="F4" s="653">
        <v>250</v>
      </c>
      <c r="G4" s="653"/>
      <c r="H4" s="653"/>
    </row>
    <row r="5" spans="2:14" ht="15.75" customHeight="1" outlineLevel="1">
      <c r="B5" s="157"/>
      <c r="C5" s="661" t="s">
        <v>17</v>
      </c>
      <c r="D5" s="661"/>
      <c r="E5" s="159"/>
      <c r="F5" s="653">
        <v>166</v>
      </c>
      <c r="G5" s="653"/>
      <c r="H5" s="653"/>
    </row>
    <row r="6" spans="2:14" ht="15.75" customHeight="1" outlineLevel="1">
      <c r="B6" s="157"/>
      <c r="C6" s="661" t="s">
        <v>18</v>
      </c>
      <c r="D6" s="661"/>
      <c r="E6" s="159"/>
      <c r="F6" s="653">
        <v>146</v>
      </c>
      <c r="G6" s="653"/>
      <c r="H6" s="653"/>
    </row>
    <row r="7" spans="2:14" ht="15.75" customHeight="1" outlineLevel="1">
      <c r="B7" s="157"/>
      <c r="C7" s="661" t="s">
        <v>19</v>
      </c>
      <c r="D7" s="661"/>
      <c r="E7" s="159"/>
      <c r="F7" s="653">
        <v>62</v>
      </c>
      <c r="G7" s="653"/>
      <c r="H7" s="653"/>
    </row>
    <row r="8" spans="2:14" ht="15.75" customHeight="1" outlineLevel="1">
      <c r="B8" s="157"/>
      <c r="C8" s="661" t="s">
        <v>20</v>
      </c>
      <c r="D8" s="661"/>
      <c r="E8" s="159"/>
      <c r="F8" s="653">
        <v>38</v>
      </c>
      <c r="G8" s="653"/>
      <c r="H8" s="653"/>
    </row>
    <row r="9" spans="2:14" ht="15.75" customHeight="1" outlineLevel="1">
      <c r="B9" s="157"/>
      <c r="C9" s="661" t="s">
        <v>36</v>
      </c>
      <c r="D9" s="661"/>
      <c r="E9" s="159"/>
      <c r="F9" s="653">
        <v>46</v>
      </c>
      <c r="G9" s="653"/>
      <c r="H9" s="653"/>
    </row>
    <row r="10" spans="2:14" ht="15.75" customHeight="1" outlineLevel="1">
      <c r="B10" s="157"/>
      <c r="C10" s="661" t="s">
        <v>21</v>
      </c>
      <c r="D10" s="661"/>
      <c r="E10" s="159"/>
      <c r="F10" s="653">
        <v>330</v>
      </c>
      <c r="G10" s="653"/>
      <c r="H10" s="653"/>
    </row>
    <row r="11" spans="2:14" ht="15.75" customHeight="1" outlineLevel="1">
      <c r="B11" s="157"/>
      <c r="C11" s="661" t="s">
        <v>22</v>
      </c>
      <c r="D11" s="661"/>
      <c r="E11" s="159"/>
      <c r="F11" s="653">
        <v>2</v>
      </c>
      <c r="G11" s="653"/>
      <c r="H11" s="653"/>
    </row>
    <row r="12" spans="2:14" ht="15.75" customHeight="1" outlineLevel="1">
      <c r="B12" s="157"/>
      <c r="C12" s="661" t="s">
        <v>23</v>
      </c>
      <c r="D12" s="661"/>
      <c r="E12" s="159"/>
      <c r="F12" s="653">
        <v>3</v>
      </c>
      <c r="G12" s="653"/>
      <c r="H12" s="653"/>
    </row>
    <row r="13" spans="2:14" ht="15.75" customHeight="1" outlineLevel="1">
      <c r="B13" s="157"/>
      <c r="C13" s="637" t="s">
        <v>172</v>
      </c>
      <c r="D13" s="637"/>
      <c r="E13" s="159"/>
      <c r="F13" s="647">
        <v>2</v>
      </c>
      <c r="G13" s="647"/>
      <c r="H13" s="647"/>
    </row>
    <row r="14" spans="2:14" ht="15.75" customHeight="1" outlineLevel="1">
      <c r="B14" s="157"/>
      <c r="C14" s="661" t="s">
        <v>24</v>
      </c>
      <c r="D14" s="661"/>
      <c r="E14" s="159"/>
      <c r="F14" s="653">
        <v>5</v>
      </c>
      <c r="G14" s="653"/>
      <c r="H14" s="653"/>
    </row>
    <row r="15" spans="2:14" ht="15.75" customHeight="1" outlineLevel="1">
      <c r="B15" s="157"/>
      <c r="C15" s="661" t="s">
        <v>25</v>
      </c>
      <c r="D15" s="661"/>
      <c r="E15" s="159"/>
      <c r="F15" s="653">
        <v>6</v>
      </c>
      <c r="G15" s="653"/>
      <c r="H15" s="653"/>
    </row>
    <row r="16" spans="2:14" ht="15.75" customHeight="1" outlineLevel="1">
      <c r="B16" s="157"/>
      <c r="C16" s="661" t="s">
        <v>26</v>
      </c>
      <c r="D16" s="661"/>
      <c r="E16" s="159"/>
      <c r="F16" s="653">
        <v>35</v>
      </c>
      <c r="G16" s="653"/>
      <c r="H16" s="653"/>
    </row>
    <row r="17" spans="2:12" ht="15.75" customHeight="1" outlineLevel="1">
      <c r="B17" s="157"/>
      <c r="C17" s="661" t="s">
        <v>27</v>
      </c>
      <c r="D17" s="661"/>
      <c r="E17" s="159"/>
      <c r="F17" s="653">
        <v>381</v>
      </c>
      <c r="G17" s="653"/>
      <c r="H17" s="653"/>
    </row>
    <row r="18" spans="2:12" ht="15.75" customHeight="1" outlineLevel="1">
      <c r="B18" s="157"/>
      <c r="C18" s="661" t="s">
        <v>28</v>
      </c>
      <c r="D18" s="661"/>
      <c r="E18" s="159"/>
      <c r="F18" s="653" t="s">
        <v>29</v>
      </c>
      <c r="G18" s="653"/>
      <c r="H18" s="653"/>
    </row>
    <row r="19" spans="2:12" ht="15.75" customHeight="1" outlineLevel="1">
      <c r="B19" s="157"/>
      <c r="C19" s="661" t="s">
        <v>30</v>
      </c>
      <c r="D19" s="661"/>
      <c r="E19" s="159"/>
      <c r="F19" s="653" t="s">
        <v>31</v>
      </c>
      <c r="G19" s="653"/>
      <c r="H19" s="653"/>
    </row>
    <row r="20" spans="2:12" ht="15.75" customHeight="1" outlineLevel="1">
      <c r="B20" s="157"/>
      <c r="C20" s="661" t="s">
        <v>37</v>
      </c>
      <c r="D20" s="661"/>
      <c r="E20" s="159"/>
      <c r="F20" s="653" t="s">
        <v>32</v>
      </c>
      <c r="G20" s="653"/>
      <c r="H20" s="653"/>
    </row>
    <row r="21" spans="2:12" ht="15.75" customHeight="1" outlineLevel="1">
      <c r="B21" s="157"/>
      <c r="C21" s="661" t="s">
        <v>33</v>
      </c>
      <c r="D21" s="661"/>
      <c r="E21" s="159"/>
      <c r="F21" s="653" t="s">
        <v>34</v>
      </c>
      <c r="G21" s="653"/>
      <c r="H21" s="653"/>
    </row>
    <row r="22" spans="2:12" ht="15.75" customHeight="1" outlineLevel="1">
      <c r="B22" s="157"/>
      <c r="C22" s="656" t="s">
        <v>35</v>
      </c>
      <c r="D22" s="656"/>
      <c r="E22" s="159"/>
      <c r="F22" s="647">
        <v>72</v>
      </c>
      <c r="G22" s="647"/>
      <c r="H22" s="647"/>
    </row>
    <row r="23" spans="2:12" ht="15.75" customHeight="1">
      <c r="B23" s="49"/>
      <c r="C23" s="61"/>
      <c r="D23" s="61"/>
      <c r="E23" s="62"/>
      <c r="F23" s="63"/>
      <c r="G23" s="63"/>
      <c r="H23" s="62"/>
    </row>
    <row r="24" spans="2:12" ht="15.75" customHeight="1" outlineLevel="1">
      <c r="B24" s="41" t="s">
        <v>39</v>
      </c>
      <c r="C24" s="42" t="s">
        <v>44</v>
      </c>
      <c r="D24" s="42"/>
      <c r="E24" s="43" t="s">
        <v>1</v>
      </c>
      <c r="F24" s="42" t="s">
        <v>1</v>
      </c>
      <c r="G24" s="42" t="s">
        <v>40</v>
      </c>
      <c r="H24" s="43" t="s">
        <v>41</v>
      </c>
    </row>
    <row r="25" spans="2:12" ht="15.75" customHeight="1" outlineLevel="1">
      <c r="B25" s="250">
        <v>1000</v>
      </c>
      <c r="C25" s="241" t="s">
        <v>13</v>
      </c>
      <c r="D25" s="241"/>
      <c r="E25" s="239">
        <v>1558</v>
      </c>
      <c r="F25" s="239">
        <f>E25*'Прайс-лист'!I3*(1-'Прайс-лист'!$E$3)</f>
        <v>36145.599999999999</v>
      </c>
      <c r="G25" s="250"/>
      <c r="H25" s="174">
        <f>F25</f>
        <v>36145.599999999999</v>
      </c>
    </row>
    <row r="26" spans="2:12" ht="15.75" customHeight="1" outlineLevel="2">
      <c r="B26" s="184"/>
      <c r="C26" s="12" t="s">
        <v>337</v>
      </c>
      <c r="D26" s="12"/>
      <c r="E26" s="12"/>
      <c r="F26" s="12"/>
      <c r="G26" s="12"/>
      <c r="H26" s="12"/>
    </row>
    <row r="27" spans="2:12" ht="219.75" customHeight="1" outlineLevel="2">
      <c r="B27" s="176"/>
      <c r="C27" s="636" t="s">
        <v>636</v>
      </c>
      <c r="D27" s="636"/>
      <c r="E27" s="636"/>
      <c r="F27" s="636"/>
      <c r="G27" s="636"/>
      <c r="H27" s="636"/>
    </row>
    <row r="28" spans="2:12" ht="15.75" customHeight="1" outlineLevel="1">
      <c r="B28" s="148"/>
      <c r="C28" s="12" t="s">
        <v>365</v>
      </c>
      <c r="D28" s="12"/>
      <c r="E28" s="12"/>
      <c r="F28" s="12"/>
      <c r="G28" s="12"/>
      <c r="H28" s="12"/>
    </row>
    <row r="29" spans="2:12" ht="15.75" customHeight="1" outlineLevel="1">
      <c r="B29" s="250">
        <v>2470</v>
      </c>
      <c r="C29" s="248" t="s">
        <v>3</v>
      </c>
      <c r="D29" s="178" t="s">
        <v>277</v>
      </c>
      <c r="E29" s="174">
        <v>62</v>
      </c>
      <c r="F29" s="174">
        <f>E29*'Прайс-лист'!I3*(1-'Прайс-лист'!$E$3)</f>
        <v>1438.4</v>
      </c>
      <c r="G29" s="175">
        <v>0</v>
      </c>
      <c r="H29" s="239">
        <f>F29*G29</f>
        <v>0</v>
      </c>
      <c r="J29" s="104" t="s">
        <v>277</v>
      </c>
      <c r="K29" s="104" t="s">
        <v>277</v>
      </c>
      <c r="L29" s="104" t="s">
        <v>277</v>
      </c>
    </row>
    <row r="30" spans="2:12" ht="15.75" customHeight="1" outlineLevel="1">
      <c r="B30" s="250"/>
      <c r="C30" s="242" t="s">
        <v>454</v>
      </c>
      <c r="D30" s="231" t="s">
        <v>277</v>
      </c>
      <c r="E30" s="174">
        <v>23</v>
      </c>
      <c r="F30" s="174">
        <f>E30*'Прайс-лист'!I3*(1-'Прайс-лист'!$E$3)</f>
        <v>533.6</v>
      </c>
      <c r="G30" s="175">
        <v>0</v>
      </c>
      <c r="H30" s="239">
        <f>F30*G30</f>
        <v>0</v>
      </c>
      <c r="J30" s="106" t="s">
        <v>457</v>
      </c>
      <c r="K30" s="108" t="s">
        <v>453</v>
      </c>
      <c r="L30" s="108" t="s">
        <v>523</v>
      </c>
    </row>
    <row r="31" spans="2:12" ht="15.75" customHeight="1" outlineLevel="1">
      <c r="B31" s="250"/>
      <c r="C31" s="242" t="s">
        <v>466</v>
      </c>
      <c r="D31" s="191" t="s">
        <v>277</v>
      </c>
      <c r="E31" s="174">
        <v>809</v>
      </c>
      <c r="F31" s="174">
        <f>E31*'Прайс-лист'!I3*(1-'Прайс-лист'!$E$3)</f>
        <v>18768.8</v>
      </c>
      <c r="G31" s="175">
        <v>0</v>
      </c>
      <c r="H31" s="239">
        <f>F31*G31</f>
        <v>0</v>
      </c>
      <c r="J31" s="106" t="s">
        <v>459</v>
      </c>
      <c r="K31" s="104" t="s">
        <v>450</v>
      </c>
      <c r="L31" s="106" t="s">
        <v>443</v>
      </c>
    </row>
    <row r="32" spans="2:12" ht="15.75" customHeight="1" outlineLevel="1">
      <c r="B32" s="148"/>
      <c r="C32" s="189" t="s">
        <v>4</v>
      </c>
      <c r="D32" s="189"/>
      <c r="E32" s="189"/>
      <c r="F32" s="189"/>
      <c r="G32" s="189"/>
      <c r="H32" s="189"/>
      <c r="J32" s="106" t="s">
        <v>367</v>
      </c>
      <c r="K32" s="111" t="s">
        <v>451</v>
      </c>
      <c r="L32" s="105"/>
    </row>
    <row r="33" spans="1:12" ht="15.75" customHeight="1" outlineLevel="1">
      <c r="A33" s="152"/>
      <c r="B33" s="243">
        <v>4144</v>
      </c>
      <c r="C33" s="632" t="s">
        <v>409</v>
      </c>
      <c r="D33" s="632"/>
      <c r="E33" s="174">
        <v>23</v>
      </c>
      <c r="F33" s="174">
        <f>E33*'Прайс-лист'!I3*(1-'Прайс-лист'!$E$3)</f>
        <v>533.6</v>
      </c>
      <c r="G33" s="175">
        <v>0</v>
      </c>
      <c r="H33" s="239">
        <f t="shared" ref="H33:H38" si="0">F33*G33</f>
        <v>0</v>
      </c>
      <c r="J33" s="108" t="s">
        <v>460</v>
      </c>
      <c r="K33" s="105" t="s">
        <v>456</v>
      </c>
      <c r="L33" s="111"/>
    </row>
    <row r="34" spans="1:12" ht="15.75" customHeight="1" outlineLevel="1">
      <c r="A34" s="152"/>
      <c r="B34" s="243">
        <v>2340</v>
      </c>
      <c r="C34" s="635" t="s">
        <v>5</v>
      </c>
      <c r="D34" s="635"/>
      <c r="E34" s="174">
        <v>52</v>
      </c>
      <c r="F34" s="174">
        <f>E34*'Прайс-лист'!I3*(1-'Прайс-лист'!$E$3)</f>
        <v>1206.4000000000001</v>
      </c>
      <c r="G34" s="175">
        <v>0</v>
      </c>
      <c r="H34" s="239">
        <f t="shared" si="0"/>
        <v>0</v>
      </c>
      <c r="J34" s="108" t="s">
        <v>333</v>
      </c>
      <c r="K34" s="130"/>
      <c r="L34" s="111"/>
    </row>
    <row r="35" spans="1:12" ht="15.75" customHeight="1" outlineLevel="1">
      <c r="A35" s="152"/>
      <c r="B35" s="243">
        <v>2386</v>
      </c>
      <c r="C35" s="635" t="s">
        <v>292</v>
      </c>
      <c r="D35" s="635"/>
      <c r="E35" s="174">
        <v>60</v>
      </c>
      <c r="F35" s="174">
        <f>E35*'Прайс-лист'!I3*(1-'Прайс-лист'!$E$3)</f>
        <v>1392</v>
      </c>
      <c r="G35" s="175">
        <v>0</v>
      </c>
      <c r="H35" s="239">
        <f t="shared" si="0"/>
        <v>0</v>
      </c>
      <c r="J35" s="108"/>
      <c r="K35" s="108"/>
      <c r="L35" s="108"/>
    </row>
    <row r="36" spans="1:12" ht="15.75" customHeight="1" outlineLevel="1">
      <c r="A36" s="152"/>
      <c r="B36" s="243">
        <v>2901</v>
      </c>
      <c r="C36" s="635" t="s">
        <v>6</v>
      </c>
      <c r="D36" s="635"/>
      <c r="E36" s="174">
        <v>77</v>
      </c>
      <c r="F36" s="174">
        <f>E36*'Прайс-лист'!I3*(1-'Прайс-лист'!$E$3)</f>
        <v>1786.4</v>
      </c>
      <c r="G36" s="175">
        <v>0</v>
      </c>
      <c r="H36" s="239">
        <f t="shared" si="0"/>
        <v>0</v>
      </c>
      <c r="J36" s="268"/>
      <c r="K36" s="268"/>
      <c r="L36" s="268"/>
    </row>
    <row r="37" spans="1:12" ht="15.75" customHeight="1" outlineLevel="1">
      <c r="A37" s="152"/>
      <c r="B37" s="243">
        <v>2902</v>
      </c>
      <c r="C37" s="635" t="s">
        <v>7</v>
      </c>
      <c r="D37" s="635"/>
      <c r="E37" s="174">
        <v>94</v>
      </c>
      <c r="F37" s="174">
        <f>E37*'Прайс-лист'!I3*(1-'Прайс-лист'!$E$3)</f>
        <v>2180.8000000000002</v>
      </c>
      <c r="G37" s="175">
        <v>0</v>
      </c>
      <c r="H37" s="239">
        <f t="shared" si="0"/>
        <v>0</v>
      </c>
      <c r="J37" s="268"/>
      <c r="K37" s="268"/>
      <c r="L37" s="268"/>
    </row>
    <row r="38" spans="1:12" ht="15.75" customHeight="1" outlineLevel="1">
      <c r="A38" s="152"/>
      <c r="B38" s="243">
        <v>2801</v>
      </c>
      <c r="C38" s="635" t="s">
        <v>8</v>
      </c>
      <c r="D38" s="635"/>
      <c r="E38" s="174">
        <v>130</v>
      </c>
      <c r="F38" s="174">
        <f>E38*'Прайс-лист'!I3*(1-'Прайс-лист'!$E$3)</f>
        <v>3016</v>
      </c>
      <c r="G38" s="175">
        <v>0</v>
      </c>
      <c r="H38" s="239">
        <f t="shared" si="0"/>
        <v>0</v>
      </c>
    </row>
    <row r="39" spans="1:12" s="331" customFormat="1" ht="18" outlineLevel="1">
      <c r="B39" s="332"/>
      <c r="E39" s="333"/>
      <c r="F39" s="317" t="s">
        <v>9</v>
      </c>
      <c r="G39" s="657">
        <f>SUM(H20:H38)</f>
        <v>36145.599999999999</v>
      </c>
      <c r="H39" s="657"/>
    </row>
    <row r="40" spans="1:12" ht="15.75" customHeight="1">
      <c r="B40" s="2"/>
      <c r="E40" s="91"/>
      <c r="F40" s="91"/>
      <c r="G40" s="2"/>
      <c r="H40" s="91"/>
    </row>
    <row r="41" spans="1:12" ht="15.75" customHeight="1">
      <c r="B41" s="2"/>
      <c r="E41" s="91"/>
      <c r="F41" s="91"/>
      <c r="G41" s="2"/>
      <c r="H41" s="91"/>
    </row>
    <row r="42" spans="1:12" ht="15.75" customHeight="1">
      <c r="B42" s="2"/>
      <c r="E42" s="91"/>
      <c r="F42" s="91"/>
      <c r="G42" s="2"/>
      <c r="H42" s="91"/>
    </row>
    <row r="43" spans="1:12" ht="15.75" customHeight="1">
      <c r="B43" s="2"/>
      <c r="E43" s="91"/>
      <c r="F43" s="91"/>
      <c r="G43" s="2"/>
      <c r="H43" s="91"/>
    </row>
    <row r="44" spans="1:12" ht="15.75" customHeight="1">
      <c r="B44" s="2"/>
      <c r="E44" s="91"/>
      <c r="F44" s="91"/>
      <c r="G44" s="2"/>
      <c r="H44" s="91"/>
    </row>
    <row r="45" spans="1:12" ht="15.75" customHeight="1">
      <c r="B45" s="2"/>
      <c r="E45" s="91"/>
      <c r="F45" s="91"/>
      <c r="G45" s="2"/>
      <c r="H45" s="91"/>
    </row>
    <row r="46" spans="1:12" ht="15.75" customHeight="1">
      <c r="B46" s="2"/>
      <c r="E46" s="2"/>
      <c r="F46" s="2"/>
      <c r="G46" s="2"/>
      <c r="H46" s="2"/>
    </row>
    <row r="47" spans="1:12" ht="15.75" customHeight="1">
      <c r="B47" s="92"/>
      <c r="E47" s="2"/>
      <c r="F47" s="91"/>
      <c r="G47" s="2"/>
      <c r="H47" s="91"/>
    </row>
    <row r="48" spans="1:12" ht="15.75" customHeight="1">
      <c r="B48" s="92"/>
      <c r="E48" s="2"/>
      <c r="F48" s="91"/>
      <c r="G48" s="2"/>
      <c r="H48" s="91"/>
    </row>
    <row r="49" spans="2:8" ht="15.75" customHeight="1">
      <c r="B49" s="92"/>
      <c r="E49" s="2"/>
      <c r="F49" s="91"/>
      <c r="G49" s="2"/>
      <c r="H49" s="91"/>
    </row>
    <row r="50" spans="2:8" ht="15.75" customHeight="1">
      <c r="B50" s="92"/>
      <c r="E50" s="2"/>
      <c r="F50" s="91"/>
      <c r="G50" s="2"/>
      <c r="H50" s="91"/>
    </row>
    <row r="51" spans="2:8" ht="15.75" customHeight="1">
      <c r="B51" s="92"/>
      <c r="E51" s="2"/>
      <c r="F51" s="91"/>
      <c r="G51" s="2"/>
      <c r="H51" s="91"/>
    </row>
    <row r="52" spans="2:8" ht="15.75" customHeight="1">
      <c r="B52" s="92"/>
      <c r="E52" s="2"/>
      <c r="F52" s="91"/>
      <c r="G52" s="2"/>
      <c r="H52" s="91"/>
    </row>
    <row r="53" spans="2:8" ht="15.75" customHeight="1">
      <c r="B53" s="92"/>
      <c r="E53" s="2"/>
      <c r="F53" s="91"/>
      <c r="G53" s="2"/>
      <c r="H53" s="91"/>
    </row>
    <row r="54" spans="2:8" ht="15.75" customHeight="1">
      <c r="B54" s="92"/>
      <c r="E54" s="2"/>
      <c r="F54" s="91"/>
      <c r="G54" s="2"/>
      <c r="H54" s="91"/>
    </row>
    <row r="55" spans="2:8" ht="15.75" customHeight="1">
      <c r="B55" s="2"/>
      <c r="E55" s="2"/>
      <c r="F55" s="2"/>
      <c r="G55" s="2"/>
      <c r="H55" s="2"/>
    </row>
    <row r="56" spans="2:8" ht="15.75" customHeight="1">
      <c r="B56" s="2"/>
      <c r="E56" s="2"/>
      <c r="F56" s="2"/>
      <c r="G56" s="2"/>
      <c r="H56" s="91"/>
    </row>
  </sheetData>
  <mergeCells count="49">
    <mergeCell ref="C38:D38"/>
    <mergeCell ref="C33:D33"/>
    <mergeCell ref="C34:D34"/>
    <mergeCell ref="C35:D35"/>
    <mergeCell ref="C36:D36"/>
    <mergeCell ref="C37:D37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18:H18"/>
    <mergeCell ref="F19:H19"/>
    <mergeCell ref="C20:D20"/>
    <mergeCell ref="C22:D22"/>
    <mergeCell ref="C21:D21"/>
    <mergeCell ref="F20:H20"/>
    <mergeCell ref="F21:H21"/>
    <mergeCell ref="F22:H22"/>
    <mergeCell ref="C16:D16"/>
    <mergeCell ref="C15:D15"/>
    <mergeCell ref="C19:D19"/>
    <mergeCell ref="C18:D18"/>
    <mergeCell ref="C17:D17"/>
    <mergeCell ref="G39:H39"/>
    <mergeCell ref="C11:D11"/>
    <mergeCell ref="C12:D12"/>
    <mergeCell ref="C14:D14"/>
    <mergeCell ref="M2:N2"/>
    <mergeCell ref="C7:D7"/>
    <mergeCell ref="C8:D8"/>
    <mergeCell ref="C9:D9"/>
    <mergeCell ref="C10:D10"/>
    <mergeCell ref="B2:H2"/>
    <mergeCell ref="B3:H3"/>
    <mergeCell ref="C4:D4"/>
    <mergeCell ref="C5:D5"/>
    <mergeCell ref="C6:D6"/>
    <mergeCell ref="C13:D13"/>
    <mergeCell ref="F13:H13"/>
  </mergeCells>
  <dataValidations count="3">
    <dataValidation type="list" allowBlank="1" showInputMessage="1" showErrorMessage="1" sqref="D29">
      <formula1>$J$29:$J$34</formula1>
    </dataValidation>
    <dataValidation type="list" allowBlank="1" showInputMessage="1" showErrorMessage="1" sqref="D31">
      <formula1>$L$29:$L$31</formula1>
    </dataValidation>
    <dataValidation type="list" allowBlank="1" showInputMessage="1" showErrorMessage="1" sqref="D30">
      <formula1>$K$29:$K$33</formula1>
    </dataValidation>
  </dataValidations>
  <hyperlinks>
    <hyperlink ref="M2:N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180" verticalDpi="180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2:M48"/>
  <sheetViews>
    <sheetView showGridLines="0" zoomScaleNormal="100" workbookViewId="0">
      <pane ySplit="2" topLeftCell="A28" activePane="bottomLeft" state="frozen"/>
      <selection pane="bottomLeft" activeCell="C28" sqref="C28:H28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8" customWidth="1"/>
    <col min="5" max="5" width="10.7109375" style="150" hidden="1" customWidth="1"/>
    <col min="6" max="6" width="15.7109375" style="149" customWidth="1"/>
    <col min="7" max="7" width="10.7109375" style="148" customWidth="1"/>
    <col min="8" max="8" width="15.7109375" style="149" customWidth="1"/>
    <col min="9" max="9" width="9.140625" style="148"/>
    <col min="10" max="11" width="19.5703125" style="148" hidden="1" customWidth="1" outlineLevel="1"/>
    <col min="12" max="12" width="9.140625" style="148" collapsed="1"/>
    <col min="13" max="16384" width="9.140625" style="148"/>
  </cols>
  <sheetData>
    <row r="2" spans="2:13" ht="15.75" customHeight="1">
      <c r="B2" s="638" t="s">
        <v>250</v>
      </c>
      <c r="C2" s="638"/>
      <c r="D2" s="638"/>
      <c r="E2" s="638"/>
      <c r="F2" s="638"/>
      <c r="G2" s="638"/>
      <c r="H2" s="638"/>
      <c r="L2" s="639" t="s">
        <v>411</v>
      </c>
      <c r="M2" s="639"/>
    </row>
    <row r="3" spans="2:13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3" ht="15.75" customHeight="1" outlineLevel="1">
      <c r="B4" s="157"/>
      <c r="C4" s="637" t="s">
        <v>16</v>
      </c>
      <c r="D4" s="637"/>
      <c r="E4" s="158"/>
      <c r="F4" s="662">
        <v>460</v>
      </c>
      <c r="G4" s="662"/>
      <c r="H4" s="662"/>
    </row>
    <row r="5" spans="2:13" ht="15.75" customHeight="1" outlineLevel="1">
      <c r="B5" s="157"/>
      <c r="C5" s="637" t="s">
        <v>17</v>
      </c>
      <c r="D5" s="637"/>
      <c r="E5" s="158"/>
      <c r="F5" s="662">
        <v>340</v>
      </c>
      <c r="G5" s="662"/>
      <c r="H5" s="662"/>
    </row>
    <row r="6" spans="2:13" ht="15.75" customHeight="1" outlineLevel="1">
      <c r="B6" s="157"/>
      <c r="C6" s="637" t="s">
        <v>18</v>
      </c>
      <c r="D6" s="637"/>
      <c r="E6" s="158"/>
      <c r="F6" s="662">
        <v>205</v>
      </c>
      <c r="G6" s="662"/>
      <c r="H6" s="662"/>
    </row>
    <row r="7" spans="2:13" ht="15.75" customHeight="1" outlineLevel="1">
      <c r="B7" s="157"/>
      <c r="C7" s="637" t="s">
        <v>19</v>
      </c>
      <c r="D7" s="637"/>
      <c r="E7" s="158"/>
      <c r="F7" s="662">
        <v>105</v>
      </c>
      <c r="G7" s="662"/>
      <c r="H7" s="662"/>
    </row>
    <row r="8" spans="2:13" ht="15.75" customHeight="1" outlineLevel="1">
      <c r="B8" s="157"/>
      <c r="C8" s="637" t="s">
        <v>20</v>
      </c>
      <c r="D8" s="637"/>
      <c r="E8" s="158"/>
      <c r="F8" s="662">
        <v>48</v>
      </c>
      <c r="G8" s="662"/>
      <c r="H8" s="662"/>
    </row>
    <row r="9" spans="2:13" ht="15.75" customHeight="1" outlineLevel="1">
      <c r="B9" s="157"/>
      <c r="C9" s="637" t="s">
        <v>36</v>
      </c>
      <c r="D9" s="637"/>
      <c r="E9" s="158"/>
      <c r="F9" s="662">
        <v>102</v>
      </c>
      <c r="G9" s="662"/>
      <c r="H9" s="662"/>
    </row>
    <row r="10" spans="2:13" ht="15.75" customHeight="1" outlineLevel="1">
      <c r="B10" s="157"/>
      <c r="C10" s="637" t="s">
        <v>21</v>
      </c>
      <c r="D10" s="637"/>
      <c r="E10" s="158"/>
      <c r="F10" s="662">
        <v>1000</v>
      </c>
      <c r="G10" s="662"/>
      <c r="H10" s="662"/>
    </row>
    <row r="11" spans="2:13" ht="15.75" customHeight="1" outlineLevel="1">
      <c r="B11" s="157"/>
      <c r="C11" s="637" t="s">
        <v>22</v>
      </c>
      <c r="D11" s="637"/>
      <c r="E11" s="158"/>
      <c r="F11" s="662">
        <v>10</v>
      </c>
      <c r="G11" s="662"/>
      <c r="H11" s="662"/>
    </row>
    <row r="12" spans="2:13" ht="15.75" customHeight="1" outlineLevel="1">
      <c r="B12" s="157"/>
      <c r="C12" s="637" t="s">
        <v>23</v>
      </c>
      <c r="D12" s="637"/>
      <c r="E12" s="158"/>
      <c r="F12" s="662" t="s">
        <v>252</v>
      </c>
      <c r="G12" s="662"/>
      <c r="H12" s="662"/>
    </row>
    <row r="13" spans="2:13" ht="15.75" customHeight="1" outlineLevel="1">
      <c r="B13" s="157"/>
      <c r="C13" s="637" t="s">
        <v>172</v>
      </c>
      <c r="D13" s="637"/>
      <c r="E13" s="159"/>
      <c r="F13" s="647">
        <v>25</v>
      </c>
      <c r="G13" s="647"/>
      <c r="H13" s="647"/>
    </row>
    <row r="14" spans="2:13" ht="15.75" customHeight="1" outlineLevel="1">
      <c r="B14" s="157"/>
      <c r="C14" s="637" t="s">
        <v>24</v>
      </c>
      <c r="D14" s="637"/>
      <c r="E14" s="158"/>
      <c r="F14" s="662">
        <v>40</v>
      </c>
      <c r="G14" s="662"/>
      <c r="H14" s="662"/>
    </row>
    <row r="15" spans="2:13" ht="15.75" customHeight="1" outlineLevel="1">
      <c r="B15" s="157"/>
      <c r="C15" s="637" t="s">
        <v>25</v>
      </c>
      <c r="D15" s="637"/>
      <c r="E15" s="158"/>
      <c r="F15" s="662">
        <v>50</v>
      </c>
      <c r="G15" s="662"/>
      <c r="H15" s="662"/>
    </row>
    <row r="16" spans="2:13" ht="15.75" customHeight="1" outlineLevel="1">
      <c r="B16" s="157"/>
      <c r="C16" s="637" t="s">
        <v>26</v>
      </c>
      <c r="D16" s="637"/>
      <c r="E16" s="158"/>
      <c r="F16" s="662">
        <v>115</v>
      </c>
      <c r="G16" s="662"/>
      <c r="H16" s="662"/>
    </row>
    <row r="17" spans="2:11" ht="15.75" customHeight="1" outlineLevel="1">
      <c r="B17" s="157"/>
      <c r="C17" s="637" t="s">
        <v>27</v>
      </c>
      <c r="D17" s="637"/>
      <c r="E17" s="158"/>
      <c r="F17" s="662">
        <v>508</v>
      </c>
      <c r="G17" s="662"/>
      <c r="H17" s="662"/>
    </row>
    <row r="18" spans="2:11" ht="15.75" customHeight="1" outlineLevel="1">
      <c r="B18" s="157"/>
      <c r="C18" s="637" t="s">
        <v>28</v>
      </c>
      <c r="D18" s="637"/>
      <c r="E18" s="158"/>
      <c r="F18" s="662" t="s">
        <v>253</v>
      </c>
      <c r="G18" s="662"/>
      <c r="H18" s="662"/>
    </row>
    <row r="19" spans="2:11" ht="15.75" customHeight="1" outlineLevel="1">
      <c r="B19" s="157"/>
      <c r="C19" s="637" t="s">
        <v>30</v>
      </c>
      <c r="D19" s="637"/>
      <c r="E19" s="158"/>
      <c r="F19" s="649" t="s">
        <v>434</v>
      </c>
      <c r="G19" s="649"/>
      <c r="H19" s="649"/>
    </row>
    <row r="20" spans="2:11" ht="15.75" customHeight="1" outlineLevel="1">
      <c r="B20" s="157"/>
      <c r="C20" s="637" t="s">
        <v>37</v>
      </c>
      <c r="D20" s="637"/>
      <c r="E20" s="158"/>
      <c r="F20" s="662" t="s">
        <v>49</v>
      </c>
      <c r="G20" s="662"/>
      <c r="H20" s="662"/>
    </row>
    <row r="21" spans="2:11" ht="15.75" customHeight="1" outlineLevel="1">
      <c r="B21" s="157"/>
      <c r="C21" s="635" t="s">
        <v>156</v>
      </c>
      <c r="D21" s="635"/>
      <c r="E21" s="158"/>
      <c r="F21" s="662" t="s">
        <v>256</v>
      </c>
      <c r="G21" s="662"/>
      <c r="H21" s="662"/>
    </row>
    <row r="22" spans="2:11" ht="15.75" customHeight="1" outlineLevel="1">
      <c r="B22" s="157"/>
      <c r="C22" s="635" t="s">
        <v>157</v>
      </c>
      <c r="D22" s="635"/>
      <c r="E22" s="158"/>
      <c r="F22" s="662" t="s">
        <v>257</v>
      </c>
      <c r="G22" s="662"/>
      <c r="H22" s="662"/>
    </row>
    <row r="23" spans="2:11" ht="15.75" customHeight="1" outlineLevel="1">
      <c r="B23" s="157"/>
      <c r="C23" s="635" t="s">
        <v>35</v>
      </c>
      <c r="D23" s="635"/>
      <c r="E23" s="158"/>
      <c r="F23" s="662">
        <v>134</v>
      </c>
      <c r="G23" s="662"/>
      <c r="H23" s="662"/>
    </row>
    <row r="24" spans="2:11" ht="15.75" customHeight="1">
      <c r="B24" s="49"/>
      <c r="C24" s="52"/>
      <c r="D24" s="52"/>
      <c r="E24" s="46"/>
      <c r="F24" s="52"/>
      <c r="G24" s="52"/>
      <c r="H24" s="51"/>
    </row>
    <row r="25" spans="2:11" ht="15.75" customHeight="1" outlineLevel="1">
      <c r="B25" s="196" t="s">
        <v>39</v>
      </c>
      <c r="C25" s="197" t="s">
        <v>44</v>
      </c>
      <c r="D25" s="197"/>
      <c r="E25" s="198" t="s">
        <v>1</v>
      </c>
      <c r="F25" s="197" t="s">
        <v>1</v>
      </c>
      <c r="G25" s="197" t="s">
        <v>40</v>
      </c>
      <c r="H25" s="199" t="s">
        <v>41</v>
      </c>
    </row>
    <row r="26" spans="2:11" ht="15.75" customHeight="1" outlineLevel="1">
      <c r="B26" s="250">
        <v>1220</v>
      </c>
      <c r="C26" s="241" t="s">
        <v>229</v>
      </c>
      <c r="D26" s="241"/>
      <c r="E26" s="172">
        <v>2834</v>
      </c>
      <c r="F26" s="173">
        <f>E26*'Прайс-лист'!I3*(1-'Прайс-лист'!$E$3)</f>
        <v>65748.800000000003</v>
      </c>
      <c r="G26" s="250"/>
      <c r="H26" s="174">
        <f>F26</f>
        <v>65748.800000000003</v>
      </c>
    </row>
    <row r="27" spans="2:11" ht="15.75" customHeight="1" outlineLevel="2">
      <c r="B27" s="184"/>
      <c r="C27" s="12" t="s">
        <v>337</v>
      </c>
      <c r="D27" s="12"/>
      <c r="E27" s="12"/>
      <c r="F27" s="12"/>
      <c r="G27" s="12"/>
      <c r="H27" s="12"/>
    </row>
    <row r="28" spans="2:11" ht="276" customHeight="1" outlineLevel="2">
      <c r="B28" s="176"/>
      <c r="C28" s="636" t="s">
        <v>638</v>
      </c>
      <c r="D28" s="636"/>
      <c r="E28" s="636"/>
      <c r="F28" s="636"/>
      <c r="G28" s="636"/>
      <c r="H28" s="636"/>
    </row>
    <row r="29" spans="2:11" ht="15.75" customHeight="1" outlineLevel="1">
      <c r="C29" s="12" t="s">
        <v>365</v>
      </c>
      <c r="D29" s="12"/>
      <c r="E29" s="12"/>
      <c r="F29" s="12"/>
      <c r="G29" s="12"/>
      <c r="H29" s="12"/>
    </row>
    <row r="30" spans="2:11" ht="15.75" customHeight="1" outlineLevel="1">
      <c r="B30" s="207"/>
      <c r="C30" s="242" t="s">
        <v>454</v>
      </c>
      <c r="D30" s="231" t="s">
        <v>277</v>
      </c>
      <c r="E30" s="219">
        <v>23</v>
      </c>
      <c r="F30" s="173">
        <f>E30*'Прайс-лист'!I3*(1-'Прайс-лист'!$E$3)</f>
        <v>533.6</v>
      </c>
      <c r="G30" s="175">
        <v>0</v>
      </c>
      <c r="H30" s="174">
        <f>F30*G30</f>
        <v>0</v>
      </c>
      <c r="J30" s="104" t="s">
        <v>277</v>
      </c>
      <c r="K30" s="104" t="s">
        <v>277</v>
      </c>
    </row>
    <row r="31" spans="2:11" ht="15.75" customHeight="1" outlineLevel="1">
      <c r="B31" s="250">
        <v>2125</v>
      </c>
      <c r="C31" s="242" t="s">
        <v>458</v>
      </c>
      <c r="D31" s="191" t="s">
        <v>277</v>
      </c>
      <c r="E31" s="219">
        <v>151</v>
      </c>
      <c r="F31" s="173">
        <f>E31*'Прайс-лист'!I3*(1-'Прайс-лист'!$E$3)</f>
        <v>3503.2000000000003</v>
      </c>
      <c r="G31" s="175">
        <v>0</v>
      </c>
      <c r="H31" s="174">
        <f>F31*G31</f>
        <v>0</v>
      </c>
      <c r="J31" s="108" t="s">
        <v>453</v>
      </c>
      <c r="K31" s="104" t="s">
        <v>333</v>
      </c>
    </row>
    <row r="32" spans="2:11" ht="15.75" customHeight="1" outlineLevel="1">
      <c r="C32" s="189" t="s">
        <v>4</v>
      </c>
      <c r="D32" s="189"/>
      <c r="E32" s="189"/>
      <c r="F32" s="189"/>
      <c r="G32" s="189"/>
      <c r="H32" s="189"/>
      <c r="J32" s="104" t="s">
        <v>450</v>
      </c>
      <c r="K32" s="106" t="s">
        <v>331</v>
      </c>
    </row>
    <row r="33" spans="1:11" ht="15.75" customHeight="1" outlineLevel="1">
      <c r="A33" s="152"/>
      <c r="B33" s="245">
        <v>4144</v>
      </c>
      <c r="C33" s="644" t="s">
        <v>409</v>
      </c>
      <c r="D33" s="644"/>
      <c r="E33" s="219">
        <v>23</v>
      </c>
      <c r="F33" s="173">
        <f>E33*'Прайс-лист'!I3*(1-'Прайс-лист'!$E$3)</f>
        <v>533.6</v>
      </c>
      <c r="G33" s="175">
        <v>0</v>
      </c>
      <c r="H33" s="174">
        <f t="shared" ref="H33:H44" si="0">F33*G33</f>
        <v>0</v>
      </c>
      <c r="J33" s="111" t="s">
        <v>451</v>
      </c>
      <c r="K33" s="105"/>
    </row>
    <row r="34" spans="1:11" ht="15.75" customHeight="1" outlineLevel="1">
      <c r="A34" s="152"/>
      <c r="B34" s="245">
        <v>2348</v>
      </c>
      <c r="C34" s="644" t="s">
        <v>243</v>
      </c>
      <c r="D34" s="644"/>
      <c r="E34" s="219">
        <v>97</v>
      </c>
      <c r="F34" s="173">
        <f>E34*'Прайс-лист'!I3*(1-'Прайс-лист'!$E$3)</f>
        <v>2250.4</v>
      </c>
      <c r="G34" s="175">
        <v>0</v>
      </c>
      <c r="H34" s="174">
        <f t="shared" si="0"/>
        <v>0</v>
      </c>
      <c r="J34" s="105" t="s">
        <v>456</v>
      </c>
      <c r="K34" s="111"/>
    </row>
    <row r="35" spans="1:11" ht="15.75" customHeight="1" outlineLevel="1">
      <c r="A35" s="152"/>
      <c r="B35" s="245">
        <v>2344</v>
      </c>
      <c r="C35" s="644" t="s">
        <v>5</v>
      </c>
      <c r="D35" s="644"/>
      <c r="E35" s="219">
        <v>66</v>
      </c>
      <c r="F35" s="173">
        <f>E35*'Прайс-лист'!I3*(1-'Прайс-лист'!$E$3)</f>
        <v>1531.2</v>
      </c>
      <c r="G35" s="175">
        <v>0</v>
      </c>
      <c r="H35" s="174">
        <f t="shared" si="0"/>
        <v>0</v>
      </c>
      <c r="J35" s="130" t="s">
        <v>346</v>
      </c>
      <c r="K35" s="111"/>
    </row>
    <row r="36" spans="1:11" ht="15.75" customHeight="1" outlineLevel="1">
      <c r="A36" s="152"/>
      <c r="B36" s="245">
        <v>2345</v>
      </c>
      <c r="C36" s="644" t="s">
        <v>467</v>
      </c>
      <c r="D36" s="644"/>
      <c r="E36" s="219">
        <v>66</v>
      </c>
      <c r="F36" s="173">
        <f>E36*'Прайс-лист'!I3*(1-'Прайс-лист'!$E$3)</f>
        <v>1531.2</v>
      </c>
      <c r="G36" s="175">
        <v>0</v>
      </c>
      <c r="H36" s="174">
        <f t="shared" si="0"/>
        <v>0</v>
      </c>
      <c r="J36" s="130" t="s">
        <v>455</v>
      </c>
      <c r="K36" s="108"/>
    </row>
    <row r="37" spans="1:11" ht="15.75" customHeight="1" outlineLevel="1">
      <c r="A37" s="152"/>
      <c r="B37" s="245">
        <v>2552</v>
      </c>
      <c r="C37" s="644" t="s">
        <v>242</v>
      </c>
      <c r="D37" s="644"/>
      <c r="E37" s="219">
        <v>350</v>
      </c>
      <c r="F37" s="173">
        <f>E37*'Прайс-лист'!I3*(1-'Прайс-лист'!$E$3)</f>
        <v>8120</v>
      </c>
      <c r="G37" s="175">
        <v>0</v>
      </c>
      <c r="H37" s="174">
        <f t="shared" si="0"/>
        <v>0</v>
      </c>
    </row>
    <row r="38" spans="1:11" ht="15.75" customHeight="1" outlineLevel="1">
      <c r="A38" s="152"/>
      <c r="B38" s="245">
        <v>2210</v>
      </c>
      <c r="C38" s="644" t="s">
        <v>244</v>
      </c>
      <c r="D38" s="644"/>
      <c r="E38" s="219">
        <v>305</v>
      </c>
      <c r="F38" s="173">
        <f>E38*'Прайс-лист'!I3*(1-'Прайс-лист'!$E$3)</f>
        <v>7076</v>
      </c>
      <c r="G38" s="175">
        <v>0</v>
      </c>
      <c r="H38" s="174">
        <f t="shared" si="0"/>
        <v>0</v>
      </c>
    </row>
    <row r="39" spans="1:11" ht="15.75" customHeight="1" outlineLevel="1">
      <c r="A39" s="152"/>
      <c r="B39" s="245">
        <v>2252</v>
      </c>
      <c r="C39" s="644" t="s">
        <v>245</v>
      </c>
      <c r="D39" s="644"/>
      <c r="E39" s="219">
        <v>267</v>
      </c>
      <c r="F39" s="173">
        <f>E39*'Прайс-лист'!I3*(1-'Прайс-лист'!$E$3)</f>
        <v>6194.4000000000005</v>
      </c>
      <c r="G39" s="175">
        <v>0</v>
      </c>
      <c r="H39" s="174">
        <f t="shared" si="0"/>
        <v>0</v>
      </c>
    </row>
    <row r="40" spans="1:11" ht="15.75" customHeight="1" outlineLevel="1">
      <c r="A40" s="152"/>
      <c r="B40" s="245">
        <v>2280</v>
      </c>
      <c r="C40" s="644" t="s">
        <v>246</v>
      </c>
      <c r="D40" s="644"/>
      <c r="E40" s="219">
        <v>115</v>
      </c>
      <c r="F40" s="173">
        <f>E40*'Прайс-лист'!I3*(1-'Прайс-лист'!$E$3)</f>
        <v>2668</v>
      </c>
      <c r="G40" s="175">
        <v>0</v>
      </c>
      <c r="H40" s="174">
        <f t="shared" si="0"/>
        <v>0</v>
      </c>
    </row>
    <row r="41" spans="1:11" ht="15.75" customHeight="1" outlineLevel="1">
      <c r="A41" s="152"/>
      <c r="B41" s="245">
        <v>2281</v>
      </c>
      <c r="C41" s="644" t="s">
        <v>273</v>
      </c>
      <c r="D41" s="644"/>
      <c r="E41" s="219">
        <v>115</v>
      </c>
      <c r="F41" s="173">
        <f>E41*'Прайс-лист'!I3*(1-'Прайс-лист'!$E$3)</f>
        <v>2668</v>
      </c>
      <c r="G41" s="175">
        <v>0</v>
      </c>
      <c r="H41" s="174">
        <f t="shared" si="0"/>
        <v>0</v>
      </c>
    </row>
    <row r="42" spans="1:11" ht="15.75" customHeight="1" outlineLevel="1">
      <c r="A42" s="152"/>
      <c r="B42" s="245">
        <v>2927</v>
      </c>
      <c r="C42" s="644" t="s">
        <v>591</v>
      </c>
      <c r="D42" s="644"/>
      <c r="E42" s="219">
        <v>160</v>
      </c>
      <c r="F42" s="173">
        <f>E42*'Прайс-лист'!I3*(1-'Прайс-лист'!$E$3)</f>
        <v>3712</v>
      </c>
      <c r="G42" s="175">
        <v>0</v>
      </c>
      <c r="H42" s="174">
        <f t="shared" si="0"/>
        <v>0</v>
      </c>
    </row>
    <row r="43" spans="1:11" ht="15.75" customHeight="1" outlineLevel="1">
      <c r="A43" s="152"/>
      <c r="B43" s="245">
        <v>2928</v>
      </c>
      <c r="C43" s="644" t="s">
        <v>592</v>
      </c>
      <c r="D43" s="644"/>
      <c r="E43" s="219">
        <v>203</v>
      </c>
      <c r="F43" s="173">
        <f>E43*'Прайс-лист'!I3*(1-'Прайс-лист'!$E$3)</f>
        <v>4709.6000000000004</v>
      </c>
      <c r="G43" s="175">
        <v>0</v>
      </c>
      <c r="H43" s="174">
        <f t="shared" si="0"/>
        <v>0</v>
      </c>
    </row>
    <row r="44" spans="1:11" ht="15.75" customHeight="1" outlineLevel="1">
      <c r="A44" s="152"/>
      <c r="B44" s="245">
        <v>2831</v>
      </c>
      <c r="C44" s="644" t="s">
        <v>8</v>
      </c>
      <c r="D44" s="644"/>
      <c r="E44" s="219">
        <v>348</v>
      </c>
      <c r="F44" s="173">
        <f>E44*'Прайс-лист'!I3*(1-'Прайс-лист'!$E$3)</f>
        <v>8073.6</v>
      </c>
      <c r="G44" s="175">
        <v>0</v>
      </c>
      <c r="H44" s="174">
        <f t="shared" si="0"/>
        <v>0</v>
      </c>
    </row>
    <row r="45" spans="1:11" s="313" customFormat="1" ht="18" outlineLevel="1">
      <c r="B45" s="332"/>
      <c r="C45" s="334"/>
      <c r="D45" s="334"/>
      <c r="E45" s="335"/>
      <c r="F45" s="315" t="s">
        <v>9</v>
      </c>
      <c r="G45" s="633">
        <f>SUM(H26:H44)</f>
        <v>65748.800000000003</v>
      </c>
      <c r="H45" s="633"/>
    </row>
    <row r="47" spans="1:11" ht="15.75" customHeight="1">
      <c r="C47" s="255" t="s">
        <v>535</v>
      </c>
    </row>
    <row r="48" spans="1:11" ht="15.75" customHeight="1">
      <c r="C48" s="146"/>
    </row>
  </sheetData>
  <sortState ref="A32:H43">
    <sortCondition ref="A32"/>
  </sortState>
  <mergeCells count="57">
    <mergeCell ref="C37:D37"/>
    <mergeCell ref="C28:H28"/>
    <mergeCell ref="F7:H7"/>
    <mergeCell ref="F8:H8"/>
    <mergeCell ref="C13:D13"/>
    <mergeCell ref="F13:H13"/>
    <mergeCell ref="C33:D33"/>
    <mergeCell ref="C34:D34"/>
    <mergeCell ref="C35:D35"/>
    <mergeCell ref="C36:D36"/>
    <mergeCell ref="F9:H9"/>
    <mergeCell ref="F10:H10"/>
    <mergeCell ref="F11:H11"/>
    <mergeCell ref="F12:H12"/>
    <mergeCell ref="F14:H14"/>
    <mergeCell ref="F15:H15"/>
    <mergeCell ref="G45:H45"/>
    <mergeCell ref="C43:D43"/>
    <mergeCell ref="C44:D44"/>
    <mergeCell ref="C38:D38"/>
    <mergeCell ref="C39:D39"/>
    <mergeCell ref="C40:D40"/>
    <mergeCell ref="C41:D41"/>
    <mergeCell ref="C42:D42"/>
    <mergeCell ref="F16:H16"/>
    <mergeCell ref="F17:H17"/>
    <mergeCell ref="F18:H18"/>
    <mergeCell ref="F19:H19"/>
    <mergeCell ref="B2:H2"/>
    <mergeCell ref="B3:H3"/>
    <mergeCell ref="C4:D4"/>
    <mergeCell ref="C5:D5"/>
    <mergeCell ref="C6:D6"/>
    <mergeCell ref="F4:H4"/>
    <mergeCell ref="F5:H5"/>
    <mergeCell ref="F6:H6"/>
    <mergeCell ref="C23:D23"/>
    <mergeCell ref="F20:H20"/>
    <mergeCell ref="F21:H21"/>
    <mergeCell ref="F22:H22"/>
    <mergeCell ref="F23:H23"/>
    <mergeCell ref="L2:M2"/>
    <mergeCell ref="C19:D19"/>
    <mergeCell ref="C20:D20"/>
    <mergeCell ref="C21:D21"/>
    <mergeCell ref="C22:D22"/>
    <mergeCell ref="C8:D8"/>
    <mergeCell ref="C9:D9"/>
    <mergeCell ref="C10:D10"/>
    <mergeCell ref="C11:D11"/>
    <mergeCell ref="C12:D12"/>
    <mergeCell ref="C7:D7"/>
    <mergeCell ref="C14:D14"/>
    <mergeCell ref="C15:D15"/>
    <mergeCell ref="C16:D16"/>
    <mergeCell ref="C17:D17"/>
    <mergeCell ref="C18:D18"/>
  </mergeCells>
  <dataValidations count="2">
    <dataValidation type="list" showInputMessage="1" showErrorMessage="1" sqref="D31">
      <formula1>$K$30:$K$32</formula1>
    </dataValidation>
    <dataValidation type="list" allowBlank="1" showInputMessage="1" showErrorMessage="1" sqref="D30">
      <formula1>$J$30:$J$36</formula1>
    </dataValidation>
  </dataValidations>
  <hyperlinks>
    <hyperlink ref="L2:M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2:M48"/>
  <sheetViews>
    <sheetView showGridLines="0" zoomScaleNormal="100" workbookViewId="0">
      <pane ySplit="2" topLeftCell="A28" activePane="bottomLeft" state="frozen"/>
      <selection pane="bottomLeft" activeCell="P34" sqref="P34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8" customWidth="1"/>
    <col min="5" max="5" width="10.7109375" style="150" hidden="1" customWidth="1"/>
    <col min="6" max="6" width="15.7109375" style="149" customWidth="1"/>
    <col min="7" max="7" width="10.7109375" style="148" customWidth="1"/>
    <col min="8" max="8" width="15.7109375" style="149" customWidth="1"/>
    <col min="9" max="9" width="9.140625" style="148" customWidth="1"/>
    <col min="10" max="11" width="19.5703125" style="148" hidden="1" customWidth="1" outlineLevel="1"/>
    <col min="12" max="12" width="9.140625" style="148" collapsed="1"/>
    <col min="13" max="16384" width="9.140625" style="148"/>
  </cols>
  <sheetData>
    <row r="2" spans="2:13" ht="15.75" customHeight="1">
      <c r="B2" s="638" t="s">
        <v>251</v>
      </c>
      <c r="C2" s="638"/>
      <c r="D2" s="638"/>
      <c r="E2" s="638"/>
      <c r="F2" s="638"/>
      <c r="G2" s="638"/>
      <c r="H2" s="638"/>
      <c r="L2" s="639" t="s">
        <v>411</v>
      </c>
      <c r="M2" s="639"/>
    </row>
    <row r="3" spans="2:13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3" ht="15.75" customHeight="1" outlineLevel="1">
      <c r="B4" s="157"/>
      <c r="C4" s="637" t="s">
        <v>16</v>
      </c>
      <c r="D4" s="637"/>
      <c r="E4" s="158"/>
      <c r="F4" s="662">
        <v>420</v>
      </c>
      <c r="G4" s="662"/>
      <c r="H4" s="662"/>
    </row>
    <row r="5" spans="2:13" ht="15.75" customHeight="1" outlineLevel="1">
      <c r="B5" s="157"/>
      <c r="C5" s="637" t="s">
        <v>17</v>
      </c>
      <c r="D5" s="637"/>
      <c r="E5" s="158"/>
      <c r="F5" s="662">
        <v>300</v>
      </c>
      <c r="G5" s="662"/>
      <c r="H5" s="662"/>
    </row>
    <row r="6" spans="2:13" ht="15.75" customHeight="1" outlineLevel="1">
      <c r="B6" s="157"/>
      <c r="C6" s="637" t="s">
        <v>18</v>
      </c>
      <c r="D6" s="637"/>
      <c r="E6" s="158"/>
      <c r="F6" s="662">
        <v>205</v>
      </c>
      <c r="G6" s="662"/>
      <c r="H6" s="662"/>
    </row>
    <row r="7" spans="2:13" ht="15.75" customHeight="1" outlineLevel="1">
      <c r="B7" s="157"/>
      <c r="C7" s="637" t="s">
        <v>19</v>
      </c>
      <c r="D7" s="637"/>
      <c r="E7" s="158"/>
      <c r="F7" s="662">
        <v>105</v>
      </c>
      <c r="G7" s="662"/>
      <c r="H7" s="662"/>
    </row>
    <row r="8" spans="2:13" ht="15.75" customHeight="1" outlineLevel="1">
      <c r="B8" s="157"/>
      <c r="C8" s="637" t="s">
        <v>20</v>
      </c>
      <c r="D8" s="637"/>
      <c r="E8" s="158"/>
      <c r="F8" s="662">
        <v>48</v>
      </c>
      <c r="G8" s="662"/>
      <c r="H8" s="662"/>
    </row>
    <row r="9" spans="2:13" ht="15.75" customHeight="1" outlineLevel="1">
      <c r="B9" s="157"/>
      <c r="C9" s="637" t="s">
        <v>36</v>
      </c>
      <c r="D9" s="637"/>
      <c r="E9" s="158"/>
      <c r="F9" s="662">
        <v>88</v>
      </c>
      <c r="G9" s="662"/>
      <c r="H9" s="662"/>
    </row>
    <row r="10" spans="2:13" ht="15.75" customHeight="1" outlineLevel="1">
      <c r="B10" s="157"/>
      <c r="C10" s="637" t="s">
        <v>21</v>
      </c>
      <c r="D10" s="637"/>
      <c r="E10" s="158"/>
      <c r="F10" s="662">
        <v>900</v>
      </c>
      <c r="G10" s="662"/>
      <c r="H10" s="662"/>
    </row>
    <row r="11" spans="2:13" ht="15.75" customHeight="1" outlineLevel="1">
      <c r="B11" s="157"/>
      <c r="C11" s="637" t="s">
        <v>22</v>
      </c>
      <c r="D11" s="637"/>
      <c r="E11" s="158"/>
      <c r="F11" s="662">
        <v>9</v>
      </c>
      <c r="G11" s="662"/>
      <c r="H11" s="662"/>
    </row>
    <row r="12" spans="2:13" ht="15.75" customHeight="1" outlineLevel="1">
      <c r="B12" s="157"/>
      <c r="C12" s="637" t="s">
        <v>23</v>
      </c>
      <c r="D12" s="637"/>
      <c r="E12" s="158"/>
      <c r="F12" s="662" t="s">
        <v>252</v>
      </c>
      <c r="G12" s="662"/>
      <c r="H12" s="662"/>
    </row>
    <row r="13" spans="2:13" ht="15.75" customHeight="1" outlineLevel="1">
      <c r="B13" s="157"/>
      <c r="C13" s="637" t="s">
        <v>172</v>
      </c>
      <c r="D13" s="637"/>
      <c r="E13" s="159"/>
      <c r="F13" s="647">
        <v>20</v>
      </c>
      <c r="G13" s="647"/>
      <c r="H13" s="647"/>
    </row>
    <row r="14" spans="2:13" ht="15.75" customHeight="1" outlineLevel="1">
      <c r="B14" s="157"/>
      <c r="C14" s="637" t="s">
        <v>24</v>
      </c>
      <c r="D14" s="637"/>
      <c r="E14" s="158"/>
      <c r="F14" s="662">
        <v>25</v>
      </c>
      <c r="G14" s="662"/>
      <c r="H14" s="662"/>
    </row>
    <row r="15" spans="2:13" ht="15.75" customHeight="1" outlineLevel="1">
      <c r="B15" s="157"/>
      <c r="C15" s="637" t="s">
        <v>25</v>
      </c>
      <c r="D15" s="637"/>
      <c r="E15" s="158"/>
      <c r="F15" s="662">
        <v>40</v>
      </c>
      <c r="G15" s="662"/>
      <c r="H15" s="662"/>
    </row>
    <row r="16" spans="2:13" ht="15.75" customHeight="1" outlineLevel="1">
      <c r="B16" s="157"/>
      <c r="C16" s="637" t="s">
        <v>26</v>
      </c>
      <c r="D16" s="637"/>
      <c r="E16" s="158"/>
      <c r="F16" s="662">
        <v>95</v>
      </c>
      <c r="G16" s="662"/>
      <c r="H16" s="662"/>
    </row>
    <row r="17" spans="2:11" ht="15.75" customHeight="1" outlineLevel="1">
      <c r="B17" s="157"/>
      <c r="C17" s="637" t="s">
        <v>27</v>
      </c>
      <c r="D17" s="637"/>
      <c r="E17" s="158"/>
      <c r="F17" s="662">
        <v>508</v>
      </c>
      <c r="G17" s="662"/>
      <c r="H17" s="662"/>
    </row>
    <row r="18" spans="2:11" ht="15.75" customHeight="1" outlineLevel="1">
      <c r="B18" s="157"/>
      <c r="C18" s="637" t="s">
        <v>28</v>
      </c>
      <c r="D18" s="637"/>
      <c r="E18" s="158"/>
      <c r="F18" s="662" t="s">
        <v>253</v>
      </c>
      <c r="G18" s="662"/>
      <c r="H18" s="662"/>
    </row>
    <row r="19" spans="2:11" ht="15.75" customHeight="1" outlineLevel="1">
      <c r="B19" s="157"/>
      <c r="C19" s="637" t="s">
        <v>30</v>
      </c>
      <c r="D19" s="637"/>
      <c r="E19" s="158"/>
      <c r="F19" s="649" t="s">
        <v>248</v>
      </c>
      <c r="G19" s="649"/>
      <c r="H19" s="649"/>
    </row>
    <row r="20" spans="2:11" ht="15.75" customHeight="1" outlineLevel="1">
      <c r="B20" s="157"/>
      <c r="C20" s="637" t="s">
        <v>37</v>
      </c>
      <c r="D20" s="637"/>
      <c r="E20" s="158"/>
      <c r="F20" s="662" t="s">
        <v>49</v>
      </c>
      <c r="G20" s="662"/>
      <c r="H20" s="662"/>
    </row>
    <row r="21" spans="2:11" ht="15.75" customHeight="1" outlineLevel="1">
      <c r="B21" s="157"/>
      <c r="C21" s="635" t="s">
        <v>156</v>
      </c>
      <c r="D21" s="635"/>
      <c r="E21" s="158"/>
      <c r="F21" s="662" t="s">
        <v>254</v>
      </c>
      <c r="G21" s="662"/>
      <c r="H21" s="662"/>
    </row>
    <row r="22" spans="2:11" ht="15.75" customHeight="1" outlineLevel="1">
      <c r="B22" s="157"/>
      <c r="C22" s="635" t="s">
        <v>157</v>
      </c>
      <c r="D22" s="635"/>
      <c r="E22" s="158"/>
      <c r="F22" s="662" t="s">
        <v>255</v>
      </c>
      <c r="G22" s="662"/>
      <c r="H22" s="662"/>
    </row>
    <row r="23" spans="2:11" ht="15.75" customHeight="1" outlineLevel="1">
      <c r="B23" s="157"/>
      <c r="C23" s="635" t="s">
        <v>35</v>
      </c>
      <c r="D23" s="635"/>
      <c r="E23" s="158"/>
      <c r="F23" s="662">
        <v>110</v>
      </c>
      <c r="G23" s="662"/>
      <c r="H23" s="662"/>
    </row>
    <row r="24" spans="2:11" ht="15.75" customHeight="1">
      <c r="B24" s="49"/>
      <c r="C24" s="52"/>
      <c r="D24" s="52"/>
      <c r="E24" s="87"/>
      <c r="F24" s="52"/>
      <c r="G24" s="52"/>
      <c r="H24" s="51"/>
    </row>
    <row r="25" spans="2:11" ht="15.75" customHeight="1" outlineLevel="1">
      <c r="B25" s="196" t="s">
        <v>39</v>
      </c>
      <c r="C25" s="197" t="s">
        <v>44</v>
      </c>
      <c r="D25" s="197"/>
      <c r="E25" s="198" t="s">
        <v>1</v>
      </c>
      <c r="F25" s="197" t="s">
        <v>1</v>
      </c>
      <c r="G25" s="197" t="s">
        <v>40</v>
      </c>
      <c r="H25" s="199" t="s">
        <v>41</v>
      </c>
    </row>
    <row r="26" spans="2:11" ht="15.75" customHeight="1" outlineLevel="1">
      <c r="B26" s="250">
        <v>1210</v>
      </c>
      <c r="C26" s="241" t="s">
        <v>229</v>
      </c>
      <c r="D26" s="241"/>
      <c r="E26" s="172">
        <v>2588</v>
      </c>
      <c r="F26" s="173">
        <f>E26*'Прайс-лист'!I3*(1-'Прайс-лист'!$E$3)</f>
        <v>60041.600000000006</v>
      </c>
      <c r="G26" s="250"/>
      <c r="H26" s="174">
        <f>F26</f>
        <v>60041.600000000006</v>
      </c>
    </row>
    <row r="27" spans="2:11" ht="15.75" customHeight="1" outlineLevel="2">
      <c r="B27" s="184"/>
      <c r="C27" s="12" t="s">
        <v>337</v>
      </c>
      <c r="D27" s="12"/>
      <c r="E27" s="12"/>
      <c r="F27" s="12"/>
      <c r="G27" s="12"/>
      <c r="H27" s="12"/>
    </row>
    <row r="28" spans="2:11" ht="276.75" customHeight="1" outlineLevel="2">
      <c r="B28" s="176"/>
      <c r="C28" s="636" t="s">
        <v>639</v>
      </c>
      <c r="D28" s="636"/>
      <c r="E28" s="636"/>
      <c r="F28" s="636"/>
      <c r="G28" s="636"/>
      <c r="H28" s="636"/>
    </row>
    <row r="29" spans="2:11" ht="15.75" customHeight="1" outlineLevel="1">
      <c r="C29" s="12" t="s">
        <v>365</v>
      </c>
      <c r="D29" s="12"/>
      <c r="E29" s="12"/>
      <c r="F29" s="12"/>
      <c r="G29" s="12"/>
      <c r="H29" s="12"/>
    </row>
    <row r="30" spans="2:11" ht="15.75" customHeight="1" outlineLevel="1">
      <c r="B30" s="207"/>
      <c r="C30" s="242" t="s">
        <v>454</v>
      </c>
      <c r="D30" s="231" t="s">
        <v>277</v>
      </c>
      <c r="E30" s="219">
        <v>23</v>
      </c>
      <c r="F30" s="173">
        <f>E30*'Прайс-лист'!I3*(1-'Прайс-лист'!$E$3)</f>
        <v>533.6</v>
      </c>
      <c r="G30" s="175">
        <v>0</v>
      </c>
      <c r="H30" s="174">
        <f>F30*G30</f>
        <v>0</v>
      </c>
      <c r="J30" s="104" t="s">
        <v>277</v>
      </c>
      <c r="K30" s="104" t="s">
        <v>277</v>
      </c>
    </row>
    <row r="31" spans="2:11" ht="15.75" customHeight="1" outlineLevel="1">
      <c r="B31" s="250">
        <v>2124</v>
      </c>
      <c r="C31" s="242" t="s">
        <v>458</v>
      </c>
      <c r="D31" s="191" t="s">
        <v>277</v>
      </c>
      <c r="E31" s="219">
        <v>139</v>
      </c>
      <c r="F31" s="173">
        <f>E31*'Прайс-лист'!I3*(1-'Прайс-лист'!$E$3)</f>
        <v>3224.8</v>
      </c>
      <c r="G31" s="175">
        <v>0</v>
      </c>
      <c r="H31" s="174">
        <f>F31*G31</f>
        <v>0</v>
      </c>
      <c r="J31" s="108" t="s">
        <v>453</v>
      </c>
      <c r="K31" s="104" t="s">
        <v>333</v>
      </c>
    </row>
    <row r="32" spans="2:11" ht="15.75" customHeight="1" outlineLevel="1">
      <c r="C32" s="189" t="s">
        <v>4</v>
      </c>
      <c r="D32" s="189"/>
      <c r="E32" s="189"/>
      <c r="F32" s="189"/>
      <c r="G32" s="189"/>
      <c r="H32" s="189"/>
      <c r="J32" s="104" t="s">
        <v>450</v>
      </c>
      <c r="K32" s="106" t="s">
        <v>331</v>
      </c>
    </row>
    <row r="33" spans="1:11" ht="15.75" customHeight="1" outlineLevel="1">
      <c r="A33" s="152"/>
      <c r="B33" s="245">
        <v>4144</v>
      </c>
      <c r="C33" s="644" t="s">
        <v>409</v>
      </c>
      <c r="D33" s="644"/>
      <c r="E33" s="219">
        <v>23</v>
      </c>
      <c r="F33" s="173">
        <f>E33*'Прайс-лист'!I3*(1-'Прайс-лист'!$E$3)</f>
        <v>533.6</v>
      </c>
      <c r="G33" s="175">
        <v>0</v>
      </c>
      <c r="H33" s="174">
        <f t="shared" ref="H33:H44" si="0">F33*G33</f>
        <v>0</v>
      </c>
      <c r="J33" s="111" t="s">
        <v>451</v>
      </c>
      <c r="K33" s="105"/>
    </row>
    <row r="34" spans="1:11" ht="15.75" customHeight="1" outlineLevel="1">
      <c r="A34" s="152"/>
      <c r="B34" s="245">
        <v>2348</v>
      </c>
      <c r="C34" s="644" t="s">
        <v>243</v>
      </c>
      <c r="D34" s="644"/>
      <c r="E34" s="219">
        <v>97</v>
      </c>
      <c r="F34" s="173">
        <f>E34*'Прайс-лист'!I3*(1-'Прайс-лист'!$E$3)</f>
        <v>2250.4</v>
      </c>
      <c r="G34" s="175">
        <v>0</v>
      </c>
      <c r="H34" s="174">
        <f t="shared" si="0"/>
        <v>0</v>
      </c>
      <c r="J34" s="105" t="s">
        <v>456</v>
      </c>
      <c r="K34" s="111"/>
    </row>
    <row r="35" spans="1:11" ht="15.75" customHeight="1" outlineLevel="1">
      <c r="A35" s="152"/>
      <c r="B35" s="245">
        <v>2344</v>
      </c>
      <c r="C35" s="644" t="s">
        <v>5</v>
      </c>
      <c r="D35" s="644"/>
      <c r="E35" s="219">
        <v>66</v>
      </c>
      <c r="F35" s="173">
        <f>E35*'Прайс-лист'!I3*(1-'Прайс-лист'!$E$3)</f>
        <v>1531.2</v>
      </c>
      <c r="G35" s="175">
        <v>0</v>
      </c>
      <c r="H35" s="174">
        <f t="shared" si="0"/>
        <v>0</v>
      </c>
      <c r="J35" s="130" t="s">
        <v>346</v>
      </c>
      <c r="K35" s="111"/>
    </row>
    <row r="36" spans="1:11" ht="15.75" customHeight="1" outlineLevel="1">
      <c r="A36" s="152"/>
      <c r="B36" s="245">
        <v>2345</v>
      </c>
      <c r="C36" s="644" t="s">
        <v>467</v>
      </c>
      <c r="D36" s="644"/>
      <c r="E36" s="219">
        <v>66</v>
      </c>
      <c r="F36" s="173">
        <f>E36*'Прайс-лист'!I3*(1-'Прайс-лист'!$E$3)</f>
        <v>1531.2</v>
      </c>
      <c r="G36" s="175">
        <v>0</v>
      </c>
      <c r="H36" s="174">
        <f t="shared" si="0"/>
        <v>0</v>
      </c>
      <c r="J36" s="130" t="s">
        <v>455</v>
      </c>
      <c r="K36" s="108"/>
    </row>
    <row r="37" spans="1:11" ht="15.75" customHeight="1" outlineLevel="1">
      <c r="A37" s="152"/>
      <c r="B37" s="245">
        <v>2551</v>
      </c>
      <c r="C37" s="644" t="s">
        <v>242</v>
      </c>
      <c r="D37" s="644"/>
      <c r="E37" s="219">
        <v>295</v>
      </c>
      <c r="F37" s="173">
        <f>E37*'Прайс-лист'!I3*(1-'Прайс-лист'!$E$3)</f>
        <v>6844</v>
      </c>
      <c r="G37" s="175">
        <v>0</v>
      </c>
      <c r="H37" s="174">
        <f t="shared" si="0"/>
        <v>0</v>
      </c>
    </row>
    <row r="38" spans="1:11" ht="15.75" customHeight="1" outlineLevel="1">
      <c r="A38" s="152"/>
      <c r="B38" s="245">
        <v>2210</v>
      </c>
      <c r="C38" s="644" t="s">
        <v>244</v>
      </c>
      <c r="D38" s="644"/>
      <c r="E38" s="219">
        <v>305</v>
      </c>
      <c r="F38" s="173">
        <f>E38*'Прайс-лист'!I3*(1-'Прайс-лист'!$E$3)</f>
        <v>7076</v>
      </c>
      <c r="G38" s="175">
        <v>0</v>
      </c>
      <c r="H38" s="174">
        <f t="shared" si="0"/>
        <v>0</v>
      </c>
    </row>
    <row r="39" spans="1:11" ht="15.75" customHeight="1" outlineLevel="1">
      <c r="A39" s="152"/>
      <c r="B39" s="245">
        <v>2252</v>
      </c>
      <c r="C39" s="644" t="s">
        <v>245</v>
      </c>
      <c r="D39" s="644"/>
      <c r="E39" s="219">
        <v>267</v>
      </c>
      <c r="F39" s="173">
        <f>E39*'Прайс-лист'!I3*(1-'Прайс-лист'!$E$3)</f>
        <v>6194.4000000000005</v>
      </c>
      <c r="G39" s="175">
        <v>0</v>
      </c>
      <c r="H39" s="174">
        <f t="shared" si="0"/>
        <v>0</v>
      </c>
    </row>
    <row r="40" spans="1:11" ht="15.75" customHeight="1" outlineLevel="1">
      <c r="A40" s="152"/>
      <c r="B40" s="245">
        <v>2280</v>
      </c>
      <c r="C40" s="644" t="s">
        <v>246</v>
      </c>
      <c r="D40" s="644"/>
      <c r="E40" s="219">
        <v>115</v>
      </c>
      <c r="F40" s="173">
        <f>E40*'Прайс-лист'!I3*(1-'Прайс-лист'!$E$3)</f>
        <v>2668</v>
      </c>
      <c r="G40" s="175">
        <v>0</v>
      </c>
      <c r="H40" s="174">
        <f t="shared" si="0"/>
        <v>0</v>
      </c>
    </row>
    <row r="41" spans="1:11" ht="15.75" customHeight="1" outlineLevel="1">
      <c r="A41" s="152"/>
      <c r="B41" s="245">
        <v>2281</v>
      </c>
      <c r="C41" s="644" t="s">
        <v>273</v>
      </c>
      <c r="D41" s="644"/>
      <c r="E41" s="219">
        <v>115</v>
      </c>
      <c r="F41" s="173">
        <f>E41*'Прайс-лист'!I3*(1-'Прайс-лист'!$E$3)</f>
        <v>2668</v>
      </c>
      <c r="G41" s="175">
        <v>0</v>
      </c>
      <c r="H41" s="174">
        <f t="shared" si="0"/>
        <v>0</v>
      </c>
    </row>
    <row r="42" spans="1:11" ht="15.75" customHeight="1" outlineLevel="1">
      <c r="A42" s="152"/>
      <c r="B42" s="245">
        <v>2925</v>
      </c>
      <c r="C42" s="644" t="s">
        <v>591</v>
      </c>
      <c r="D42" s="644"/>
      <c r="E42" s="219">
        <v>143</v>
      </c>
      <c r="F42" s="173">
        <f>E42*'Прайс-лист'!I3*(1-'Прайс-лист'!$E$3)</f>
        <v>3317.6000000000004</v>
      </c>
      <c r="G42" s="175">
        <v>0</v>
      </c>
      <c r="H42" s="174">
        <f t="shared" si="0"/>
        <v>0</v>
      </c>
    </row>
    <row r="43" spans="1:11" ht="15.75" customHeight="1" outlineLevel="1">
      <c r="A43" s="152"/>
      <c r="B43" s="245">
        <v>2926</v>
      </c>
      <c r="C43" s="644" t="s">
        <v>592</v>
      </c>
      <c r="D43" s="644"/>
      <c r="E43" s="219">
        <v>178</v>
      </c>
      <c r="F43" s="173">
        <f>E43*'Прайс-лист'!I3*(1-'Прайс-лист'!$E$3)</f>
        <v>4129.6000000000004</v>
      </c>
      <c r="G43" s="175">
        <v>0</v>
      </c>
      <c r="H43" s="174">
        <f t="shared" si="0"/>
        <v>0</v>
      </c>
    </row>
    <row r="44" spans="1:11" ht="15.75" customHeight="1" outlineLevel="1">
      <c r="A44" s="152"/>
      <c r="B44" s="245">
        <v>2830</v>
      </c>
      <c r="C44" s="644" t="s">
        <v>8</v>
      </c>
      <c r="D44" s="644"/>
      <c r="E44" s="219">
        <v>306</v>
      </c>
      <c r="F44" s="173">
        <f>E44*'Прайс-лист'!I3*(1-'Прайс-лист'!$E$3)</f>
        <v>7099.2000000000007</v>
      </c>
      <c r="G44" s="175">
        <v>0</v>
      </c>
      <c r="H44" s="174">
        <f t="shared" si="0"/>
        <v>0</v>
      </c>
    </row>
    <row r="45" spans="1:11" s="313" customFormat="1" ht="18" outlineLevel="1">
      <c r="B45" s="332"/>
      <c r="C45" s="334"/>
      <c r="D45" s="334"/>
      <c r="E45" s="335"/>
      <c r="F45" s="315" t="s">
        <v>9</v>
      </c>
      <c r="G45" s="633">
        <f>SUM(H26:H44)</f>
        <v>60041.600000000006</v>
      </c>
      <c r="H45" s="633"/>
    </row>
    <row r="47" spans="1:11" ht="15.75" customHeight="1">
      <c r="C47" s="255" t="s">
        <v>536</v>
      </c>
    </row>
    <row r="48" spans="1:11" ht="15.75" customHeight="1">
      <c r="C48" s="146"/>
    </row>
  </sheetData>
  <sortState ref="A32:H43">
    <sortCondition ref="A32"/>
  </sortState>
  <mergeCells count="57">
    <mergeCell ref="G45:H45"/>
    <mergeCell ref="C43:D43"/>
    <mergeCell ref="C44:D44"/>
    <mergeCell ref="C38:D38"/>
    <mergeCell ref="C39:D39"/>
    <mergeCell ref="C40:D40"/>
    <mergeCell ref="C41:D41"/>
    <mergeCell ref="C42:D42"/>
    <mergeCell ref="C33:D33"/>
    <mergeCell ref="C34:D34"/>
    <mergeCell ref="C35:D35"/>
    <mergeCell ref="C36:D36"/>
    <mergeCell ref="C37:D37"/>
    <mergeCell ref="F20:H20"/>
    <mergeCell ref="F21:H21"/>
    <mergeCell ref="F22:H22"/>
    <mergeCell ref="F23:H23"/>
    <mergeCell ref="C28:H28"/>
    <mergeCell ref="C23:D23"/>
    <mergeCell ref="C22:D22"/>
    <mergeCell ref="C21:D21"/>
    <mergeCell ref="F4:H4"/>
    <mergeCell ref="F5:H5"/>
    <mergeCell ref="F6:H6"/>
    <mergeCell ref="F7:H7"/>
    <mergeCell ref="F8:H8"/>
    <mergeCell ref="F18:H18"/>
    <mergeCell ref="F19:H19"/>
    <mergeCell ref="F9:H9"/>
    <mergeCell ref="F10:H10"/>
    <mergeCell ref="F11:H11"/>
    <mergeCell ref="F12:H12"/>
    <mergeCell ref="F14:H14"/>
    <mergeCell ref="F17:H17"/>
    <mergeCell ref="F13:H13"/>
    <mergeCell ref="C10:D10"/>
    <mergeCell ref="C11:D11"/>
    <mergeCell ref="C12:D12"/>
    <mergeCell ref="C14:D14"/>
    <mergeCell ref="C15:D15"/>
    <mergeCell ref="C13:D13"/>
    <mergeCell ref="C16:D16"/>
    <mergeCell ref="L2:M2"/>
    <mergeCell ref="C18:D18"/>
    <mergeCell ref="C19:D19"/>
    <mergeCell ref="C20:D20"/>
    <mergeCell ref="C17:D17"/>
    <mergeCell ref="C7:D7"/>
    <mergeCell ref="C8:D8"/>
    <mergeCell ref="C9:D9"/>
    <mergeCell ref="B2:H2"/>
    <mergeCell ref="B3:H3"/>
    <mergeCell ref="C4:D4"/>
    <mergeCell ref="C5:D5"/>
    <mergeCell ref="C6:D6"/>
    <mergeCell ref="F15:H15"/>
    <mergeCell ref="F16:H16"/>
  </mergeCells>
  <dataValidations count="2">
    <dataValidation type="list" showInputMessage="1" showErrorMessage="1" sqref="D31">
      <formula1>$K$30:$K$32</formula1>
    </dataValidation>
    <dataValidation type="list" allowBlank="1" showInputMessage="1" showErrorMessage="1" sqref="D30">
      <formula1>$J$30:$J$36</formula1>
    </dataValidation>
  </dataValidations>
  <hyperlinks>
    <hyperlink ref="L2:M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B2:M48"/>
  <sheetViews>
    <sheetView showGridLines="0" zoomScaleNormal="100" workbookViewId="0">
      <pane ySplit="2" topLeftCell="A28" activePane="bottomLeft" state="frozen"/>
      <selection pane="bottomLeft" activeCell="N30" sqref="N30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8" customWidth="1"/>
    <col min="5" max="5" width="10.7109375" style="150" hidden="1" customWidth="1"/>
    <col min="6" max="6" width="15.7109375" style="149" customWidth="1"/>
    <col min="7" max="7" width="10.7109375" style="148" customWidth="1"/>
    <col min="8" max="8" width="15.7109375" style="149" customWidth="1"/>
    <col min="9" max="9" width="9.140625" style="148"/>
    <col min="10" max="11" width="19.5703125" style="148" hidden="1" customWidth="1" outlineLevel="1"/>
    <col min="12" max="12" width="9.140625" style="148" collapsed="1"/>
    <col min="13" max="16384" width="9.140625" style="148"/>
  </cols>
  <sheetData>
    <row r="2" spans="2:13" ht="15.75" customHeight="1">
      <c r="B2" s="638" t="s">
        <v>241</v>
      </c>
      <c r="C2" s="638"/>
      <c r="D2" s="638"/>
      <c r="E2" s="638"/>
      <c r="F2" s="638"/>
      <c r="G2" s="638"/>
      <c r="H2" s="638"/>
      <c r="L2" s="639" t="s">
        <v>411</v>
      </c>
      <c r="M2" s="639"/>
    </row>
    <row r="3" spans="2:13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3" ht="15.75" customHeight="1" outlineLevel="1">
      <c r="B4" s="157"/>
      <c r="C4" s="637" t="s">
        <v>16</v>
      </c>
      <c r="D4" s="637"/>
      <c r="E4" s="158"/>
      <c r="F4" s="662">
        <v>380</v>
      </c>
      <c r="G4" s="662"/>
      <c r="H4" s="662"/>
    </row>
    <row r="5" spans="2:13" ht="15.75" customHeight="1" outlineLevel="1">
      <c r="B5" s="157"/>
      <c r="C5" s="637" t="s">
        <v>17</v>
      </c>
      <c r="D5" s="637"/>
      <c r="E5" s="158"/>
      <c r="F5" s="662">
        <v>265</v>
      </c>
      <c r="G5" s="662"/>
      <c r="H5" s="662"/>
    </row>
    <row r="6" spans="2:13" ht="15.75" customHeight="1" outlineLevel="1">
      <c r="B6" s="157"/>
      <c r="C6" s="637" t="s">
        <v>18</v>
      </c>
      <c r="D6" s="637"/>
      <c r="E6" s="158"/>
      <c r="F6" s="662">
        <v>190</v>
      </c>
      <c r="G6" s="662"/>
      <c r="H6" s="662"/>
    </row>
    <row r="7" spans="2:13" ht="15.75" customHeight="1" outlineLevel="1">
      <c r="B7" s="157"/>
      <c r="C7" s="637" t="s">
        <v>19</v>
      </c>
      <c r="D7" s="637"/>
      <c r="E7" s="158"/>
      <c r="F7" s="662">
        <v>95</v>
      </c>
      <c r="G7" s="662"/>
      <c r="H7" s="662"/>
    </row>
    <row r="8" spans="2:13" ht="15.75" customHeight="1" outlineLevel="1">
      <c r="B8" s="157"/>
      <c r="C8" s="637" t="s">
        <v>20</v>
      </c>
      <c r="D8" s="637"/>
      <c r="E8" s="158"/>
      <c r="F8" s="662">
        <v>46</v>
      </c>
      <c r="G8" s="662"/>
      <c r="H8" s="662"/>
    </row>
    <row r="9" spans="2:13" ht="15.75" customHeight="1" outlineLevel="1">
      <c r="B9" s="157"/>
      <c r="C9" s="637" t="s">
        <v>36</v>
      </c>
      <c r="D9" s="637"/>
      <c r="E9" s="158"/>
      <c r="F9" s="662">
        <v>78</v>
      </c>
      <c r="G9" s="662"/>
      <c r="H9" s="662"/>
    </row>
    <row r="10" spans="2:13" ht="15.75" customHeight="1" outlineLevel="1">
      <c r="B10" s="157"/>
      <c r="C10" s="637" t="s">
        <v>21</v>
      </c>
      <c r="D10" s="637"/>
      <c r="E10" s="158"/>
      <c r="F10" s="662">
        <v>700</v>
      </c>
      <c r="G10" s="662"/>
      <c r="H10" s="662"/>
    </row>
    <row r="11" spans="2:13" ht="15.75" customHeight="1" outlineLevel="1">
      <c r="B11" s="157"/>
      <c r="C11" s="637" t="s">
        <v>22</v>
      </c>
      <c r="D11" s="637"/>
      <c r="E11" s="158"/>
      <c r="F11" s="662">
        <v>7</v>
      </c>
      <c r="G11" s="662"/>
      <c r="H11" s="662"/>
    </row>
    <row r="12" spans="2:13" ht="15.75" customHeight="1" outlineLevel="1">
      <c r="B12" s="157"/>
      <c r="C12" s="637" t="s">
        <v>23</v>
      </c>
      <c r="D12" s="637"/>
      <c r="E12" s="158"/>
      <c r="F12" s="662" t="s">
        <v>209</v>
      </c>
      <c r="G12" s="662"/>
      <c r="H12" s="662"/>
    </row>
    <row r="13" spans="2:13" ht="15.75" customHeight="1" outlineLevel="1">
      <c r="B13" s="157"/>
      <c r="C13" s="637" t="s">
        <v>172</v>
      </c>
      <c r="D13" s="637"/>
      <c r="E13" s="159"/>
      <c r="F13" s="647">
        <v>20</v>
      </c>
      <c r="G13" s="647"/>
      <c r="H13" s="647"/>
    </row>
    <row r="14" spans="2:13" ht="15.75" customHeight="1" outlineLevel="1">
      <c r="B14" s="157"/>
      <c r="C14" s="637" t="s">
        <v>24</v>
      </c>
      <c r="D14" s="637"/>
      <c r="E14" s="158"/>
      <c r="F14" s="662">
        <v>25</v>
      </c>
      <c r="G14" s="662"/>
      <c r="H14" s="662"/>
    </row>
    <row r="15" spans="2:13" ht="15.75" customHeight="1" outlineLevel="1">
      <c r="B15" s="157"/>
      <c r="C15" s="637" t="s">
        <v>25</v>
      </c>
      <c r="D15" s="637"/>
      <c r="E15" s="158"/>
      <c r="F15" s="662">
        <v>30</v>
      </c>
      <c r="G15" s="662"/>
      <c r="H15" s="662"/>
    </row>
    <row r="16" spans="2:13" ht="15.75" customHeight="1" outlineLevel="1">
      <c r="B16" s="157"/>
      <c r="C16" s="637" t="s">
        <v>26</v>
      </c>
      <c r="D16" s="637"/>
      <c r="E16" s="158"/>
      <c r="F16" s="662">
        <v>80</v>
      </c>
      <c r="G16" s="662"/>
      <c r="H16" s="662"/>
    </row>
    <row r="17" spans="2:11" ht="15.75" customHeight="1" outlineLevel="1">
      <c r="B17" s="157"/>
      <c r="C17" s="637" t="s">
        <v>27</v>
      </c>
      <c r="D17" s="637"/>
      <c r="E17" s="158"/>
      <c r="F17" s="662">
        <v>381</v>
      </c>
      <c r="G17" s="662"/>
      <c r="H17" s="662"/>
    </row>
    <row r="18" spans="2:11" ht="15.75" customHeight="1" outlineLevel="1">
      <c r="B18" s="157"/>
      <c r="C18" s="637" t="s">
        <v>28</v>
      </c>
      <c r="D18" s="637"/>
      <c r="E18" s="158"/>
      <c r="F18" s="662" t="s">
        <v>247</v>
      </c>
      <c r="G18" s="662"/>
      <c r="H18" s="662"/>
    </row>
    <row r="19" spans="2:11" ht="15.75" customHeight="1" outlineLevel="1">
      <c r="B19" s="157"/>
      <c r="C19" s="637" t="s">
        <v>30</v>
      </c>
      <c r="D19" s="637"/>
      <c r="E19" s="158"/>
      <c r="F19" s="649" t="s">
        <v>248</v>
      </c>
      <c r="G19" s="649"/>
      <c r="H19" s="649"/>
    </row>
    <row r="20" spans="2:11" ht="15.75" customHeight="1" outlineLevel="1">
      <c r="B20" s="157"/>
      <c r="C20" s="637" t="s">
        <v>37</v>
      </c>
      <c r="D20" s="637"/>
      <c r="E20" s="158"/>
      <c r="F20" s="662" t="s">
        <v>49</v>
      </c>
      <c r="G20" s="662"/>
      <c r="H20" s="662"/>
    </row>
    <row r="21" spans="2:11" ht="15.75" customHeight="1" outlineLevel="1">
      <c r="B21" s="157"/>
      <c r="C21" s="635" t="s">
        <v>156</v>
      </c>
      <c r="D21" s="635"/>
      <c r="E21" s="158"/>
      <c r="F21" s="662" t="s">
        <v>224</v>
      </c>
      <c r="G21" s="662"/>
      <c r="H21" s="662"/>
    </row>
    <row r="22" spans="2:11" ht="15.75" customHeight="1" outlineLevel="1">
      <c r="B22" s="157"/>
      <c r="C22" s="635" t="s">
        <v>157</v>
      </c>
      <c r="D22" s="635"/>
      <c r="E22" s="158"/>
      <c r="F22" s="662" t="s">
        <v>249</v>
      </c>
      <c r="G22" s="662"/>
      <c r="H22" s="662"/>
    </row>
    <row r="23" spans="2:11" ht="15.75" customHeight="1" outlineLevel="1">
      <c r="B23" s="157"/>
      <c r="C23" s="635" t="s">
        <v>35</v>
      </c>
      <c r="D23" s="635"/>
      <c r="E23" s="158"/>
      <c r="F23" s="662">
        <v>97</v>
      </c>
      <c r="G23" s="662"/>
      <c r="H23" s="662"/>
    </row>
    <row r="24" spans="2:11" ht="15.75" customHeight="1">
      <c r="B24" s="49"/>
      <c r="C24" s="52"/>
      <c r="D24" s="52"/>
      <c r="E24" s="87"/>
      <c r="F24" s="52"/>
      <c r="G24" s="52"/>
      <c r="H24" s="51"/>
    </row>
    <row r="25" spans="2:11" ht="15.75" customHeight="1" outlineLevel="1">
      <c r="B25" s="196" t="s">
        <v>39</v>
      </c>
      <c r="C25" s="197" t="s">
        <v>44</v>
      </c>
      <c r="D25" s="197"/>
      <c r="E25" s="198" t="s">
        <v>1</v>
      </c>
      <c r="F25" s="197" t="s">
        <v>1</v>
      </c>
      <c r="G25" s="197" t="s">
        <v>40</v>
      </c>
      <c r="H25" s="199" t="s">
        <v>41</v>
      </c>
    </row>
    <row r="26" spans="2:11" ht="15.75" customHeight="1" outlineLevel="1">
      <c r="B26" s="250">
        <v>1200</v>
      </c>
      <c r="C26" s="241" t="s">
        <v>229</v>
      </c>
      <c r="D26" s="241"/>
      <c r="E26" s="172">
        <v>2185</v>
      </c>
      <c r="F26" s="173">
        <f>E26*'Прайс-лист'!I3*(1-'Прайс-лист'!$E$3)</f>
        <v>50692</v>
      </c>
      <c r="G26" s="250"/>
      <c r="H26" s="174">
        <f>F26</f>
        <v>50692</v>
      </c>
    </row>
    <row r="27" spans="2:11" ht="15.75" customHeight="1" outlineLevel="2">
      <c r="B27" s="184"/>
      <c r="C27" s="12" t="s">
        <v>337</v>
      </c>
      <c r="D27" s="12"/>
      <c r="E27" s="12"/>
      <c r="F27" s="12"/>
      <c r="G27" s="12"/>
      <c r="H27" s="12"/>
    </row>
    <row r="28" spans="2:11" ht="278.25" customHeight="1" outlineLevel="2">
      <c r="B28" s="176"/>
      <c r="C28" s="636" t="s">
        <v>640</v>
      </c>
      <c r="D28" s="636"/>
      <c r="E28" s="636"/>
      <c r="F28" s="636"/>
      <c r="G28" s="636"/>
      <c r="H28" s="636"/>
    </row>
    <row r="29" spans="2:11" ht="15.75" customHeight="1" outlineLevel="1">
      <c r="C29" s="12" t="s">
        <v>365</v>
      </c>
      <c r="D29" s="12"/>
      <c r="E29" s="12"/>
      <c r="F29" s="12"/>
      <c r="G29" s="12"/>
      <c r="H29" s="12"/>
    </row>
    <row r="30" spans="2:11" ht="15.75" customHeight="1" outlineLevel="1">
      <c r="B30" s="207"/>
      <c r="C30" s="242" t="s">
        <v>454</v>
      </c>
      <c r="D30" s="231" t="s">
        <v>277</v>
      </c>
      <c r="E30" s="219">
        <v>23</v>
      </c>
      <c r="F30" s="173">
        <f>E30*'Прайс-лист'!I3*(1-'Прайс-лист'!$E$3)</f>
        <v>533.6</v>
      </c>
      <c r="G30" s="175">
        <v>0</v>
      </c>
      <c r="H30" s="174">
        <f>F30*G30</f>
        <v>0</v>
      </c>
      <c r="J30" s="104" t="s">
        <v>277</v>
      </c>
      <c r="K30" s="104" t="s">
        <v>277</v>
      </c>
    </row>
    <row r="31" spans="2:11" ht="15.75" customHeight="1" outlineLevel="1">
      <c r="B31" s="250">
        <v>2123</v>
      </c>
      <c r="C31" s="242" t="s">
        <v>458</v>
      </c>
      <c r="D31" s="191" t="s">
        <v>277</v>
      </c>
      <c r="E31" s="219">
        <v>129</v>
      </c>
      <c r="F31" s="173">
        <f>E31*'Прайс-лист'!I3*(1-'Прайс-лист'!$E$3)</f>
        <v>2992.8</v>
      </c>
      <c r="G31" s="175">
        <v>0</v>
      </c>
      <c r="H31" s="174">
        <f>F31*G31</f>
        <v>0</v>
      </c>
      <c r="J31" s="108" t="s">
        <v>453</v>
      </c>
      <c r="K31" s="104" t="s">
        <v>333</v>
      </c>
    </row>
    <row r="32" spans="2:11" ht="15.75" customHeight="1" outlineLevel="1">
      <c r="C32" s="189" t="s">
        <v>4</v>
      </c>
      <c r="D32" s="189"/>
      <c r="E32" s="189"/>
      <c r="F32" s="189"/>
      <c r="G32" s="189"/>
      <c r="H32" s="189"/>
      <c r="J32" s="104" t="s">
        <v>450</v>
      </c>
      <c r="K32" s="106" t="s">
        <v>331</v>
      </c>
    </row>
    <row r="33" spans="2:11" ht="15.75" customHeight="1" outlineLevel="1">
      <c r="B33" s="245">
        <v>4144</v>
      </c>
      <c r="C33" s="644" t="s">
        <v>409</v>
      </c>
      <c r="D33" s="644"/>
      <c r="E33" s="205">
        <v>23</v>
      </c>
      <c r="F33" s="173">
        <f>E33*'Прайс-лист'!I3*(1-'Прайс-лист'!$E$3)</f>
        <v>533.6</v>
      </c>
      <c r="G33" s="175">
        <v>0</v>
      </c>
      <c r="H33" s="174">
        <f t="shared" ref="H33:H44" si="0">F33*G33</f>
        <v>0</v>
      </c>
      <c r="J33" s="111" t="s">
        <v>451</v>
      </c>
      <c r="K33" s="105"/>
    </row>
    <row r="34" spans="2:11" ht="15.75" customHeight="1" outlineLevel="1">
      <c r="B34" s="245">
        <v>2348</v>
      </c>
      <c r="C34" s="644" t="s">
        <v>243</v>
      </c>
      <c r="D34" s="644"/>
      <c r="E34" s="205">
        <v>97</v>
      </c>
      <c r="F34" s="173">
        <f>E34*'Прайс-лист'!I3*(1-'Прайс-лист'!$E$3)</f>
        <v>2250.4</v>
      </c>
      <c r="G34" s="175">
        <v>0</v>
      </c>
      <c r="H34" s="174">
        <f t="shared" si="0"/>
        <v>0</v>
      </c>
      <c r="J34" s="105" t="s">
        <v>456</v>
      </c>
      <c r="K34" s="111"/>
    </row>
    <row r="35" spans="2:11" ht="15.75" customHeight="1" outlineLevel="1">
      <c r="B35" s="245">
        <v>2344</v>
      </c>
      <c r="C35" s="644" t="s">
        <v>5</v>
      </c>
      <c r="D35" s="644"/>
      <c r="E35" s="205">
        <v>66</v>
      </c>
      <c r="F35" s="173">
        <f>E35*'Прайс-лист'!I3*(1-'Прайс-лист'!$E$3)</f>
        <v>1531.2</v>
      </c>
      <c r="G35" s="175">
        <v>0</v>
      </c>
      <c r="H35" s="174">
        <f t="shared" si="0"/>
        <v>0</v>
      </c>
      <c r="J35" s="130" t="s">
        <v>346</v>
      </c>
      <c r="K35" s="111"/>
    </row>
    <row r="36" spans="2:11" ht="15.75" customHeight="1" outlineLevel="1">
      <c r="B36" s="245">
        <v>2345</v>
      </c>
      <c r="C36" s="644" t="s">
        <v>467</v>
      </c>
      <c r="D36" s="644"/>
      <c r="E36" s="205">
        <v>66</v>
      </c>
      <c r="F36" s="173">
        <f>E36*'Прайс-лист'!I3*(1-'Прайс-лист'!$E$3)</f>
        <v>1531.2</v>
      </c>
      <c r="G36" s="175">
        <v>0</v>
      </c>
      <c r="H36" s="174">
        <f t="shared" si="0"/>
        <v>0</v>
      </c>
      <c r="J36" s="130" t="s">
        <v>455</v>
      </c>
      <c r="K36" s="108"/>
    </row>
    <row r="37" spans="2:11" ht="15.75" customHeight="1" outlineLevel="1">
      <c r="B37" s="245">
        <v>2550</v>
      </c>
      <c r="C37" s="644" t="s">
        <v>242</v>
      </c>
      <c r="D37" s="644"/>
      <c r="E37" s="205">
        <v>257</v>
      </c>
      <c r="F37" s="173">
        <f>E37*'Прайс-лист'!I3*(1-'Прайс-лист'!$E$3)</f>
        <v>5962.4000000000005</v>
      </c>
      <c r="G37" s="175">
        <v>0</v>
      </c>
      <c r="H37" s="174">
        <f t="shared" si="0"/>
        <v>0</v>
      </c>
    </row>
    <row r="38" spans="2:11" ht="15.75" customHeight="1" outlineLevel="1">
      <c r="B38" s="245">
        <v>2210</v>
      </c>
      <c r="C38" s="644" t="s">
        <v>244</v>
      </c>
      <c r="D38" s="644"/>
      <c r="E38" s="219">
        <v>305</v>
      </c>
      <c r="F38" s="173">
        <f>E38*'Прайс-лист'!I3*(1-'Прайс-лист'!$E$3)</f>
        <v>7076</v>
      </c>
      <c r="G38" s="175">
        <v>0</v>
      </c>
      <c r="H38" s="174">
        <f t="shared" si="0"/>
        <v>0</v>
      </c>
    </row>
    <row r="39" spans="2:11" ht="15.75" customHeight="1" outlineLevel="1">
      <c r="B39" s="245">
        <v>2252</v>
      </c>
      <c r="C39" s="644" t="s">
        <v>245</v>
      </c>
      <c r="D39" s="644"/>
      <c r="E39" s="219">
        <v>267</v>
      </c>
      <c r="F39" s="173">
        <f>E39*'Прайс-лист'!I3*(1-'Прайс-лист'!$E$3)</f>
        <v>6194.4000000000005</v>
      </c>
      <c r="G39" s="175">
        <v>0</v>
      </c>
      <c r="H39" s="174">
        <f t="shared" si="0"/>
        <v>0</v>
      </c>
    </row>
    <row r="40" spans="2:11" ht="15.75" customHeight="1" outlineLevel="1">
      <c r="B40" s="245">
        <v>2280</v>
      </c>
      <c r="C40" s="644" t="s">
        <v>246</v>
      </c>
      <c r="D40" s="644"/>
      <c r="E40" s="219">
        <v>115</v>
      </c>
      <c r="F40" s="173">
        <f>E40*'Прайс-лист'!I3*(1-'Прайс-лист'!$E$3)</f>
        <v>2668</v>
      </c>
      <c r="G40" s="175">
        <v>0</v>
      </c>
      <c r="H40" s="174">
        <f t="shared" si="0"/>
        <v>0</v>
      </c>
    </row>
    <row r="41" spans="2:11" ht="15.75" customHeight="1" outlineLevel="1">
      <c r="B41" s="245">
        <v>2281</v>
      </c>
      <c r="C41" s="644" t="s">
        <v>273</v>
      </c>
      <c r="D41" s="644"/>
      <c r="E41" s="219">
        <v>115</v>
      </c>
      <c r="F41" s="173">
        <f>E41*'Прайс-лист'!I3*(1-'Прайс-лист'!$E$3)</f>
        <v>2668</v>
      </c>
      <c r="G41" s="175">
        <v>0</v>
      </c>
      <c r="H41" s="174">
        <f t="shared" si="0"/>
        <v>0</v>
      </c>
    </row>
    <row r="42" spans="2:11" ht="15.75" customHeight="1" outlineLevel="1">
      <c r="B42" s="245">
        <v>2923</v>
      </c>
      <c r="C42" s="644" t="s">
        <v>591</v>
      </c>
      <c r="D42" s="644"/>
      <c r="E42" s="205">
        <v>127</v>
      </c>
      <c r="F42" s="173">
        <f>E42*'Прайс-лист'!I3*(1-'Прайс-лист'!$E$3)</f>
        <v>2946.4</v>
      </c>
      <c r="G42" s="175">
        <v>0</v>
      </c>
      <c r="H42" s="174">
        <f t="shared" si="0"/>
        <v>0</v>
      </c>
    </row>
    <row r="43" spans="2:11" ht="15.75" customHeight="1" outlineLevel="1">
      <c r="B43" s="245">
        <v>2924</v>
      </c>
      <c r="C43" s="644" t="s">
        <v>592</v>
      </c>
      <c r="D43" s="644"/>
      <c r="E43" s="205">
        <v>151</v>
      </c>
      <c r="F43" s="173">
        <f>E43*'Прайс-лист'!I3*(1-'Прайс-лист'!$E$3)</f>
        <v>3503.2000000000003</v>
      </c>
      <c r="G43" s="175">
        <v>0</v>
      </c>
      <c r="H43" s="174">
        <f t="shared" si="0"/>
        <v>0</v>
      </c>
    </row>
    <row r="44" spans="2:11" ht="15.75" customHeight="1" outlineLevel="1">
      <c r="B44" s="245">
        <v>2829</v>
      </c>
      <c r="C44" s="644" t="s">
        <v>8</v>
      </c>
      <c r="D44" s="644"/>
      <c r="E44" s="205">
        <v>251</v>
      </c>
      <c r="F44" s="173">
        <f>E44*'Прайс-лист'!I3*(1-'Прайс-лист'!$E$3)</f>
        <v>5823.2000000000007</v>
      </c>
      <c r="G44" s="175">
        <v>0</v>
      </c>
      <c r="H44" s="174">
        <f t="shared" si="0"/>
        <v>0</v>
      </c>
    </row>
    <row r="45" spans="2:11" s="313" customFormat="1" ht="18" outlineLevel="1">
      <c r="B45" s="332"/>
      <c r="C45" s="334"/>
      <c r="D45" s="334"/>
      <c r="E45" s="335"/>
      <c r="F45" s="315" t="s">
        <v>9</v>
      </c>
      <c r="G45" s="633">
        <f>SUM(H26:H43)</f>
        <v>50692</v>
      </c>
      <c r="H45" s="633"/>
    </row>
    <row r="46" spans="2:11" ht="15.75" customHeight="1">
      <c r="E46" s="148"/>
      <c r="F46" s="148"/>
      <c r="H46" s="148"/>
    </row>
    <row r="47" spans="2:11" ht="15.75" customHeight="1">
      <c r="C47" s="255" t="s">
        <v>537</v>
      </c>
    </row>
    <row r="48" spans="2:11" ht="15.75" customHeight="1">
      <c r="C48" s="146"/>
    </row>
  </sheetData>
  <sortState ref="A32:H43">
    <sortCondition ref="A32"/>
  </sortState>
  <mergeCells count="57">
    <mergeCell ref="C37:D37"/>
    <mergeCell ref="C28:H28"/>
    <mergeCell ref="F7:H7"/>
    <mergeCell ref="F8:H8"/>
    <mergeCell ref="C13:D13"/>
    <mergeCell ref="F13:H13"/>
    <mergeCell ref="C33:D33"/>
    <mergeCell ref="C34:D34"/>
    <mergeCell ref="C35:D35"/>
    <mergeCell ref="C36:D36"/>
    <mergeCell ref="F9:H9"/>
    <mergeCell ref="F10:H10"/>
    <mergeCell ref="F11:H11"/>
    <mergeCell ref="F12:H12"/>
    <mergeCell ref="F14:H14"/>
    <mergeCell ref="F15:H15"/>
    <mergeCell ref="G45:H45"/>
    <mergeCell ref="C43:D43"/>
    <mergeCell ref="C44:D44"/>
    <mergeCell ref="C38:D38"/>
    <mergeCell ref="C39:D39"/>
    <mergeCell ref="C40:D40"/>
    <mergeCell ref="C41:D41"/>
    <mergeCell ref="C42:D42"/>
    <mergeCell ref="F16:H16"/>
    <mergeCell ref="F17:H17"/>
    <mergeCell ref="F18:H18"/>
    <mergeCell ref="F19:H19"/>
    <mergeCell ref="B2:H2"/>
    <mergeCell ref="B3:H3"/>
    <mergeCell ref="C4:D4"/>
    <mergeCell ref="C5:D5"/>
    <mergeCell ref="C6:D6"/>
    <mergeCell ref="F4:H4"/>
    <mergeCell ref="F5:H5"/>
    <mergeCell ref="F6:H6"/>
    <mergeCell ref="C23:D23"/>
    <mergeCell ref="F20:H20"/>
    <mergeCell ref="F21:H21"/>
    <mergeCell ref="F22:H22"/>
    <mergeCell ref="F23:H23"/>
    <mergeCell ref="L2:M2"/>
    <mergeCell ref="C19:D19"/>
    <mergeCell ref="C20:D20"/>
    <mergeCell ref="C21:D21"/>
    <mergeCell ref="C22:D22"/>
    <mergeCell ref="C8:D8"/>
    <mergeCell ref="C9:D9"/>
    <mergeCell ref="C10:D10"/>
    <mergeCell ref="C11:D11"/>
    <mergeCell ref="C12:D12"/>
    <mergeCell ref="C7:D7"/>
    <mergeCell ref="C14:D14"/>
    <mergeCell ref="C15:D15"/>
    <mergeCell ref="C16:D16"/>
    <mergeCell ref="C17:D17"/>
    <mergeCell ref="C18:D18"/>
  </mergeCells>
  <dataValidations count="2">
    <dataValidation type="list" showInputMessage="1" showErrorMessage="1" sqref="D31">
      <formula1>$K$30:$K$32</formula1>
    </dataValidation>
    <dataValidation type="list" allowBlank="1" showInputMessage="1" showErrorMessage="1" sqref="D30">
      <formula1>$J$30:$J$36</formula1>
    </dataValidation>
  </dataValidations>
  <hyperlinks>
    <hyperlink ref="L2:M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L40"/>
  <sheetViews>
    <sheetView showGridLines="0" zoomScaleNormal="100" workbookViewId="0">
      <pane ySplit="2" topLeftCell="A24" activePane="bottomLeft" state="frozen"/>
      <selection pane="bottomLeft" activeCell="G30" sqref="G30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8" customWidth="1"/>
    <col min="5" max="5" width="10.7109375" style="150" hidden="1" customWidth="1"/>
    <col min="6" max="6" width="15.7109375" style="149" customWidth="1"/>
    <col min="7" max="7" width="10.7109375" style="148" customWidth="1"/>
    <col min="8" max="8" width="15.7109375" style="149" customWidth="1"/>
    <col min="9" max="9" width="9.140625" style="148"/>
    <col min="10" max="10" width="9.140625" style="148" hidden="1" customWidth="1" outlineLevel="1"/>
    <col min="11" max="11" width="9.140625" style="148" collapsed="1"/>
    <col min="12" max="16384" width="9.140625" style="148"/>
  </cols>
  <sheetData>
    <row r="2" spans="2:12" ht="15.75" customHeight="1">
      <c r="B2" s="638" t="s">
        <v>226</v>
      </c>
      <c r="C2" s="638"/>
      <c r="D2" s="638"/>
      <c r="E2" s="638"/>
      <c r="F2" s="638"/>
      <c r="G2" s="638"/>
      <c r="H2" s="638"/>
      <c r="K2" s="639" t="s">
        <v>411</v>
      </c>
      <c r="L2" s="639"/>
    </row>
    <row r="3" spans="2:12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2" ht="15.75" customHeight="1" outlineLevel="1">
      <c r="B4" s="157"/>
      <c r="C4" s="637" t="s">
        <v>16</v>
      </c>
      <c r="D4" s="637"/>
      <c r="E4" s="158"/>
      <c r="F4" s="634">
        <v>360</v>
      </c>
      <c r="G4" s="634"/>
      <c r="H4" s="634"/>
    </row>
    <row r="5" spans="2:12" ht="15.75" customHeight="1" outlineLevel="1">
      <c r="B5" s="157"/>
      <c r="C5" s="637" t="s">
        <v>17</v>
      </c>
      <c r="D5" s="637"/>
      <c r="E5" s="158"/>
      <c r="F5" s="634">
        <v>255</v>
      </c>
      <c r="G5" s="634"/>
      <c r="H5" s="634"/>
    </row>
    <row r="6" spans="2:12" ht="15.75" customHeight="1" outlineLevel="1">
      <c r="B6" s="157"/>
      <c r="C6" s="637" t="s">
        <v>18</v>
      </c>
      <c r="D6" s="637"/>
      <c r="E6" s="158"/>
      <c r="F6" s="634">
        <v>184</v>
      </c>
      <c r="G6" s="634"/>
      <c r="H6" s="634"/>
    </row>
    <row r="7" spans="2:12" ht="15.75" customHeight="1" outlineLevel="1">
      <c r="B7" s="157"/>
      <c r="C7" s="637" t="s">
        <v>19</v>
      </c>
      <c r="D7" s="637"/>
      <c r="E7" s="158"/>
      <c r="F7" s="634">
        <v>90</v>
      </c>
      <c r="G7" s="634"/>
      <c r="H7" s="634"/>
    </row>
    <row r="8" spans="2:12" ht="15.75" customHeight="1" outlineLevel="1">
      <c r="B8" s="157"/>
      <c r="C8" s="637" t="s">
        <v>20</v>
      </c>
      <c r="D8" s="637"/>
      <c r="E8" s="158"/>
      <c r="F8" s="634">
        <v>46</v>
      </c>
      <c r="G8" s="634"/>
      <c r="H8" s="634"/>
    </row>
    <row r="9" spans="2:12" ht="15.75" customHeight="1" outlineLevel="1">
      <c r="B9" s="157"/>
      <c r="C9" s="637" t="s">
        <v>36</v>
      </c>
      <c r="D9" s="637"/>
      <c r="E9" s="158"/>
      <c r="F9" s="634">
        <v>70</v>
      </c>
      <c r="G9" s="634"/>
      <c r="H9" s="634"/>
    </row>
    <row r="10" spans="2:12" ht="15.75" customHeight="1" outlineLevel="1">
      <c r="B10" s="157"/>
      <c r="C10" s="637" t="s">
        <v>21</v>
      </c>
      <c r="D10" s="637"/>
      <c r="E10" s="158"/>
      <c r="F10" s="634">
        <v>700</v>
      </c>
      <c r="G10" s="634"/>
      <c r="H10" s="634"/>
    </row>
    <row r="11" spans="2:12" ht="15.75" customHeight="1" outlineLevel="1">
      <c r="B11" s="157"/>
      <c r="C11" s="637" t="s">
        <v>22</v>
      </c>
      <c r="D11" s="637"/>
      <c r="E11" s="158"/>
      <c r="F11" s="634">
        <v>5</v>
      </c>
      <c r="G11" s="634"/>
      <c r="H11" s="634"/>
    </row>
    <row r="12" spans="2:12" ht="15.75" customHeight="1" outlineLevel="1">
      <c r="B12" s="157"/>
      <c r="C12" s="637" t="s">
        <v>23</v>
      </c>
      <c r="D12" s="637"/>
      <c r="E12" s="158"/>
      <c r="F12" s="634" t="s">
        <v>209</v>
      </c>
      <c r="G12" s="634"/>
      <c r="H12" s="634"/>
    </row>
    <row r="13" spans="2:12" ht="15.75" customHeight="1" outlineLevel="1">
      <c r="B13" s="157"/>
      <c r="C13" s="637" t="s">
        <v>172</v>
      </c>
      <c r="D13" s="637"/>
      <c r="E13" s="159"/>
      <c r="F13" s="647">
        <v>15</v>
      </c>
      <c r="G13" s="647"/>
      <c r="H13" s="647"/>
    </row>
    <row r="14" spans="2:12" ht="15.75" customHeight="1" outlineLevel="1">
      <c r="B14" s="157"/>
      <c r="C14" s="637" t="s">
        <v>24</v>
      </c>
      <c r="D14" s="637"/>
      <c r="E14" s="158"/>
      <c r="F14" s="634">
        <v>25</v>
      </c>
      <c r="G14" s="634"/>
      <c r="H14" s="634"/>
    </row>
    <row r="15" spans="2:12" ht="15.75" customHeight="1" outlineLevel="1">
      <c r="B15" s="157"/>
      <c r="C15" s="637" t="s">
        <v>25</v>
      </c>
      <c r="D15" s="637"/>
      <c r="E15" s="158"/>
      <c r="F15" s="634">
        <v>30</v>
      </c>
      <c r="G15" s="634"/>
      <c r="H15" s="634"/>
    </row>
    <row r="16" spans="2:12" ht="15.75" customHeight="1" outlineLevel="1">
      <c r="B16" s="157"/>
      <c r="C16" s="637" t="s">
        <v>26</v>
      </c>
      <c r="D16" s="637"/>
      <c r="E16" s="158"/>
      <c r="F16" s="634">
        <v>80</v>
      </c>
      <c r="G16" s="634"/>
      <c r="H16" s="634"/>
    </row>
    <row r="17" spans="2:10" ht="15.75" customHeight="1" outlineLevel="1">
      <c r="B17" s="157"/>
      <c r="C17" s="637" t="s">
        <v>27</v>
      </c>
      <c r="D17" s="637"/>
      <c r="E17" s="158"/>
      <c r="F17" s="634">
        <v>381</v>
      </c>
      <c r="G17" s="634"/>
      <c r="H17" s="634"/>
    </row>
    <row r="18" spans="2:10" ht="15.75" customHeight="1" outlineLevel="1">
      <c r="B18" s="157"/>
      <c r="C18" s="637" t="s">
        <v>28</v>
      </c>
      <c r="D18" s="637"/>
      <c r="E18" s="158"/>
      <c r="F18" s="634" t="s">
        <v>223</v>
      </c>
      <c r="G18" s="634"/>
      <c r="H18" s="634"/>
    </row>
    <row r="19" spans="2:10" ht="14.25" outlineLevel="1">
      <c r="B19" s="157"/>
      <c r="C19" s="637" t="s">
        <v>30</v>
      </c>
      <c r="D19" s="637"/>
      <c r="E19" s="158"/>
      <c r="F19" s="634" t="s">
        <v>211</v>
      </c>
      <c r="G19" s="634"/>
      <c r="H19" s="634"/>
    </row>
    <row r="20" spans="2:10" ht="15.75" customHeight="1" outlineLevel="1">
      <c r="B20" s="157"/>
      <c r="C20" s="637" t="s">
        <v>37</v>
      </c>
      <c r="D20" s="637"/>
      <c r="E20" s="158"/>
      <c r="F20" s="634" t="s">
        <v>49</v>
      </c>
      <c r="G20" s="634"/>
      <c r="H20" s="634"/>
    </row>
    <row r="21" spans="2:10" ht="15.75" customHeight="1" outlineLevel="1">
      <c r="B21" s="157"/>
      <c r="C21" s="635" t="s">
        <v>156</v>
      </c>
      <c r="D21" s="635"/>
      <c r="E21" s="158"/>
      <c r="F21" s="634" t="s">
        <v>224</v>
      </c>
      <c r="G21" s="634"/>
      <c r="H21" s="634"/>
    </row>
    <row r="22" spans="2:10" ht="15.75" customHeight="1" outlineLevel="1">
      <c r="B22" s="157"/>
      <c r="C22" s="635" t="s">
        <v>157</v>
      </c>
      <c r="D22" s="635"/>
      <c r="E22" s="158"/>
      <c r="F22" s="634" t="s">
        <v>225</v>
      </c>
      <c r="G22" s="634"/>
      <c r="H22" s="634"/>
    </row>
    <row r="23" spans="2:10" ht="15.75" customHeight="1" outlineLevel="1">
      <c r="B23" s="157"/>
      <c r="C23" s="635" t="s">
        <v>35</v>
      </c>
      <c r="D23" s="635"/>
      <c r="E23" s="158"/>
      <c r="F23" s="634">
        <v>78</v>
      </c>
      <c r="G23" s="634"/>
      <c r="H23" s="159"/>
    </row>
    <row r="24" spans="2:10" ht="15.75" customHeight="1">
      <c r="B24" s="160"/>
      <c r="C24" s="165"/>
      <c r="D24" s="165"/>
      <c r="E24" s="166"/>
      <c r="F24" s="165"/>
      <c r="G24" s="165"/>
      <c r="H24" s="167"/>
    </row>
    <row r="25" spans="2:10" ht="15.75" customHeight="1" outlineLevel="1">
      <c r="B25" s="196" t="s">
        <v>39</v>
      </c>
      <c r="C25" s="197" t="s">
        <v>44</v>
      </c>
      <c r="D25" s="197"/>
      <c r="E25" s="198" t="s">
        <v>1</v>
      </c>
      <c r="F25" s="197" t="s">
        <v>1</v>
      </c>
      <c r="G25" s="197" t="s">
        <v>40</v>
      </c>
      <c r="H25" s="199" t="s">
        <v>41</v>
      </c>
    </row>
    <row r="26" spans="2:10" ht="15.75" customHeight="1" outlineLevel="1">
      <c r="B26" s="250">
        <v>1270</v>
      </c>
      <c r="C26" s="241" t="s">
        <v>229</v>
      </c>
      <c r="D26" s="241"/>
      <c r="E26" s="172">
        <v>1783</v>
      </c>
      <c r="F26" s="173">
        <f>E26*'Прайс-лист'!I3*(1-'Прайс-лист'!$E$3)</f>
        <v>41365.600000000006</v>
      </c>
      <c r="G26" s="250"/>
      <c r="H26" s="174">
        <f>F26</f>
        <v>41365.600000000006</v>
      </c>
    </row>
    <row r="27" spans="2:10" ht="15.75" customHeight="1" outlineLevel="2">
      <c r="B27" s="184"/>
      <c r="C27" s="12" t="s">
        <v>337</v>
      </c>
      <c r="D27" s="12"/>
      <c r="E27" s="12"/>
      <c r="F27" s="12"/>
      <c r="G27" s="12"/>
      <c r="H27" s="12"/>
    </row>
    <row r="28" spans="2:10" ht="276.75" customHeight="1" outlineLevel="2">
      <c r="B28" s="176"/>
      <c r="C28" s="636" t="s">
        <v>641</v>
      </c>
      <c r="D28" s="636"/>
      <c r="E28" s="636"/>
      <c r="F28" s="636"/>
      <c r="G28" s="636"/>
      <c r="H28" s="636"/>
    </row>
    <row r="29" spans="2:10" ht="15.75" customHeight="1" outlineLevel="1">
      <c r="C29" s="12" t="s">
        <v>365</v>
      </c>
      <c r="D29" s="12"/>
      <c r="E29" s="12"/>
      <c r="F29" s="12"/>
      <c r="G29" s="12"/>
      <c r="H29" s="12"/>
    </row>
    <row r="30" spans="2:10" ht="15.75" customHeight="1" outlineLevel="1">
      <c r="B30" s="250"/>
      <c r="C30" s="242" t="s">
        <v>454</v>
      </c>
      <c r="D30" s="231" t="s">
        <v>277</v>
      </c>
      <c r="E30" s="219">
        <v>23</v>
      </c>
      <c r="F30" s="174">
        <f>E30*'Прайс-лист'!I3*(1-'Прайс-лист'!$E$3)</f>
        <v>533.6</v>
      </c>
      <c r="G30" s="175">
        <v>0</v>
      </c>
      <c r="H30" s="239">
        <f>F30*G30</f>
        <v>0</v>
      </c>
      <c r="J30" s="104" t="s">
        <v>277</v>
      </c>
    </row>
    <row r="31" spans="2:10" ht="15.75" customHeight="1" outlineLevel="1">
      <c r="C31" s="189" t="s">
        <v>4</v>
      </c>
      <c r="D31" s="189"/>
      <c r="E31" s="189"/>
      <c r="F31" s="189"/>
      <c r="G31" s="189"/>
      <c r="H31" s="189"/>
      <c r="J31" s="108" t="s">
        <v>453</v>
      </c>
    </row>
    <row r="32" spans="2:10" ht="15.75" customHeight="1" outlineLevel="1">
      <c r="B32" s="245">
        <v>4144</v>
      </c>
      <c r="C32" s="644" t="s">
        <v>409</v>
      </c>
      <c r="D32" s="644"/>
      <c r="E32" s="219">
        <v>23</v>
      </c>
      <c r="F32" s="173">
        <f>E32*'Прайс-лист'!I3*(1-'Прайс-лист'!$E$3)</f>
        <v>533.6</v>
      </c>
      <c r="G32" s="175">
        <v>0</v>
      </c>
      <c r="H32" s="174">
        <f t="shared" ref="H32:H39" si="0">F32*G32</f>
        <v>0</v>
      </c>
      <c r="J32" s="104" t="s">
        <v>450</v>
      </c>
    </row>
    <row r="33" spans="2:10" ht="15.75" customHeight="1" outlineLevel="1">
      <c r="B33" s="245">
        <v>2402</v>
      </c>
      <c r="C33" s="644" t="s">
        <v>46</v>
      </c>
      <c r="D33" s="644"/>
      <c r="E33" s="219">
        <v>130</v>
      </c>
      <c r="F33" s="173">
        <f>E33*'Прайс-лист'!I3*(1-'Прайс-лист'!$E$3)</f>
        <v>3016</v>
      </c>
      <c r="G33" s="175">
        <v>0</v>
      </c>
      <c r="H33" s="174">
        <f t="shared" si="0"/>
        <v>0</v>
      </c>
      <c r="J33" s="111" t="s">
        <v>451</v>
      </c>
    </row>
    <row r="34" spans="2:10" ht="15.75" customHeight="1" outlineLevel="1">
      <c r="B34" s="245">
        <v>2348</v>
      </c>
      <c r="C34" s="644" t="s">
        <v>11</v>
      </c>
      <c r="D34" s="644"/>
      <c r="E34" s="219">
        <v>97</v>
      </c>
      <c r="F34" s="173">
        <f>E34*'Прайс-лист'!I3*(1-'Прайс-лист'!$E$3)</f>
        <v>2250.4</v>
      </c>
      <c r="G34" s="175">
        <v>0</v>
      </c>
      <c r="H34" s="174">
        <f t="shared" si="0"/>
        <v>0</v>
      </c>
      <c r="J34" s="105" t="s">
        <v>456</v>
      </c>
    </row>
    <row r="35" spans="2:10" ht="15.75" customHeight="1" outlineLevel="1">
      <c r="B35" s="245">
        <v>2344</v>
      </c>
      <c r="C35" s="644" t="s">
        <v>65</v>
      </c>
      <c r="D35" s="644"/>
      <c r="E35" s="219">
        <v>66</v>
      </c>
      <c r="F35" s="173">
        <f>E35*'Прайс-лист'!I3*(1-'Прайс-лист'!$E$3)</f>
        <v>1531.2</v>
      </c>
      <c r="G35" s="175">
        <v>0</v>
      </c>
      <c r="H35" s="174">
        <f t="shared" si="0"/>
        <v>0</v>
      </c>
      <c r="J35" s="130" t="s">
        <v>346</v>
      </c>
    </row>
    <row r="36" spans="2:10" ht="15.75" customHeight="1" outlineLevel="1">
      <c r="B36" s="245">
        <v>2345</v>
      </c>
      <c r="C36" s="644" t="s">
        <v>66</v>
      </c>
      <c r="D36" s="644"/>
      <c r="E36" s="219">
        <v>66</v>
      </c>
      <c r="F36" s="173">
        <f>E36*'Прайс-лист'!I3*(1-'Прайс-лист'!$E$3)</f>
        <v>1531.2</v>
      </c>
      <c r="G36" s="175">
        <v>0</v>
      </c>
      <c r="H36" s="174">
        <f t="shared" si="0"/>
        <v>0</v>
      </c>
      <c r="J36" s="130" t="s">
        <v>455</v>
      </c>
    </row>
    <row r="37" spans="2:10" ht="15.75" customHeight="1" outlineLevel="1">
      <c r="B37" s="245">
        <v>2937</v>
      </c>
      <c r="C37" s="644" t="s">
        <v>591</v>
      </c>
      <c r="D37" s="644"/>
      <c r="E37" s="219">
        <v>121</v>
      </c>
      <c r="F37" s="173">
        <f>E37*'Прайс-лист'!I3*(1-'Прайс-лист'!$E$3)</f>
        <v>2807.2000000000003</v>
      </c>
      <c r="G37" s="175">
        <v>0</v>
      </c>
      <c r="H37" s="174">
        <f t="shared" si="0"/>
        <v>0</v>
      </c>
    </row>
    <row r="38" spans="2:10" ht="15.75" customHeight="1" outlineLevel="1">
      <c r="B38" s="245">
        <v>2938</v>
      </c>
      <c r="C38" s="644" t="s">
        <v>592</v>
      </c>
      <c r="D38" s="644"/>
      <c r="E38" s="219">
        <v>151</v>
      </c>
      <c r="F38" s="173">
        <f>E38*'Прайс-лист'!I3*(1-'Прайс-лист'!$E$3)</f>
        <v>3503.2000000000003</v>
      </c>
      <c r="G38" s="175">
        <v>0</v>
      </c>
      <c r="H38" s="174">
        <f t="shared" si="0"/>
        <v>0</v>
      </c>
    </row>
    <row r="39" spans="2:10" ht="15.75" customHeight="1" outlineLevel="1">
      <c r="B39" s="245">
        <v>2836</v>
      </c>
      <c r="C39" s="644" t="s">
        <v>8</v>
      </c>
      <c r="D39" s="644"/>
      <c r="E39" s="219">
        <v>225</v>
      </c>
      <c r="F39" s="173">
        <f>E39*'Прайс-лист'!I3*(1-'Прайс-лист'!$E$3)</f>
        <v>5220</v>
      </c>
      <c r="G39" s="175">
        <v>0</v>
      </c>
      <c r="H39" s="174">
        <f t="shared" si="0"/>
        <v>0</v>
      </c>
    </row>
    <row r="40" spans="2:10" s="313" customFormat="1" ht="18" outlineLevel="1">
      <c r="B40" s="332"/>
      <c r="C40" s="663"/>
      <c r="D40" s="663"/>
      <c r="E40" s="335"/>
      <c r="F40" s="315" t="s">
        <v>9</v>
      </c>
      <c r="G40" s="633">
        <f>SUM(H26:H39)</f>
        <v>41365.600000000006</v>
      </c>
      <c r="H40" s="633"/>
    </row>
  </sheetData>
  <mergeCells count="54">
    <mergeCell ref="C15:D15"/>
    <mergeCell ref="C14:D14"/>
    <mergeCell ref="C13:D13"/>
    <mergeCell ref="F13:H13"/>
    <mergeCell ref="G40:H40"/>
    <mergeCell ref="C37:D37"/>
    <mergeCell ref="C38:D38"/>
    <mergeCell ref="C39:D39"/>
    <mergeCell ref="C32:D32"/>
    <mergeCell ref="C33:D33"/>
    <mergeCell ref="C34:D34"/>
    <mergeCell ref="C35:D35"/>
    <mergeCell ref="C36:D36"/>
    <mergeCell ref="F20:H20"/>
    <mergeCell ref="F21:H21"/>
    <mergeCell ref="F22:H22"/>
    <mergeCell ref="C40:D40"/>
    <mergeCell ref="C20:D20"/>
    <mergeCell ref="C21:D21"/>
    <mergeCell ref="C22:D22"/>
    <mergeCell ref="C23:D23"/>
    <mergeCell ref="C28:H28"/>
    <mergeCell ref="F9:H9"/>
    <mergeCell ref="F12:H12"/>
    <mergeCell ref="C4:D4"/>
    <mergeCell ref="C5:D5"/>
    <mergeCell ref="C6:D6"/>
    <mergeCell ref="C7:D7"/>
    <mergeCell ref="C8:D8"/>
    <mergeCell ref="F4:H4"/>
    <mergeCell ref="F5:H5"/>
    <mergeCell ref="F6:H6"/>
    <mergeCell ref="F7:H7"/>
    <mergeCell ref="F8:H8"/>
    <mergeCell ref="C9:D9"/>
    <mergeCell ref="C10:D10"/>
    <mergeCell ref="C11:D11"/>
    <mergeCell ref="C12:D12"/>
    <mergeCell ref="K2:L2"/>
    <mergeCell ref="F23:G23"/>
    <mergeCell ref="B2:H2"/>
    <mergeCell ref="B3:H3"/>
    <mergeCell ref="C19:D19"/>
    <mergeCell ref="F16:H16"/>
    <mergeCell ref="F17:H17"/>
    <mergeCell ref="F18:H18"/>
    <mergeCell ref="F19:H19"/>
    <mergeCell ref="F14:H14"/>
    <mergeCell ref="F15:H15"/>
    <mergeCell ref="C16:D16"/>
    <mergeCell ref="C17:D17"/>
    <mergeCell ref="C18:D18"/>
    <mergeCell ref="F10:H10"/>
    <mergeCell ref="F11:H11"/>
  </mergeCells>
  <dataValidations count="1">
    <dataValidation type="list" allowBlank="1" showInputMessage="1" showErrorMessage="1" sqref="D30">
      <formula1>$J$30:$J$36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9"/>
  <sheetViews>
    <sheetView showGridLines="0" zoomScaleNormal="100" workbookViewId="0">
      <pane ySplit="2" topLeftCell="A22" activePane="bottomLeft" state="frozen"/>
      <selection pane="bottomLeft" activeCell="N27" sqref="N27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8" customWidth="1"/>
    <col min="5" max="5" width="10.7109375" style="150" hidden="1" customWidth="1"/>
    <col min="6" max="6" width="15.7109375" style="149" customWidth="1"/>
    <col min="7" max="7" width="10.7109375" style="148" customWidth="1"/>
    <col min="8" max="8" width="15.7109375" style="149" customWidth="1"/>
    <col min="9" max="9" width="9.140625" style="148"/>
    <col min="10" max="10" width="9.140625" style="148" hidden="1" customWidth="1" outlineLevel="1"/>
    <col min="11" max="11" width="9.140625" style="148" collapsed="1"/>
    <col min="12" max="14" width="9.140625" style="148"/>
    <col min="15" max="15" width="19.5703125" style="58" bestFit="1" customWidth="1"/>
    <col min="16" max="16384" width="9.140625" style="148"/>
  </cols>
  <sheetData>
    <row r="2" spans="2:12" ht="15.75" customHeight="1">
      <c r="B2" s="638" t="s">
        <v>227</v>
      </c>
      <c r="C2" s="638"/>
      <c r="D2" s="638"/>
      <c r="E2" s="638"/>
      <c r="F2" s="638"/>
      <c r="G2" s="638"/>
      <c r="H2" s="638"/>
      <c r="K2" s="639" t="s">
        <v>411</v>
      </c>
      <c r="L2" s="639"/>
    </row>
    <row r="3" spans="2:12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2" ht="15.75" customHeight="1" outlineLevel="1">
      <c r="B4" s="157"/>
      <c r="C4" s="241" t="s">
        <v>16</v>
      </c>
      <c r="D4" s="241"/>
      <c r="E4" s="158"/>
      <c r="F4" s="634">
        <v>360</v>
      </c>
      <c r="G4" s="634"/>
      <c r="H4" s="634"/>
    </row>
    <row r="5" spans="2:12" ht="15.75" customHeight="1" outlineLevel="1">
      <c r="B5" s="157"/>
      <c r="C5" s="241" t="s">
        <v>17</v>
      </c>
      <c r="D5" s="241"/>
      <c r="E5" s="158"/>
      <c r="F5" s="634">
        <v>255</v>
      </c>
      <c r="G5" s="634"/>
      <c r="H5" s="634"/>
    </row>
    <row r="6" spans="2:12" ht="15.75" customHeight="1" outlineLevel="1">
      <c r="B6" s="157"/>
      <c r="C6" s="241" t="s">
        <v>18</v>
      </c>
      <c r="D6" s="241"/>
      <c r="E6" s="158"/>
      <c r="F6" s="634">
        <v>184</v>
      </c>
      <c r="G6" s="634"/>
      <c r="H6" s="634"/>
    </row>
    <row r="7" spans="2:12" ht="15.75" customHeight="1" outlineLevel="1">
      <c r="B7" s="157"/>
      <c r="C7" s="241" t="s">
        <v>19</v>
      </c>
      <c r="D7" s="241"/>
      <c r="E7" s="158"/>
      <c r="F7" s="634">
        <v>90</v>
      </c>
      <c r="G7" s="634"/>
      <c r="H7" s="634"/>
    </row>
    <row r="8" spans="2:12" ht="15.75" customHeight="1" outlineLevel="1">
      <c r="B8" s="157"/>
      <c r="C8" s="241" t="s">
        <v>20</v>
      </c>
      <c r="D8" s="241"/>
      <c r="E8" s="158"/>
      <c r="F8" s="634">
        <v>46</v>
      </c>
      <c r="G8" s="634"/>
      <c r="H8" s="634"/>
    </row>
    <row r="9" spans="2:12" ht="15.75" customHeight="1" outlineLevel="1">
      <c r="B9" s="157"/>
      <c r="C9" s="241" t="s">
        <v>36</v>
      </c>
      <c r="D9" s="241"/>
      <c r="E9" s="158"/>
      <c r="F9" s="634">
        <v>42</v>
      </c>
      <c r="G9" s="634"/>
      <c r="H9" s="634"/>
    </row>
    <row r="10" spans="2:12" ht="15.75" customHeight="1" outlineLevel="1">
      <c r="B10" s="157"/>
      <c r="C10" s="241" t="s">
        <v>21</v>
      </c>
      <c r="D10" s="241"/>
      <c r="E10" s="158"/>
      <c r="F10" s="634">
        <v>700</v>
      </c>
      <c r="G10" s="634"/>
      <c r="H10" s="634"/>
    </row>
    <row r="11" spans="2:12" ht="15.75" customHeight="1" outlineLevel="1">
      <c r="B11" s="157"/>
      <c r="C11" s="241" t="s">
        <v>22</v>
      </c>
      <c r="D11" s="241"/>
      <c r="E11" s="158"/>
      <c r="F11" s="634">
        <v>5</v>
      </c>
      <c r="G11" s="634"/>
      <c r="H11" s="634"/>
    </row>
    <row r="12" spans="2:12" ht="15.75" customHeight="1" outlineLevel="1">
      <c r="B12" s="157"/>
      <c r="C12" s="241" t="s">
        <v>23</v>
      </c>
      <c r="D12" s="241"/>
      <c r="E12" s="158"/>
      <c r="F12" s="634" t="s">
        <v>213</v>
      </c>
      <c r="G12" s="634"/>
      <c r="H12" s="634"/>
    </row>
    <row r="13" spans="2:12" ht="15.75" customHeight="1" outlineLevel="1">
      <c r="B13" s="157"/>
      <c r="C13" s="637" t="s">
        <v>172</v>
      </c>
      <c r="D13" s="637"/>
      <c r="E13" s="159"/>
      <c r="F13" s="647">
        <v>15</v>
      </c>
      <c r="G13" s="647"/>
      <c r="H13" s="647"/>
    </row>
    <row r="14" spans="2:12" ht="15.75" customHeight="1" outlineLevel="1">
      <c r="B14" s="157"/>
      <c r="C14" s="241" t="s">
        <v>24</v>
      </c>
      <c r="D14" s="241"/>
      <c r="E14" s="158"/>
      <c r="F14" s="634">
        <v>25</v>
      </c>
      <c r="G14" s="634"/>
      <c r="H14" s="634"/>
    </row>
    <row r="15" spans="2:12" ht="15.75" customHeight="1" outlineLevel="1">
      <c r="B15" s="157"/>
      <c r="C15" s="241" t="s">
        <v>25</v>
      </c>
      <c r="D15" s="241"/>
      <c r="E15" s="158"/>
      <c r="F15" s="634">
        <v>30</v>
      </c>
      <c r="G15" s="634"/>
      <c r="H15" s="634"/>
    </row>
    <row r="16" spans="2:12" ht="15.75" customHeight="1" outlineLevel="1">
      <c r="B16" s="157"/>
      <c r="C16" s="241" t="s">
        <v>26</v>
      </c>
      <c r="D16" s="241"/>
      <c r="E16" s="158"/>
      <c r="F16" s="634">
        <v>80</v>
      </c>
      <c r="G16" s="634"/>
      <c r="H16" s="634"/>
    </row>
    <row r="17" spans="2:10" ht="15.75" customHeight="1" outlineLevel="1">
      <c r="B17" s="157"/>
      <c r="C17" s="241" t="s">
        <v>27</v>
      </c>
      <c r="D17" s="241"/>
      <c r="E17" s="158"/>
      <c r="F17" s="634">
        <v>381</v>
      </c>
      <c r="G17" s="634"/>
      <c r="H17" s="634"/>
    </row>
    <row r="18" spans="2:10" ht="15.75" customHeight="1" outlineLevel="1">
      <c r="B18" s="157"/>
      <c r="C18" s="241" t="s">
        <v>28</v>
      </c>
      <c r="D18" s="241"/>
      <c r="E18" s="158"/>
      <c r="F18" s="634" t="s">
        <v>223</v>
      </c>
      <c r="G18" s="634"/>
      <c r="H18" s="634"/>
    </row>
    <row r="19" spans="2:10" ht="31.5" customHeight="1" outlineLevel="1">
      <c r="B19" s="157"/>
      <c r="C19" s="241" t="s">
        <v>30</v>
      </c>
      <c r="D19" s="241"/>
      <c r="E19" s="158"/>
      <c r="F19" s="634" t="s">
        <v>214</v>
      </c>
      <c r="G19" s="634"/>
      <c r="H19" s="634"/>
    </row>
    <row r="20" spans="2:10" ht="15.75" customHeight="1" outlineLevel="1">
      <c r="B20" s="157"/>
      <c r="C20" s="241" t="s">
        <v>37</v>
      </c>
      <c r="D20" s="241"/>
      <c r="E20" s="158"/>
      <c r="F20" s="634" t="s">
        <v>49</v>
      </c>
      <c r="G20" s="634"/>
      <c r="H20" s="634"/>
    </row>
    <row r="21" spans="2:10" ht="15.75" customHeight="1" outlineLevel="1">
      <c r="B21" s="157"/>
      <c r="C21" s="242" t="s">
        <v>33</v>
      </c>
      <c r="D21" s="242"/>
      <c r="E21" s="158"/>
      <c r="F21" s="634" t="s">
        <v>224</v>
      </c>
      <c r="G21" s="634"/>
      <c r="H21" s="634"/>
    </row>
    <row r="22" spans="2:10" ht="15.75" customHeight="1" outlineLevel="1">
      <c r="B22" s="157"/>
      <c r="C22" s="242" t="s">
        <v>35</v>
      </c>
      <c r="D22" s="242"/>
      <c r="E22" s="158"/>
      <c r="F22" s="634">
        <v>47</v>
      </c>
      <c r="G22" s="634"/>
      <c r="H22" s="634"/>
    </row>
    <row r="23" spans="2:10" ht="15.75" customHeight="1">
      <c r="B23" s="49"/>
      <c r="C23" s="52"/>
      <c r="D23" s="52"/>
      <c r="E23" s="87"/>
      <c r="F23" s="52"/>
      <c r="G23" s="52"/>
      <c r="H23" s="51"/>
    </row>
    <row r="24" spans="2:10" ht="15.75" customHeight="1" outlineLevel="1">
      <c r="B24" s="196" t="s">
        <v>39</v>
      </c>
      <c r="C24" s="197" t="s">
        <v>44</v>
      </c>
      <c r="D24" s="197"/>
      <c r="E24" s="198" t="s">
        <v>1</v>
      </c>
      <c r="F24" s="197" t="s">
        <v>1</v>
      </c>
      <c r="G24" s="197" t="s">
        <v>40</v>
      </c>
      <c r="H24" s="199" t="s">
        <v>41</v>
      </c>
    </row>
    <row r="25" spans="2:10" ht="15.75" customHeight="1" outlineLevel="1">
      <c r="B25" s="250">
        <v>1271</v>
      </c>
      <c r="C25" s="241" t="s">
        <v>228</v>
      </c>
      <c r="D25" s="241"/>
      <c r="E25" s="172">
        <v>1898</v>
      </c>
      <c r="F25" s="173">
        <f>E25*'Прайс-лист'!I3*(1-'Прайс-лист'!$E$3)</f>
        <v>44033.600000000006</v>
      </c>
      <c r="G25" s="250"/>
      <c r="H25" s="174">
        <f>F25</f>
        <v>44033.600000000006</v>
      </c>
    </row>
    <row r="26" spans="2:10" ht="15.75" customHeight="1" outlineLevel="2">
      <c r="B26" s="184"/>
      <c r="C26" s="12" t="s">
        <v>337</v>
      </c>
      <c r="D26" s="12"/>
      <c r="E26" s="12"/>
      <c r="F26" s="12"/>
      <c r="G26" s="12"/>
      <c r="H26" s="12"/>
    </row>
    <row r="27" spans="2:10" ht="261.75" customHeight="1" outlineLevel="2">
      <c r="B27" s="176"/>
      <c r="C27" s="636" t="s">
        <v>642</v>
      </c>
      <c r="D27" s="636"/>
      <c r="E27" s="636"/>
      <c r="F27" s="636"/>
      <c r="G27" s="636"/>
      <c r="H27" s="636"/>
    </row>
    <row r="28" spans="2:10" ht="15.75" customHeight="1" outlineLevel="1">
      <c r="C28" s="12" t="s">
        <v>365</v>
      </c>
      <c r="D28" s="12"/>
      <c r="E28" s="12"/>
      <c r="F28" s="12"/>
      <c r="G28" s="12"/>
      <c r="H28" s="12"/>
    </row>
    <row r="29" spans="2:10" ht="15.75" customHeight="1" outlineLevel="1">
      <c r="B29" s="250"/>
      <c r="C29" s="242" t="s">
        <v>454</v>
      </c>
      <c r="D29" s="231" t="s">
        <v>277</v>
      </c>
      <c r="E29" s="219">
        <v>23</v>
      </c>
      <c r="F29" s="174">
        <f>E29*'Прайс-лист'!I3*(1-'Прайс-лист'!$E$3)</f>
        <v>533.6</v>
      </c>
      <c r="G29" s="175">
        <v>0</v>
      </c>
      <c r="H29" s="239">
        <f>F29*G29</f>
        <v>0</v>
      </c>
      <c r="J29" s="104" t="s">
        <v>277</v>
      </c>
    </row>
    <row r="30" spans="2:10" ht="15.75" customHeight="1" outlineLevel="1">
      <c r="C30" s="189" t="s">
        <v>4</v>
      </c>
      <c r="D30" s="189"/>
      <c r="E30" s="189"/>
      <c r="F30" s="189"/>
      <c r="G30" s="189"/>
      <c r="H30" s="189"/>
      <c r="J30" s="108" t="s">
        <v>453</v>
      </c>
    </row>
    <row r="31" spans="2:10" ht="15.75" customHeight="1" outlineLevel="1">
      <c r="B31" s="245">
        <v>4144</v>
      </c>
      <c r="C31" s="644" t="s">
        <v>409</v>
      </c>
      <c r="D31" s="644"/>
      <c r="E31" s="219">
        <v>23</v>
      </c>
      <c r="F31" s="173">
        <f>E31*'Прайс-лист'!I3*(1-'Прайс-лист'!$E$3)</f>
        <v>533.6</v>
      </c>
      <c r="G31" s="175">
        <v>0</v>
      </c>
      <c r="H31" s="174">
        <f t="shared" ref="H31:H38" si="0">F31*G31</f>
        <v>0</v>
      </c>
      <c r="J31" s="104" t="s">
        <v>450</v>
      </c>
    </row>
    <row r="32" spans="2:10" ht="15.75" customHeight="1" outlineLevel="1">
      <c r="B32" s="245">
        <v>2402</v>
      </c>
      <c r="C32" s="644" t="s">
        <v>46</v>
      </c>
      <c r="D32" s="644"/>
      <c r="E32" s="219">
        <v>130</v>
      </c>
      <c r="F32" s="173">
        <f>E32*'Прайс-лист'!I3*(1-'Прайс-лист'!$E$3)</f>
        <v>3016</v>
      </c>
      <c r="G32" s="175">
        <v>0</v>
      </c>
      <c r="H32" s="174">
        <f t="shared" si="0"/>
        <v>0</v>
      </c>
      <c r="J32" s="111" t="s">
        <v>451</v>
      </c>
    </row>
    <row r="33" spans="2:15" ht="15.75" customHeight="1" outlineLevel="1">
      <c r="B33" s="245">
        <v>2348</v>
      </c>
      <c r="C33" s="644" t="s">
        <v>11</v>
      </c>
      <c r="D33" s="644"/>
      <c r="E33" s="219">
        <v>97</v>
      </c>
      <c r="F33" s="173">
        <f>E33*'Прайс-лист'!I3*(1-'Прайс-лист'!$E$3)</f>
        <v>2250.4</v>
      </c>
      <c r="G33" s="175">
        <v>0</v>
      </c>
      <c r="H33" s="174">
        <f t="shared" si="0"/>
        <v>0</v>
      </c>
      <c r="J33" s="105" t="s">
        <v>456</v>
      </c>
    </row>
    <row r="34" spans="2:15" ht="15.75" customHeight="1" outlineLevel="1">
      <c r="B34" s="245">
        <v>2344</v>
      </c>
      <c r="C34" s="644" t="s">
        <v>65</v>
      </c>
      <c r="D34" s="644"/>
      <c r="E34" s="219">
        <v>66</v>
      </c>
      <c r="F34" s="173">
        <f>E34*'Прайс-лист'!I3*(1-'Прайс-лист'!$E$3)</f>
        <v>1531.2</v>
      </c>
      <c r="G34" s="175">
        <v>0</v>
      </c>
      <c r="H34" s="174">
        <f t="shared" si="0"/>
        <v>0</v>
      </c>
      <c r="J34" s="130" t="s">
        <v>346</v>
      </c>
    </row>
    <row r="35" spans="2:15" ht="15.75" customHeight="1" outlineLevel="1">
      <c r="B35" s="245">
        <v>2345</v>
      </c>
      <c r="C35" s="644" t="s">
        <v>66</v>
      </c>
      <c r="D35" s="644"/>
      <c r="E35" s="219">
        <v>66</v>
      </c>
      <c r="F35" s="173">
        <f>E35*'Прайс-лист'!I3*(1-'Прайс-лист'!$E$3)</f>
        <v>1531.2</v>
      </c>
      <c r="G35" s="175">
        <v>0</v>
      </c>
      <c r="H35" s="174">
        <f t="shared" si="0"/>
        <v>0</v>
      </c>
      <c r="J35" s="130" t="s">
        <v>455</v>
      </c>
    </row>
    <row r="36" spans="2:15" ht="15.75" customHeight="1" outlineLevel="1">
      <c r="B36" s="245">
        <v>2937</v>
      </c>
      <c r="C36" s="644" t="s">
        <v>591</v>
      </c>
      <c r="D36" s="644"/>
      <c r="E36" s="219">
        <v>121</v>
      </c>
      <c r="F36" s="173">
        <f>E36*'Прайс-лист'!I3*(1-'Прайс-лист'!$E$3)</f>
        <v>2807.2000000000003</v>
      </c>
      <c r="G36" s="175">
        <v>0</v>
      </c>
      <c r="H36" s="174">
        <f t="shared" si="0"/>
        <v>0</v>
      </c>
    </row>
    <row r="37" spans="2:15" ht="15.75" customHeight="1" outlineLevel="1">
      <c r="B37" s="245">
        <v>2938</v>
      </c>
      <c r="C37" s="644" t="s">
        <v>592</v>
      </c>
      <c r="D37" s="644"/>
      <c r="E37" s="219">
        <v>151</v>
      </c>
      <c r="F37" s="173">
        <f>E37*'Прайс-лист'!I3*(1-'Прайс-лист'!$E$3)</f>
        <v>3503.2000000000003</v>
      </c>
      <c r="G37" s="175">
        <v>0</v>
      </c>
      <c r="H37" s="174">
        <f t="shared" si="0"/>
        <v>0</v>
      </c>
    </row>
    <row r="38" spans="2:15" ht="15.75" customHeight="1" outlineLevel="1">
      <c r="B38" s="245">
        <v>2836</v>
      </c>
      <c r="C38" s="644" t="s">
        <v>8</v>
      </c>
      <c r="D38" s="644"/>
      <c r="E38" s="219">
        <v>225</v>
      </c>
      <c r="F38" s="173">
        <f>E38*'Прайс-лист'!I3*(1-'Прайс-лист'!$E$3)</f>
        <v>5220</v>
      </c>
      <c r="G38" s="175">
        <v>0</v>
      </c>
      <c r="H38" s="174">
        <f t="shared" si="0"/>
        <v>0</v>
      </c>
    </row>
    <row r="39" spans="2:15" s="313" customFormat="1" ht="18" outlineLevel="1">
      <c r="B39" s="332"/>
      <c r="C39" s="334"/>
      <c r="D39" s="334"/>
      <c r="E39" s="335"/>
      <c r="F39" s="315" t="s">
        <v>9</v>
      </c>
      <c r="G39" s="633">
        <f>SUM(H25:H38)</f>
        <v>44033.600000000006</v>
      </c>
      <c r="H39" s="633"/>
      <c r="O39" s="336"/>
    </row>
  </sheetData>
  <mergeCells count="33">
    <mergeCell ref="G39:H39"/>
    <mergeCell ref="C36:D36"/>
    <mergeCell ref="C37:D37"/>
    <mergeCell ref="C38:D38"/>
    <mergeCell ref="C31:D31"/>
    <mergeCell ref="C32:D32"/>
    <mergeCell ref="C33:D33"/>
    <mergeCell ref="C34:D34"/>
    <mergeCell ref="C35:D35"/>
    <mergeCell ref="F20:H20"/>
    <mergeCell ref="F21:H21"/>
    <mergeCell ref="F22:H22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K2:L2"/>
    <mergeCell ref="F17:H17"/>
    <mergeCell ref="F18:H18"/>
    <mergeCell ref="F19:H19"/>
    <mergeCell ref="B2:H2"/>
    <mergeCell ref="B3:H3"/>
    <mergeCell ref="C13:D13"/>
    <mergeCell ref="F13:H13"/>
  </mergeCells>
  <dataValidations count="1">
    <dataValidation type="list" allowBlank="1" showInputMessage="1" showErrorMessage="1" sqref="D29">
      <formula1>$J$29:$J$35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40"/>
  <sheetViews>
    <sheetView showGridLines="0" zoomScaleNormal="100" workbookViewId="0">
      <pane ySplit="2" topLeftCell="A24" activePane="bottomLeft" state="frozen"/>
      <selection pane="bottomLeft" activeCell="M28" sqref="M28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8" customWidth="1"/>
    <col min="5" max="5" width="10.7109375" style="150" hidden="1" customWidth="1"/>
    <col min="6" max="6" width="15.7109375" style="149" customWidth="1"/>
    <col min="7" max="7" width="10.7109375" style="148" customWidth="1"/>
    <col min="8" max="8" width="15.7109375" style="149" customWidth="1"/>
    <col min="9" max="9" width="9.140625" style="148"/>
    <col min="10" max="10" width="9.140625" style="148" hidden="1" customWidth="1" outlineLevel="1"/>
    <col min="11" max="11" width="9.140625" style="148" collapsed="1"/>
    <col min="12" max="14" width="9.140625" style="148"/>
    <col min="15" max="15" width="19.5703125" style="58" bestFit="1" customWidth="1"/>
    <col min="16" max="16384" width="9.140625" style="148"/>
  </cols>
  <sheetData>
    <row r="2" spans="2:12" ht="15.75" customHeight="1">
      <c r="B2" s="638" t="s">
        <v>222</v>
      </c>
      <c r="C2" s="638"/>
      <c r="D2" s="638"/>
      <c r="E2" s="638"/>
      <c r="F2" s="638"/>
      <c r="G2" s="638"/>
      <c r="H2" s="638"/>
      <c r="K2" s="639" t="s">
        <v>411</v>
      </c>
      <c r="L2" s="639"/>
    </row>
    <row r="3" spans="2:12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2" ht="15.75" customHeight="1" outlineLevel="1">
      <c r="B4" s="157"/>
      <c r="C4" s="637" t="s">
        <v>16</v>
      </c>
      <c r="D4" s="637"/>
      <c r="E4" s="158"/>
      <c r="F4" s="634">
        <v>330</v>
      </c>
      <c r="G4" s="634"/>
      <c r="H4" s="634"/>
    </row>
    <row r="5" spans="2:12" ht="15.75" customHeight="1" outlineLevel="1">
      <c r="B5" s="157"/>
      <c r="C5" s="637" t="s">
        <v>17</v>
      </c>
      <c r="D5" s="637"/>
      <c r="E5" s="158"/>
      <c r="F5" s="634">
        <v>235</v>
      </c>
      <c r="G5" s="634"/>
      <c r="H5" s="634"/>
    </row>
    <row r="6" spans="2:12" ht="15.75" customHeight="1" outlineLevel="1">
      <c r="B6" s="157"/>
      <c r="C6" s="637" t="s">
        <v>18</v>
      </c>
      <c r="D6" s="637"/>
      <c r="E6" s="158"/>
      <c r="F6" s="634">
        <v>165</v>
      </c>
      <c r="G6" s="634"/>
      <c r="H6" s="634"/>
    </row>
    <row r="7" spans="2:12" ht="15.75" customHeight="1" outlineLevel="1">
      <c r="B7" s="157"/>
      <c r="C7" s="637" t="s">
        <v>19</v>
      </c>
      <c r="D7" s="637"/>
      <c r="E7" s="158"/>
      <c r="F7" s="634">
        <v>78</v>
      </c>
      <c r="G7" s="634"/>
      <c r="H7" s="634"/>
    </row>
    <row r="8" spans="2:12" ht="15.75" customHeight="1" outlineLevel="1">
      <c r="B8" s="157"/>
      <c r="C8" s="637" t="s">
        <v>20</v>
      </c>
      <c r="D8" s="637"/>
      <c r="E8" s="158"/>
      <c r="F8" s="634">
        <v>43</v>
      </c>
      <c r="G8" s="634"/>
      <c r="H8" s="634"/>
    </row>
    <row r="9" spans="2:12" ht="15.75" customHeight="1" outlineLevel="1">
      <c r="B9" s="157"/>
      <c r="C9" s="637" t="s">
        <v>36</v>
      </c>
      <c r="D9" s="637"/>
      <c r="E9" s="158"/>
      <c r="F9" s="634">
        <v>60</v>
      </c>
      <c r="G9" s="634"/>
      <c r="H9" s="634"/>
    </row>
    <row r="10" spans="2:12" ht="15.75" customHeight="1" outlineLevel="1">
      <c r="B10" s="157"/>
      <c r="C10" s="637" t="s">
        <v>21</v>
      </c>
      <c r="D10" s="637"/>
      <c r="E10" s="158"/>
      <c r="F10" s="634">
        <v>600</v>
      </c>
      <c r="G10" s="634"/>
      <c r="H10" s="634"/>
    </row>
    <row r="11" spans="2:12" ht="15.75" customHeight="1" outlineLevel="1">
      <c r="B11" s="157"/>
      <c r="C11" s="637" t="s">
        <v>22</v>
      </c>
      <c r="D11" s="637"/>
      <c r="E11" s="158"/>
      <c r="F11" s="634">
        <v>4</v>
      </c>
      <c r="G11" s="634"/>
      <c r="H11" s="634"/>
    </row>
    <row r="12" spans="2:12" ht="15.75" customHeight="1" outlineLevel="1">
      <c r="B12" s="157"/>
      <c r="C12" s="637" t="s">
        <v>23</v>
      </c>
      <c r="D12" s="637"/>
      <c r="E12" s="158"/>
      <c r="F12" s="634" t="s">
        <v>209</v>
      </c>
      <c r="G12" s="634"/>
      <c r="H12" s="634"/>
    </row>
    <row r="13" spans="2:12" ht="15.75" customHeight="1" outlineLevel="1">
      <c r="B13" s="157"/>
      <c r="C13" s="637" t="s">
        <v>172</v>
      </c>
      <c r="D13" s="637"/>
      <c r="E13" s="159"/>
      <c r="F13" s="647">
        <v>9.8000000000000007</v>
      </c>
      <c r="G13" s="647"/>
      <c r="H13" s="647"/>
    </row>
    <row r="14" spans="2:12" ht="15.75" customHeight="1" outlineLevel="1">
      <c r="B14" s="157"/>
      <c r="C14" s="637" t="s">
        <v>24</v>
      </c>
      <c r="D14" s="637"/>
      <c r="E14" s="158"/>
      <c r="F14" s="634">
        <v>15</v>
      </c>
      <c r="G14" s="634"/>
      <c r="H14" s="634"/>
    </row>
    <row r="15" spans="2:12" ht="15.75" customHeight="1" outlineLevel="1">
      <c r="B15" s="157"/>
      <c r="C15" s="637" t="s">
        <v>25</v>
      </c>
      <c r="D15" s="637"/>
      <c r="E15" s="158"/>
      <c r="F15" s="634">
        <v>20</v>
      </c>
      <c r="G15" s="634"/>
      <c r="H15" s="634"/>
    </row>
    <row r="16" spans="2:12" ht="15.75" customHeight="1" outlineLevel="1">
      <c r="B16" s="157"/>
      <c r="C16" s="637" t="s">
        <v>26</v>
      </c>
      <c r="D16" s="637"/>
      <c r="E16" s="158"/>
      <c r="F16" s="634">
        <v>50</v>
      </c>
      <c r="G16" s="634"/>
      <c r="H16" s="634"/>
    </row>
    <row r="17" spans="2:10" ht="15.75" customHeight="1" outlineLevel="1">
      <c r="B17" s="157"/>
      <c r="C17" s="637" t="s">
        <v>27</v>
      </c>
      <c r="D17" s="637"/>
      <c r="E17" s="158"/>
      <c r="F17" s="634">
        <v>381</v>
      </c>
      <c r="G17" s="634"/>
      <c r="H17" s="634"/>
    </row>
    <row r="18" spans="2:10" ht="15.75" customHeight="1" outlineLevel="1">
      <c r="B18" s="157"/>
      <c r="C18" s="637" t="s">
        <v>28</v>
      </c>
      <c r="D18" s="637"/>
      <c r="E18" s="158"/>
      <c r="F18" s="634" t="s">
        <v>216</v>
      </c>
      <c r="G18" s="634"/>
      <c r="H18" s="634"/>
    </row>
    <row r="19" spans="2:10" ht="14.25" outlineLevel="1">
      <c r="B19" s="157"/>
      <c r="C19" s="637" t="s">
        <v>30</v>
      </c>
      <c r="D19" s="637"/>
      <c r="E19" s="158"/>
      <c r="F19" s="634" t="s">
        <v>211</v>
      </c>
      <c r="G19" s="634"/>
      <c r="H19" s="634"/>
    </row>
    <row r="20" spans="2:10" ht="15.75" customHeight="1" outlineLevel="1">
      <c r="B20" s="157"/>
      <c r="C20" s="637" t="s">
        <v>37</v>
      </c>
      <c r="D20" s="637"/>
      <c r="E20" s="158"/>
      <c r="F20" s="634" t="s">
        <v>49</v>
      </c>
      <c r="G20" s="634"/>
      <c r="H20" s="634"/>
    </row>
    <row r="21" spans="2:10" ht="15.75" customHeight="1" outlineLevel="1">
      <c r="B21" s="157"/>
      <c r="C21" s="635" t="s">
        <v>156</v>
      </c>
      <c r="D21" s="635"/>
      <c r="E21" s="158"/>
      <c r="F21" s="634" t="s">
        <v>201</v>
      </c>
      <c r="G21" s="634"/>
      <c r="H21" s="634"/>
    </row>
    <row r="22" spans="2:10" ht="15.75" customHeight="1" outlineLevel="1">
      <c r="B22" s="157"/>
      <c r="C22" s="635" t="s">
        <v>157</v>
      </c>
      <c r="D22" s="635"/>
      <c r="E22" s="158"/>
      <c r="F22" s="634" t="s">
        <v>219</v>
      </c>
      <c r="G22" s="634"/>
      <c r="H22" s="634"/>
    </row>
    <row r="23" spans="2:10" ht="15.75" customHeight="1" outlineLevel="1">
      <c r="B23" s="157"/>
      <c r="C23" s="635" t="s">
        <v>35</v>
      </c>
      <c r="D23" s="635"/>
      <c r="E23" s="158"/>
      <c r="F23" s="634">
        <v>65</v>
      </c>
      <c r="G23" s="634"/>
      <c r="H23" s="634"/>
    </row>
    <row r="24" spans="2:10" ht="15.75" customHeight="1">
      <c r="B24" s="49"/>
      <c r="C24" s="52"/>
      <c r="D24" s="52"/>
      <c r="E24" s="87"/>
      <c r="F24" s="52"/>
      <c r="G24" s="52"/>
      <c r="H24" s="51"/>
    </row>
    <row r="25" spans="2:10" ht="15.75" customHeight="1" outlineLevel="1">
      <c r="B25" s="196" t="s">
        <v>39</v>
      </c>
      <c r="C25" s="197" t="s">
        <v>44</v>
      </c>
      <c r="D25" s="197"/>
      <c r="E25" s="198" t="s">
        <v>1</v>
      </c>
      <c r="F25" s="197" t="s">
        <v>1</v>
      </c>
      <c r="G25" s="197" t="s">
        <v>40</v>
      </c>
      <c r="H25" s="199" t="s">
        <v>41</v>
      </c>
    </row>
    <row r="26" spans="2:10" ht="15.75" customHeight="1" outlineLevel="1">
      <c r="B26" s="250">
        <v>1260</v>
      </c>
      <c r="C26" s="241" t="s">
        <v>229</v>
      </c>
      <c r="D26" s="241"/>
      <c r="E26" s="172">
        <v>1617</v>
      </c>
      <c r="F26" s="173">
        <f>E26*'Прайс-лист'!I3*(1-'Прайс-лист'!$E$3)</f>
        <v>37514.400000000001</v>
      </c>
      <c r="G26" s="306"/>
      <c r="H26" s="174">
        <f>F26</f>
        <v>37514.400000000001</v>
      </c>
    </row>
    <row r="27" spans="2:10" ht="15.75" customHeight="1" outlineLevel="2">
      <c r="B27" s="184"/>
      <c r="C27" s="12" t="s">
        <v>337</v>
      </c>
      <c r="D27" s="12"/>
      <c r="E27" s="12"/>
      <c r="F27" s="12"/>
      <c r="G27" s="12"/>
      <c r="H27" s="12"/>
    </row>
    <row r="28" spans="2:10" ht="276.75" customHeight="1" outlineLevel="2">
      <c r="B28" s="176"/>
      <c r="C28" s="636" t="s">
        <v>643</v>
      </c>
      <c r="D28" s="636"/>
      <c r="E28" s="636"/>
      <c r="F28" s="636"/>
      <c r="G28" s="636"/>
      <c r="H28" s="636"/>
    </row>
    <row r="29" spans="2:10" ht="15.75" customHeight="1" outlineLevel="1">
      <c r="C29" s="12" t="s">
        <v>365</v>
      </c>
      <c r="D29" s="12"/>
      <c r="E29" s="12"/>
      <c r="F29" s="12"/>
      <c r="G29" s="12"/>
      <c r="H29" s="12"/>
    </row>
    <row r="30" spans="2:10" ht="15.75" customHeight="1" outlineLevel="1">
      <c r="B30" s="250"/>
      <c r="C30" s="242" t="s">
        <v>454</v>
      </c>
      <c r="D30" s="231" t="s">
        <v>277</v>
      </c>
      <c r="E30" s="219">
        <v>23</v>
      </c>
      <c r="F30" s="174">
        <f>E30*'Прайс-лист'!I3*(1-'Прайс-лист'!$E$3)</f>
        <v>533.6</v>
      </c>
      <c r="G30" s="175">
        <v>0</v>
      </c>
      <c r="H30" s="239">
        <f>F30*G30</f>
        <v>0</v>
      </c>
      <c r="J30" s="104" t="s">
        <v>277</v>
      </c>
    </row>
    <row r="31" spans="2:10" ht="15.75" customHeight="1" outlineLevel="1">
      <c r="C31" s="189" t="s">
        <v>4</v>
      </c>
      <c r="D31" s="189"/>
      <c r="E31" s="189"/>
      <c r="F31" s="10"/>
      <c r="G31" s="10"/>
      <c r="H31" s="10"/>
      <c r="J31" s="108" t="s">
        <v>453</v>
      </c>
    </row>
    <row r="32" spans="2:10" ht="15.75" customHeight="1" outlineLevel="1">
      <c r="B32" s="245">
        <v>4144</v>
      </c>
      <c r="C32" s="644" t="s">
        <v>409</v>
      </c>
      <c r="D32" s="644"/>
      <c r="E32" s="219">
        <v>23</v>
      </c>
      <c r="F32" s="173">
        <f>E32*'Прайс-лист'!I3*(1-'Прайс-лист'!$E$3)</f>
        <v>533.6</v>
      </c>
      <c r="G32" s="175">
        <v>0</v>
      </c>
      <c r="H32" s="174">
        <f t="shared" ref="H32:H39" si="0">F32*G32</f>
        <v>0</v>
      </c>
      <c r="J32" s="104" t="s">
        <v>450</v>
      </c>
    </row>
    <row r="33" spans="2:15" ht="15.75" customHeight="1" outlineLevel="1">
      <c r="B33" s="245">
        <v>2401</v>
      </c>
      <c r="C33" s="644" t="s">
        <v>46</v>
      </c>
      <c r="D33" s="644"/>
      <c r="E33" s="219">
        <v>141</v>
      </c>
      <c r="F33" s="173">
        <f>E33*'Прайс-лист'!I3*(1-'Прайс-лист'!$E$3)</f>
        <v>3271.2000000000003</v>
      </c>
      <c r="G33" s="175">
        <v>0</v>
      </c>
      <c r="H33" s="174">
        <f t="shared" si="0"/>
        <v>0</v>
      </c>
      <c r="J33" s="111" t="s">
        <v>451</v>
      </c>
    </row>
    <row r="34" spans="2:15" ht="15.75" customHeight="1" outlineLevel="1">
      <c r="B34" s="245">
        <v>2347</v>
      </c>
      <c r="C34" s="644" t="s">
        <v>11</v>
      </c>
      <c r="D34" s="644"/>
      <c r="E34" s="219">
        <v>86</v>
      </c>
      <c r="F34" s="173">
        <f>E34*'Прайс-лист'!I3*(1-'Прайс-лист'!$E$3)</f>
        <v>1995.2</v>
      </c>
      <c r="G34" s="175">
        <v>0</v>
      </c>
      <c r="H34" s="174">
        <f t="shared" si="0"/>
        <v>0</v>
      </c>
      <c r="J34" s="105" t="s">
        <v>456</v>
      </c>
    </row>
    <row r="35" spans="2:15" ht="15.75" customHeight="1" outlineLevel="1">
      <c r="B35" s="245">
        <v>2342</v>
      </c>
      <c r="C35" s="644" t="s">
        <v>65</v>
      </c>
      <c r="D35" s="644"/>
      <c r="E35" s="219">
        <v>62</v>
      </c>
      <c r="F35" s="173">
        <f>E35*'Прайс-лист'!I3*(1-'Прайс-лист'!$E$3)</f>
        <v>1438.4</v>
      </c>
      <c r="G35" s="175">
        <v>0</v>
      </c>
      <c r="H35" s="174">
        <f t="shared" si="0"/>
        <v>0</v>
      </c>
      <c r="J35" s="130" t="s">
        <v>346</v>
      </c>
    </row>
    <row r="36" spans="2:15" ht="15.75" customHeight="1" outlineLevel="1">
      <c r="B36" s="245">
        <v>2343</v>
      </c>
      <c r="C36" s="644" t="s">
        <v>66</v>
      </c>
      <c r="D36" s="644"/>
      <c r="E36" s="219">
        <v>62</v>
      </c>
      <c r="F36" s="173">
        <f>E36*'Прайс-лист'!I3*(1-'Прайс-лист'!$E$3)</f>
        <v>1438.4</v>
      </c>
      <c r="G36" s="175">
        <v>0</v>
      </c>
      <c r="H36" s="174">
        <f t="shared" si="0"/>
        <v>0</v>
      </c>
      <c r="J36" s="130" t="s">
        <v>455</v>
      </c>
    </row>
    <row r="37" spans="2:15" ht="15.75" customHeight="1" outlineLevel="1">
      <c r="B37" s="245">
        <v>2935</v>
      </c>
      <c r="C37" s="644" t="s">
        <v>591</v>
      </c>
      <c r="D37" s="644"/>
      <c r="E37" s="219">
        <v>110</v>
      </c>
      <c r="F37" s="173">
        <f>E37*'Прайс-лист'!I3*(1-'Прайс-лист'!$E$3)</f>
        <v>2552</v>
      </c>
      <c r="G37" s="175">
        <v>0</v>
      </c>
      <c r="H37" s="174">
        <f t="shared" si="0"/>
        <v>0</v>
      </c>
    </row>
    <row r="38" spans="2:15" ht="15.75" customHeight="1" outlineLevel="1">
      <c r="B38" s="245">
        <v>2936</v>
      </c>
      <c r="C38" s="644" t="s">
        <v>592</v>
      </c>
      <c r="D38" s="644"/>
      <c r="E38" s="219">
        <v>132</v>
      </c>
      <c r="F38" s="173">
        <f>E38*'Прайс-лист'!I3*(1-'Прайс-лист'!$E$3)</f>
        <v>3062.4</v>
      </c>
      <c r="G38" s="175">
        <v>0</v>
      </c>
      <c r="H38" s="174">
        <f t="shared" si="0"/>
        <v>0</v>
      </c>
    </row>
    <row r="39" spans="2:15" ht="15.75" customHeight="1" outlineLevel="1">
      <c r="B39" s="245">
        <v>2835</v>
      </c>
      <c r="C39" s="644" t="s">
        <v>8</v>
      </c>
      <c r="D39" s="644"/>
      <c r="E39" s="219">
        <v>188</v>
      </c>
      <c r="F39" s="173">
        <f>E39*'Прайс-лист'!I3*(1-'Прайс-лист'!$E$3)</f>
        <v>4361.6000000000004</v>
      </c>
      <c r="G39" s="175">
        <v>0</v>
      </c>
      <c r="H39" s="174">
        <f t="shared" si="0"/>
        <v>0</v>
      </c>
    </row>
    <row r="40" spans="2:15" s="313" customFormat="1" ht="18" outlineLevel="1">
      <c r="B40" s="332"/>
      <c r="C40" s="334"/>
      <c r="D40" s="334"/>
      <c r="E40" s="335"/>
      <c r="F40" s="315" t="s">
        <v>9</v>
      </c>
      <c r="G40" s="633">
        <f>SUM(H26:H39)</f>
        <v>37514.400000000001</v>
      </c>
      <c r="H40" s="633"/>
      <c r="O40" s="336"/>
    </row>
  </sheetData>
  <mergeCells count="53">
    <mergeCell ref="F8:H8"/>
    <mergeCell ref="C13:D13"/>
    <mergeCell ref="F13:H13"/>
    <mergeCell ref="G40:H40"/>
    <mergeCell ref="C37:D37"/>
    <mergeCell ref="C38:D38"/>
    <mergeCell ref="C39:D39"/>
    <mergeCell ref="C32:D32"/>
    <mergeCell ref="C33:D33"/>
    <mergeCell ref="C34:D34"/>
    <mergeCell ref="C35:D35"/>
    <mergeCell ref="C36:D36"/>
    <mergeCell ref="C14:D14"/>
    <mergeCell ref="C28:H28"/>
    <mergeCell ref="F15:H15"/>
    <mergeCell ref="F16:H16"/>
    <mergeCell ref="C15:D15"/>
    <mergeCell ref="C16:D16"/>
    <mergeCell ref="F20:H20"/>
    <mergeCell ref="F21:H21"/>
    <mergeCell ref="F9:H9"/>
    <mergeCell ref="F10:H10"/>
    <mergeCell ref="F11:H11"/>
    <mergeCell ref="F12:H12"/>
    <mergeCell ref="F14:H14"/>
    <mergeCell ref="F17:H17"/>
    <mergeCell ref="F22:H22"/>
    <mergeCell ref="F19:H19"/>
    <mergeCell ref="F23:H23"/>
    <mergeCell ref="C23:D23"/>
    <mergeCell ref="C17:D17"/>
    <mergeCell ref="C18:D18"/>
    <mergeCell ref="C19:D19"/>
    <mergeCell ref="C20:D20"/>
    <mergeCell ref="C21:D21"/>
    <mergeCell ref="C22:D22"/>
    <mergeCell ref="F18:H18"/>
    <mergeCell ref="K2:L2"/>
    <mergeCell ref="C9:D9"/>
    <mergeCell ref="C10:D10"/>
    <mergeCell ref="C11:D11"/>
    <mergeCell ref="C12:D12"/>
    <mergeCell ref="C4:D4"/>
    <mergeCell ref="C5:D5"/>
    <mergeCell ref="C6:D6"/>
    <mergeCell ref="C7:D7"/>
    <mergeCell ref="B2:H2"/>
    <mergeCell ref="B3:H3"/>
    <mergeCell ref="C8:D8"/>
    <mergeCell ref="F4:H4"/>
    <mergeCell ref="F5:H5"/>
    <mergeCell ref="F6:H6"/>
    <mergeCell ref="F7:H7"/>
  </mergeCells>
  <dataValidations count="1">
    <dataValidation type="list" allowBlank="1" showInputMessage="1" showErrorMessage="1" sqref="D30">
      <formula1>$J$30:$J$36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9"/>
  <sheetViews>
    <sheetView showGridLines="0" zoomScaleNormal="100" workbookViewId="0">
      <pane ySplit="2" topLeftCell="A22" activePane="bottomLeft" state="frozen"/>
      <selection pane="bottomLeft" activeCell="O27" sqref="O27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8" customWidth="1"/>
    <col min="5" max="5" width="11.140625" style="149" hidden="1" customWidth="1"/>
    <col min="6" max="6" width="15.7109375" style="149" customWidth="1"/>
    <col min="7" max="7" width="10.7109375" style="148" customWidth="1"/>
    <col min="8" max="8" width="15.7109375" style="149" customWidth="1"/>
    <col min="9" max="9" width="9.140625" style="148"/>
    <col min="10" max="10" width="9.140625" style="148" hidden="1" customWidth="1" outlineLevel="1"/>
    <col min="11" max="11" width="9.140625" style="148" collapsed="1"/>
    <col min="12" max="14" width="9.140625" style="148"/>
    <col min="15" max="15" width="19.5703125" style="58" bestFit="1" customWidth="1"/>
    <col min="16" max="16384" width="9.140625" style="148"/>
  </cols>
  <sheetData>
    <row r="2" spans="2:12" ht="15.75" customHeight="1">
      <c r="B2" s="638" t="s">
        <v>437</v>
      </c>
      <c r="C2" s="638"/>
      <c r="D2" s="638"/>
      <c r="E2" s="638"/>
      <c r="F2" s="638"/>
      <c r="G2" s="638"/>
      <c r="H2" s="638"/>
      <c r="K2" s="639" t="s">
        <v>411</v>
      </c>
      <c r="L2" s="639"/>
    </row>
    <row r="3" spans="2:12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2" ht="15.75" customHeight="1" outlineLevel="1">
      <c r="B4" s="157"/>
      <c r="C4" s="637" t="s">
        <v>16</v>
      </c>
      <c r="D4" s="637"/>
      <c r="E4" s="159"/>
      <c r="F4" s="634">
        <v>330</v>
      </c>
      <c r="G4" s="634"/>
      <c r="H4" s="634"/>
    </row>
    <row r="5" spans="2:12" ht="15.75" customHeight="1" outlineLevel="1">
      <c r="B5" s="157"/>
      <c r="C5" s="637" t="s">
        <v>17</v>
      </c>
      <c r="D5" s="637"/>
      <c r="E5" s="159"/>
      <c r="F5" s="634">
        <v>235</v>
      </c>
      <c r="G5" s="634"/>
      <c r="H5" s="634"/>
    </row>
    <row r="6" spans="2:12" ht="15.75" customHeight="1" outlineLevel="1">
      <c r="B6" s="157"/>
      <c r="C6" s="637" t="s">
        <v>18</v>
      </c>
      <c r="D6" s="637"/>
      <c r="E6" s="159"/>
      <c r="F6" s="634">
        <v>165</v>
      </c>
      <c r="G6" s="634"/>
      <c r="H6" s="634"/>
    </row>
    <row r="7" spans="2:12" ht="15.75" customHeight="1" outlineLevel="1">
      <c r="B7" s="157"/>
      <c r="C7" s="637" t="s">
        <v>19</v>
      </c>
      <c r="D7" s="637"/>
      <c r="E7" s="159"/>
      <c r="F7" s="634">
        <v>78</v>
      </c>
      <c r="G7" s="634"/>
      <c r="H7" s="634"/>
    </row>
    <row r="8" spans="2:12" ht="15.75" customHeight="1" outlineLevel="1">
      <c r="B8" s="157"/>
      <c r="C8" s="637" t="s">
        <v>20</v>
      </c>
      <c r="D8" s="637"/>
      <c r="E8" s="159"/>
      <c r="F8" s="634">
        <v>43</v>
      </c>
      <c r="G8" s="634"/>
      <c r="H8" s="634"/>
    </row>
    <row r="9" spans="2:12" ht="15.75" customHeight="1" outlineLevel="1">
      <c r="B9" s="157"/>
      <c r="C9" s="637" t="s">
        <v>36</v>
      </c>
      <c r="D9" s="637"/>
      <c r="E9" s="159"/>
      <c r="F9" s="634">
        <v>36</v>
      </c>
      <c r="G9" s="634"/>
      <c r="H9" s="634"/>
    </row>
    <row r="10" spans="2:12" ht="15.75" customHeight="1" outlineLevel="1">
      <c r="B10" s="157"/>
      <c r="C10" s="637" t="s">
        <v>21</v>
      </c>
      <c r="D10" s="637"/>
      <c r="E10" s="159"/>
      <c r="F10" s="634">
        <v>600</v>
      </c>
      <c r="G10" s="634"/>
      <c r="H10" s="634"/>
    </row>
    <row r="11" spans="2:12" ht="15.75" customHeight="1" outlineLevel="1">
      <c r="B11" s="157"/>
      <c r="C11" s="637" t="s">
        <v>22</v>
      </c>
      <c r="D11" s="637"/>
      <c r="E11" s="159"/>
      <c r="F11" s="634">
        <v>4</v>
      </c>
      <c r="G11" s="634"/>
      <c r="H11" s="634"/>
    </row>
    <row r="12" spans="2:12" ht="15.75" customHeight="1" outlineLevel="1">
      <c r="B12" s="157"/>
      <c r="C12" s="637" t="s">
        <v>23</v>
      </c>
      <c r="D12" s="637"/>
      <c r="E12" s="159"/>
      <c r="F12" s="634" t="s">
        <v>213</v>
      </c>
      <c r="G12" s="634"/>
      <c r="H12" s="634"/>
    </row>
    <row r="13" spans="2:12" ht="15.75" customHeight="1" outlineLevel="1">
      <c r="B13" s="157"/>
      <c r="C13" s="637" t="s">
        <v>172</v>
      </c>
      <c r="D13" s="637"/>
      <c r="E13" s="159"/>
      <c r="F13" s="647">
        <v>9.8000000000000007</v>
      </c>
      <c r="G13" s="647"/>
      <c r="H13" s="647"/>
    </row>
    <row r="14" spans="2:12" ht="15.75" customHeight="1" outlineLevel="1">
      <c r="B14" s="157"/>
      <c r="C14" s="637" t="s">
        <v>24</v>
      </c>
      <c r="D14" s="637"/>
      <c r="E14" s="159"/>
      <c r="F14" s="634">
        <v>15</v>
      </c>
      <c r="G14" s="634"/>
      <c r="H14" s="634"/>
    </row>
    <row r="15" spans="2:12" ht="15.75" customHeight="1" outlineLevel="1">
      <c r="B15" s="157"/>
      <c r="C15" s="637" t="s">
        <v>25</v>
      </c>
      <c r="D15" s="637"/>
      <c r="E15" s="159"/>
      <c r="F15" s="634">
        <v>20</v>
      </c>
      <c r="G15" s="634"/>
      <c r="H15" s="634"/>
    </row>
    <row r="16" spans="2:12" ht="15.75" customHeight="1" outlineLevel="1">
      <c r="B16" s="157"/>
      <c r="C16" s="637" t="s">
        <v>26</v>
      </c>
      <c r="D16" s="637"/>
      <c r="E16" s="159"/>
      <c r="F16" s="634">
        <v>50</v>
      </c>
      <c r="G16" s="634"/>
      <c r="H16" s="634"/>
    </row>
    <row r="17" spans="2:10" ht="15.75" customHeight="1" outlineLevel="1">
      <c r="B17" s="157"/>
      <c r="C17" s="637" t="s">
        <v>27</v>
      </c>
      <c r="D17" s="637"/>
      <c r="E17" s="159"/>
      <c r="F17" s="634">
        <v>381</v>
      </c>
      <c r="G17" s="634"/>
      <c r="H17" s="634"/>
    </row>
    <row r="18" spans="2:10" ht="15.75" customHeight="1" outlineLevel="1">
      <c r="B18" s="157"/>
      <c r="C18" s="637" t="s">
        <v>28</v>
      </c>
      <c r="D18" s="637"/>
      <c r="E18" s="159"/>
      <c r="F18" s="634" t="s">
        <v>216</v>
      </c>
      <c r="G18" s="634"/>
      <c r="H18" s="634"/>
    </row>
    <row r="19" spans="2:10" ht="31.5" customHeight="1" outlineLevel="1">
      <c r="B19" s="157"/>
      <c r="C19" s="637" t="s">
        <v>30</v>
      </c>
      <c r="D19" s="637"/>
      <c r="E19" s="159"/>
      <c r="F19" s="634" t="s">
        <v>214</v>
      </c>
      <c r="G19" s="634"/>
      <c r="H19" s="634"/>
    </row>
    <row r="20" spans="2:10" ht="15.75" customHeight="1" outlineLevel="1">
      <c r="B20" s="157"/>
      <c r="C20" s="637" t="s">
        <v>37</v>
      </c>
      <c r="D20" s="637"/>
      <c r="E20" s="159"/>
      <c r="F20" s="634" t="s">
        <v>49</v>
      </c>
      <c r="G20" s="634"/>
      <c r="H20" s="634"/>
    </row>
    <row r="21" spans="2:10" ht="15.75" customHeight="1" outlineLevel="1">
      <c r="B21" s="157"/>
      <c r="C21" s="635" t="s">
        <v>33</v>
      </c>
      <c r="D21" s="635"/>
      <c r="E21" s="159"/>
      <c r="F21" s="634" t="s">
        <v>201</v>
      </c>
      <c r="G21" s="634"/>
      <c r="H21" s="634"/>
    </row>
    <row r="22" spans="2:10" ht="15.75" customHeight="1" outlineLevel="1">
      <c r="B22" s="157"/>
      <c r="C22" s="635" t="s">
        <v>35</v>
      </c>
      <c r="D22" s="635"/>
      <c r="E22" s="159"/>
      <c r="F22" s="634">
        <v>41</v>
      </c>
      <c r="G22" s="634"/>
      <c r="H22" s="634"/>
    </row>
    <row r="23" spans="2:10" ht="15.75" customHeight="1">
      <c r="B23" s="49"/>
      <c r="C23" s="52"/>
      <c r="D23" s="52"/>
      <c r="E23" s="51"/>
      <c r="F23" s="52"/>
      <c r="G23" s="52"/>
      <c r="H23" s="51"/>
    </row>
    <row r="24" spans="2:10" ht="15.75" customHeight="1" outlineLevel="1">
      <c r="B24" s="196" t="s">
        <v>39</v>
      </c>
      <c r="C24" s="197" t="s">
        <v>44</v>
      </c>
      <c r="D24" s="197"/>
      <c r="E24" s="199" t="s">
        <v>1</v>
      </c>
      <c r="F24" s="197" t="s">
        <v>1</v>
      </c>
      <c r="G24" s="197" t="s">
        <v>40</v>
      </c>
      <c r="H24" s="199" t="s">
        <v>41</v>
      </c>
    </row>
    <row r="25" spans="2:10" ht="15.75" customHeight="1" outlineLevel="1">
      <c r="B25" s="250">
        <v>1261</v>
      </c>
      <c r="C25" s="241" t="s">
        <v>228</v>
      </c>
      <c r="D25" s="241"/>
      <c r="E25" s="204">
        <v>1724</v>
      </c>
      <c r="F25" s="173">
        <f>E25*'Прайс-лист'!I3*(1-'Прайс-лист'!$E$3)</f>
        <v>39996.800000000003</v>
      </c>
      <c r="G25" s="250"/>
      <c r="H25" s="174">
        <f>F25</f>
        <v>39996.800000000003</v>
      </c>
    </row>
    <row r="26" spans="2:10" ht="15.75" customHeight="1" outlineLevel="2">
      <c r="B26" s="184"/>
      <c r="C26" s="12" t="s">
        <v>337</v>
      </c>
      <c r="D26" s="12"/>
      <c r="E26" s="12"/>
      <c r="F26" s="12"/>
      <c r="G26" s="12"/>
      <c r="H26" s="12"/>
    </row>
    <row r="27" spans="2:10" ht="267" customHeight="1" outlineLevel="2">
      <c r="B27" s="176"/>
      <c r="C27" s="636" t="s">
        <v>642</v>
      </c>
      <c r="D27" s="636"/>
      <c r="E27" s="636"/>
      <c r="F27" s="636"/>
      <c r="G27" s="636"/>
      <c r="H27" s="636"/>
    </row>
    <row r="28" spans="2:10" ht="15.75" customHeight="1" outlineLevel="1">
      <c r="C28" s="12" t="s">
        <v>365</v>
      </c>
      <c r="D28" s="12"/>
      <c r="E28" s="12"/>
      <c r="F28" s="12"/>
      <c r="G28" s="12"/>
      <c r="H28" s="12"/>
    </row>
    <row r="29" spans="2:10" ht="15.75" customHeight="1" outlineLevel="1">
      <c r="B29" s="250"/>
      <c r="C29" s="242" t="s">
        <v>454</v>
      </c>
      <c r="D29" s="231" t="s">
        <v>277</v>
      </c>
      <c r="E29" s="219">
        <v>23</v>
      </c>
      <c r="F29" s="174">
        <f>E29*'Прайс-лист'!I3*(1-'Прайс-лист'!$E$3)</f>
        <v>533.6</v>
      </c>
      <c r="G29" s="175">
        <v>0</v>
      </c>
      <c r="H29" s="239">
        <f>F29*G29</f>
        <v>0</v>
      </c>
      <c r="J29" s="104" t="s">
        <v>277</v>
      </c>
    </row>
    <row r="30" spans="2:10" ht="15.75" customHeight="1" outlineLevel="1">
      <c r="C30" s="189" t="s">
        <v>4</v>
      </c>
      <c r="D30" s="189"/>
      <c r="E30" s="189"/>
      <c r="F30" s="189"/>
      <c r="G30" s="189"/>
      <c r="H30" s="189"/>
      <c r="J30" s="108" t="s">
        <v>453</v>
      </c>
    </row>
    <row r="31" spans="2:10" ht="15.75" customHeight="1" outlineLevel="1">
      <c r="B31" s="245">
        <v>4144</v>
      </c>
      <c r="C31" s="644" t="s">
        <v>409</v>
      </c>
      <c r="D31" s="644"/>
      <c r="E31" s="219">
        <v>23</v>
      </c>
      <c r="F31" s="173">
        <f>E31*'Прайс-лист'!I3*(1-'Прайс-лист'!$E$3)</f>
        <v>533.6</v>
      </c>
      <c r="G31" s="175">
        <v>0</v>
      </c>
      <c r="H31" s="174">
        <f t="shared" ref="H31:H38" si="0">F31*G31</f>
        <v>0</v>
      </c>
      <c r="J31" s="104" t="s">
        <v>450</v>
      </c>
    </row>
    <row r="32" spans="2:10" ht="15.75" customHeight="1" outlineLevel="1">
      <c r="B32" s="245">
        <v>2401</v>
      </c>
      <c r="C32" s="644" t="s">
        <v>46</v>
      </c>
      <c r="D32" s="644"/>
      <c r="E32" s="219">
        <v>141</v>
      </c>
      <c r="F32" s="173">
        <f>E32*'Прайс-лист'!I3*(1-'Прайс-лист'!$E$3)</f>
        <v>3271.2000000000003</v>
      </c>
      <c r="G32" s="175">
        <v>0</v>
      </c>
      <c r="H32" s="174">
        <f t="shared" si="0"/>
        <v>0</v>
      </c>
      <c r="J32" s="111" t="s">
        <v>451</v>
      </c>
    </row>
    <row r="33" spans="2:15" ht="15.75" customHeight="1" outlineLevel="1">
      <c r="B33" s="245">
        <v>2347</v>
      </c>
      <c r="C33" s="644" t="s">
        <v>11</v>
      </c>
      <c r="D33" s="644"/>
      <c r="E33" s="219">
        <v>86</v>
      </c>
      <c r="F33" s="173">
        <f>E33*'Прайс-лист'!I3*(1-'Прайс-лист'!$E$3)</f>
        <v>1995.2</v>
      </c>
      <c r="G33" s="175">
        <v>0</v>
      </c>
      <c r="H33" s="174">
        <f t="shared" si="0"/>
        <v>0</v>
      </c>
      <c r="J33" s="105" t="s">
        <v>456</v>
      </c>
    </row>
    <row r="34" spans="2:15" ht="15.75" customHeight="1" outlineLevel="1">
      <c r="B34" s="245">
        <v>2342</v>
      </c>
      <c r="C34" s="644" t="s">
        <v>65</v>
      </c>
      <c r="D34" s="644"/>
      <c r="E34" s="219">
        <v>62</v>
      </c>
      <c r="F34" s="173">
        <f>E34*'Прайс-лист'!I3*(1-'Прайс-лист'!$E$3)</f>
        <v>1438.4</v>
      </c>
      <c r="G34" s="175">
        <v>0</v>
      </c>
      <c r="H34" s="174">
        <f t="shared" si="0"/>
        <v>0</v>
      </c>
      <c r="J34" s="130" t="s">
        <v>346</v>
      </c>
    </row>
    <row r="35" spans="2:15" ht="15.75" customHeight="1" outlineLevel="1">
      <c r="B35" s="245">
        <v>2343</v>
      </c>
      <c r="C35" s="644" t="s">
        <v>66</v>
      </c>
      <c r="D35" s="644"/>
      <c r="E35" s="219">
        <v>62</v>
      </c>
      <c r="F35" s="173">
        <f>E35*'Прайс-лист'!I3*(1-'Прайс-лист'!$E$3)</f>
        <v>1438.4</v>
      </c>
      <c r="G35" s="175">
        <v>0</v>
      </c>
      <c r="H35" s="174">
        <f t="shared" si="0"/>
        <v>0</v>
      </c>
      <c r="J35" s="130" t="s">
        <v>455</v>
      </c>
    </row>
    <row r="36" spans="2:15" ht="15.75" customHeight="1" outlineLevel="1">
      <c r="B36" s="245">
        <v>2935</v>
      </c>
      <c r="C36" s="644" t="s">
        <v>591</v>
      </c>
      <c r="D36" s="644"/>
      <c r="E36" s="219">
        <v>110</v>
      </c>
      <c r="F36" s="173">
        <f>E36*'Прайс-лист'!I3*(1-'Прайс-лист'!$E$3)</f>
        <v>2552</v>
      </c>
      <c r="G36" s="175">
        <v>0</v>
      </c>
      <c r="H36" s="174">
        <f t="shared" si="0"/>
        <v>0</v>
      </c>
    </row>
    <row r="37" spans="2:15" ht="15.75" customHeight="1" outlineLevel="1">
      <c r="B37" s="245">
        <v>2936</v>
      </c>
      <c r="C37" s="644" t="s">
        <v>592</v>
      </c>
      <c r="D37" s="644"/>
      <c r="E37" s="219">
        <v>132</v>
      </c>
      <c r="F37" s="173">
        <f>E37*'Прайс-лист'!I3*(1-'Прайс-лист'!$E$3)</f>
        <v>3062.4</v>
      </c>
      <c r="G37" s="175">
        <v>0</v>
      </c>
      <c r="H37" s="174">
        <f t="shared" si="0"/>
        <v>0</v>
      </c>
    </row>
    <row r="38" spans="2:15" ht="15.75" customHeight="1" outlineLevel="1">
      <c r="B38" s="245">
        <v>2835</v>
      </c>
      <c r="C38" s="644" t="s">
        <v>8</v>
      </c>
      <c r="D38" s="644"/>
      <c r="E38" s="219">
        <v>188</v>
      </c>
      <c r="F38" s="173">
        <f>E38*'Прайс-лист'!I3*(1-'Прайс-лист'!$E$3)</f>
        <v>4361.6000000000004</v>
      </c>
      <c r="G38" s="175">
        <v>0</v>
      </c>
      <c r="H38" s="174">
        <f t="shared" si="0"/>
        <v>0</v>
      </c>
    </row>
    <row r="39" spans="2:15" s="313" customFormat="1" ht="18" outlineLevel="1">
      <c r="B39" s="332"/>
      <c r="C39" s="334"/>
      <c r="D39" s="334"/>
      <c r="E39" s="337"/>
      <c r="F39" s="315" t="s">
        <v>9</v>
      </c>
      <c r="G39" s="633">
        <f>SUM(H25:H38)</f>
        <v>39996.800000000003</v>
      </c>
      <c r="H39" s="633"/>
      <c r="O39" s="336"/>
    </row>
  </sheetData>
  <mergeCells count="51">
    <mergeCell ref="G39:H39"/>
    <mergeCell ref="C36:D36"/>
    <mergeCell ref="C37:D37"/>
    <mergeCell ref="C38:D38"/>
    <mergeCell ref="C31:D31"/>
    <mergeCell ref="C32:D32"/>
    <mergeCell ref="C33:D33"/>
    <mergeCell ref="C34:D34"/>
    <mergeCell ref="C35:D35"/>
    <mergeCell ref="F20:H20"/>
    <mergeCell ref="F21:H21"/>
    <mergeCell ref="F22:H22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18:H18"/>
    <mergeCell ref="F19:H19"/>
    <mergeCell ref="C18:D18"/>
    <mergeCell ref="C8:D8"/>
    <mergeCell ref="C13:D13"/>
    <mergeCell ref="F13:H13"/>
    <mergeCell ref="C21:D21"/>
    <mergeCell ref="C22:D22"/>
    <mergeCell ref="C9:D9"/>
    <mergeCell ref="C10:D10"/>
    <mergeCell ref="C11:D11"/>
    <mergeCell ref="C12:D12"/>
    <mergeCell ref="C14:D14"/>
    <mergeCell ref="C19:D19"/>
    <mergeCell ref="C20:D20"/>
    <mergeCell ref="C17:D17"/>
    <mergeCell ref="C15:D15"/>
    <mergeCell ref="C16:D16"/>
    <mergeCell ref="C6:D6"/>
    <mergeCell ref="C7:D7"/>
    <mergeCell ref="K2:L2"/>
    <mergeCell ref="B2:H2"/>
    <mergeCell ref="B3:H3"/>
    <mergeCell ref="C4:D4"/>
    <mergeCell ref="C5:D5"/>
  </mergeCells>
  <dataValidations count="1">
    <dataValidation type="list" allowBlank="1" showInputMessage="1" showErrorMessage="1" sqref="D29">
      <formula1>$J$29:$J$35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40"/>
  <sheetViews>
    <sheetView showGridLines="0" zoomScaleNormal="100" workbookViewId="0">
      <pane ySplit="2" topLeftCell="A24" activePane="bottomLeft" state="frozen"/>
      <selection pane="bottomLeft" activeCell="O28" sqref="O28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8" customWidth="1"/>
    <col min="5" max="5" width="10.7109375" style="150" hidden="1" customWidth="1"/>
    <col min="6" max="6" width="15.7109375" style="149" customWidth="1"/>
    <col min="7" max="7" width="10.7109375" style="148" customWidth="1"/>
    <col min="8" max="8" width="15.7109375" style="149" customWidth="1"/>
    <col min="9" max="9" width="9.140625" style="148"/>
    <col min="10" max="10" width="9.140625" style="148" hidden="1" customWidth="1" outlineLevel="1"/>
    <col min="11" max="11" width="9.140625" style="148" collapsed="1"/>
    <col min="12" max="14" width="9.140625" style="148"/>
    <col min="15" max="15" width="19.5703125" style="58" bestFit="1" customWidth="1"/>
    <col min="16" max="16384" width="9.140625" style="148"/>
  </cols>
  <sheetData>
    <row r="2" spans="2:12" ht="15.75" customHeight="1">
      <c r="B2" s="638" t="s">
        <v>220</v>
      </c>
      <c r="C2" s="638"/>
      <c r="D2" s="638"/>
      <c r="E2" s="638"/>
      <c r="F2" s="638"/>
      <c r="G2" s="638"/>
      <c r="H2" s="638"/>
      <c r="K2" s="639" t="s">
        <v>411</v>
      </c>
      <c r="L2" s="639"/>
    </row>
    <row r="3" spans="2:12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2" ht="15.75" customHeight="1" outlineLevel="1">
      <c r="B4" s="157"/>
      <c r="C4" s="637" t="s">
        <v>16</v>
      </c>
      <c r="D4" s="637"/>
      <c r="E4" s="158"/>
      <c r="F4" s="634">
        <v>300</v>
      </c>
      <c r="G4" s="634"/>
      <c r="H4" s="634"/>
    </row>
    <row r="5" spans="2:12" ht="15.75" customHeight="1" outlineLevel="1">
      <c r="B5" s="157"/>
      <c r="C5" s="637" t="s">
        <v>17</v>
      </c>
      <c r="D5" s="637"/>
      <c r="E5" s="158"/>
      <c r="F5" s="634">
        <v>205</v>
      </c>
      <c r="G5" s="634"/>
      <c r="H5" s="634"/>
    </row>
    <row r="6" spans="2:12" ht="15.75" customHeight="1" outlineLevel="1">
      <c r="B6" s="157"/>
      <c r="C6" s="637" t="s">
        <v>18</v>
      </c>
      <c r="D6" s="637"/>
      <c r="E6" s="158"/>
      <c r="F6" s="634">
        <v>165</v>
      </c>
      <c r="G6" s="634"/>
      <c r="H6" s="634"/>
    </row>
    <row r="7" spans="2:12" ht="15.75" customHeight="1" outlineLevel="1">
      <c r="B7" s="157"/>
      <c r="C7" s="637" t="s">
        <v>19</v>
      </c>
      <c r="D7" s="637"/>
      <c r="E7" s="158"/>
      <c r="F7" s="634">
        <v>78</v>
      </c>
      <c r="G7" s="634"/>
      <c r="H7" s="634"/>
    </row>
    <row r="8" spans="2:12" ht="15.75" customHeight="1" outlineLevel="1">
      <c r="B8" s="157"/>
      <c r="C8" s="637" t="s">
        <v>20</v>
      </c>
      <c r="D8" s="637"/>
      <c r="E8" s="158"/>
      <c r="F8" s="634">
        <v>43</v>
      </c>
      <c r="G8" s="634"/>
      <c r="H8" s="634"/>
    </row>
    <row r="9" spans="2:12" ht="15.75" customHeight="1" outlineLevel="1">
      <c r="B9" s="157"/>
      <c r="C9" s="637" t="s">
        <v>36</v>
      </c>
      <c r="D9" s="637"/>
      <c r="E9" s="158"/>
      <c r="F9" s="634">
        <v>54</v>
      </c>
      <c r="G9" s="634"/>
      <c r="H9" s="634"/>
    </row>
    <row r="10" spans="2:12" ht="15.75" customHeight="1" outlineLevel="1">
      <c r="B10" s="157"/>
      <c r="C10" s="637" t="s">
        <v>21</v>
      </c>
      <c r="D10" s="637"/>
      <c r="E10" s="158"/>
      <c r="F10" s="634">
        <v>520</v>
      </c>
      <c r="G10" s="634"/>
      <c r="H10" s="634"/>
    </row>
    <row r="11" spans="2:12" ht="15.75" customHeight="1" outlineLevel="1">
      <c r="B11" s="157"/>
      <c r="C11" s="637" t="s">
        <v>22</v>
      </c>
      <c r="D11" s="637"/>
      <c r="E11" s="158"/>
      <c r="F11" s="634">
        <v>4</v>
      </c>
      <c r="G11" s="634"/>
      <c r="H11" s="634"/>
    </row>
    <row r="12" spans="2:12" ht="15.75" customHeight="1" outlineLevel="1">
      <c r="B12" s="157"/>
      <c r="C12" s="637" t="s">
        <v>23</v>
      </c>
      <c r="D12" s="637"/>
      <c r="E12" s="158"/>
      <c r="F12" s="634" t="s">
        <v>209</v>
      </c>
      <c r="G12" s="634"/>
      <c r="H12" s="634"/>
    </row>
    <row r="13" spans="2:12" ht="15.75" customHeight="1" outlineLevel="1">
      <c r="B13" s="157"/>
      <c r="C13" s="637" t="s">
        <v>172</v>
      </c>
      <c r="D13" s="637"/>
      <c r="E13" s="159"/>
      <c r="F13" s="647">
        <v>6</v>
      </c>
      <c r="G13" s="647"/>
      <c r="H13" s="647"/>
    </row>
    <row r="14" spans="2:12" ht="15.75" customHeight="1" outlineLevel="1">
      <c r="B14" s="157"/>
      <c r="C14" s="637" t="s">
        <v>24</v>
      </c>
      <c r="D14" s="637"/>
      <c r="E14" s="158"/>
      <c r="F14" s="634">
        <v>10</v>
      </c>
      <c r="G14" s="634"/>
      <c r="H14" s="634"/>
    </row>
    <row r="15" spans="2:12" ht="15.75" customHeight="1" outlineLevel="1">
      <c r="B15" s="157"/>
      <c r="C15" s="637" t="s">
        <v>25</v>
      </c>
      <c r="D15" s="637"/>
      <c r="E15" s="158"/>
      <c r="F15" s="634">
        <v>15</v>
      </c>
      <c r="G15" s="634"/>
      <c r="H15" s="634"/>
    </row>
    <row r="16" spans="2:12" ht="15.75" customHeight="1" outlineLevel="1">
      <c r="B16" s="157"/>
      <c r="C16" s="637" t="s">
        <v>26</v>
      </c>
      <c r="D16" s="637"/>
      <c r="E16" s="158"/>
      <c r="F16" s="634">
        <v>50</v>
      </c>
      <c r="G16" s="634"/>
      <c r="H16" s="634"/>
    </row>
    <row r="17" spans="2:10" ht="15.75" customHeight="1" outlineLevel="1">
      <c r="B17" s="157"/>
      <c r="C17" s="637" t="s">
        <v>27</v>
      </c>
      <c r="D17" s="637"/>
      <c r="E17" s="158"/>
      <c r="F17" s="634">
        <v>381</v>
      </c>
      <c r="G17" s="634"/>
      <c r="H17" s="634"/>
    </row>
    <row r="18" spans="2:10" ht="15.75" customHeight="1" outlineLevel="1">
      <c r="B18" s="157"/>
      <c r="C18" s="637" t="s">
        <v>28</v>
      </c>
      <c r="D18" s="637"/>
      <c r="E18" s="158"/>
      <c r="F18" s="634" t="s">
        <v>216</v>
      </c>
      <c r="G18" s="634"/>
      <c r="H18" s="634"/>
    </row>
    <row r="19" spans="2:10" ht="14.25" outlineLevel="1">
      <c r="B19" s="157"/>
      <c r="C19" s="637" t="s">
        <v>30</v>
      </c>
      <c r="D19" s="637"/>
      <c r="E19" s="158"/>
      <c r="F19" s="634" t="s">
        <v>211</v>
      </c>
      <c r="G19" s="634"/>
      <c r="H19" s="634"/>
    </row>
    <row r="20" spans="2:10" ht="15.75" customHeight="1" outlineLevel="1">
      <c r="B20" s="157"/>
      <c r="C20" s="637" t="s">
        <v>37</v>
      </c>
      <c r="D20" s="637"/>
      <c r="E20" s="158"/>
      <c r="F20" s="634" t="s">
        <v>49</v>
      </c>
      <c r="G20" s="634"/>
      <c r="H20" s="634"/>
    </row>
    <row r="21" spans="2:10" ht="15.75" customHeight="1" outlineLevel="1">
      <c r="B21" s="157"/>
      <c r="C21" s="635" t="s">
        <v>156</v>
      </c>
      <c r="D21" s="635"/>
      <c r="E21" s="158"/>
      <c r="F21" s="634" t="s">
        <v>201</v>
      </c>
      <c r="G21" s="634"/>
      <c r="H21" s="634"/>
    </row>
    <row r="22" spans="2:10" ht="15.75" customHeight="1" outlineLevel="1">
      <c r="B22" s="157"/>
      <c r="C22" s="635" t="s">
        <v>157</v>
      </c>
      <c r="D22" s="635"/>
      <c r="E22" s="158"/>
      <c r="F22" s="634" t="s">
        <v>219</v>
      </c>
      <c r="G22" s="634"/>
      <c r="H22" s="634"/>
    </row>
    <row r="23" spans="2:10" ht="15.75" customHeight="1" outlineLevel="1">
      <c r="B23" s="157"/>
      <c r="C23" s="635" t="s">
        <v>35</v>
      </c>
      <c r="D23" s="635"/>
      <c r="E23" s="158"/>
      <c r="F23" s="634">
        <v>59</v>
      </c>
      <c r="G23" s="634"/>
      <c r="H23" s="634"/>
    </row>
    <row r="24" spans="2:10" ht="15.75" customHeight="1">
      <c r="B24" s="49"/>
      <c r="C24" s="52"/>
      <c r="D24" s="52"/>
      <c r="E24" s="87"/>
      <c r="F24" s="52"/>
      <c r="G24" s="52"/>
      <c r="H24" s="51"/>
    </row>
    <row r="25" spans="2:10" ht="15.75" customHeight="1" outlineLevel="1">
      <c r="B25" s="196" t="s">
        <v>39</v>
      </c>
      <c r="C25" s="197" t="s">
        <v>44</v>
      </c>
      <c r="D25" s="197"/>
      <c r="E25" s="198" t="s">
        <v>1</v>
      </c>
      <c r="F25" s="197" t="s">
        <v>1</v>
      </c>
      <c r="G25" s="197" t="s">
        <v>40</v>
      </c>
      <c r="H25" s="199" t="s">
        <v>41</v>
      </c>
    </row>
    <row r="26" spans="2:10" ht="15.75" customHeight="1" outlineLevel="1">
      <c r="B26" s="250">
        <v>1250</v>
      </c>
      <c r="C26" s="241" t="s">
        <v>229</v>
      </c>
      <c r="D26" s="241"/>
      <c r="E26" s="172">
        <v>1509</v>
      </c>
      <c r="F26" s="173">
        <f>E26*'Прайс-лист'!I3*(1-'Прайс-лист'!$E$3)</f>
        <v>35008.800000000003</v>
      </c>
      <c r="G26" s="250"/>
      <c r="H26" s="174">
        <f>F26</f>
        <v>35008.800000000003</v>
      </c>
    </row>
    <row r="27" spans="2:10" ht="15.75" customHeight="1" outlineLevel="2">
      <c r="B27" s="184"/>
      <c r="C27" s="12" t="s">
        <v>337</v>
      </c>
      <c r="D27" s="12"/>
      <c r="E27" s="12"/>
      <c r="F27" s="12"/>
      <c r="G27" s="12"/>
      <c r="H27" s="12"/>
    </row>
    <row r="28" spans="2:10" ht="276" customHeight="1" outlineLevel="2">
      <c r="B28" s="176"/>
      <c r="C28" s="636" t="s">
        <v>641</v>
      </c>
      <c r="D28" s="636"/>
      <c r="E28" s="636"/>
      <c r="F28" s="636"/>
      <c r="G28" s="636"/>
      <c r="H28" s="636"/>
    </row>
    <row r="29" spans="2:10" ht="15.75" customHeight="1" outlineLevel="1">
      <c r="C29" s="12" t="s">
        <v>365</v>
      </c>
      <c r="D29" s="12"/>
      <c r="E29" s="12"/>
      <c r="F29" s="12"/>
      <c r="G29" s="12"/>
      <c r="H29" s="12"/>
    </row>
    <row r="30" spans="2:10" ht="15.75" customHeight="1" outlineLevel="1">
      <c r="B30" s="250"/>
      <c r="C30" s="242" t="s">
        <v>454</v>
      </c>
      <c r="D30" s="231" t="s">
        <v>277</v>
      </c>
      <c r="E30" s="219">
        <v>23</v>
      </c>
      <c r="F30" s="174">
        <f>E30*'Прайс-лист'!I3*(1-'Прайс-лист'!$E$3)</f>
        <v>533.6</v>
      </c>
      <c r="G30" s="175">
        <v>0</v>
      </c>
      <c r="H30" s="239">
        <f>F30*G30</f>
        <v>0</v>
      </c>
      <c r="J30" s="104" t="s">
        <v>277</v>
      </c>
    </row>
    <row r="31" spans="2:10" ht="15.75" customHeight="1" outlineLevel="1">
      <c r="C31" s="189" t="s">
        <v>4</v>
      </c>
      <c r="D31" s="189"/>
      <c r="E31" s="189"/>
      <c r="F31" s="189"/>
      <c r="G31" s="189"/>
      <c r="H31" s="189"/>
      <c r="J31" s="108" t="s">
        <v>453</v>
      </c>
    </row>
    <row r="32" spans="2:10" ht="15.75" customHeight="1" outlineLevel="1">
      <c r="B32" s="245">
        <v>4144</v>
      </c>
      <c r="C32" s="644" t="s">
        <v>409</v>
      </c>
      <c r="D32" s="644"/>
      <c r="E32" s="219">
        <v>23</v>
      </c>
      <c r="F32" s="173">
        <f>E32*'Прайс-лист'!I3*(1-'Прайс-лист'!$E$3)</f>
        <v>533.6</v>
      </c>
      <c r="G32" s="175">
        <v>0</v>
      </c>
      <c r="H32" s="174">
        <f t="shared" ref="H32:H39" si="0">F32*G32</f>
        <v>0</v>
      </c>
      <c r="J32" s="104" t="s">
        <v>450</v>
      </c>
    </row>
    <row r="33" spans="2:15" ht="15.75" customHeight="1" outlineLevel="1">
      <c r="B33" s="245">
        <v>2401</v>
      </c>
      <c r="C33" s="644" t="s">
        <v>46</v>
      </c>
      <c r="D33" s="644"/>
      <c r="E33" s="219">
        <v>141</v>
      </c>
      <c r="F33" s="173">
        <f>E33*'Прайс-лист'!I3*(1-'Прайс-лист'!$E$3)</f>
        <v>3271.2000000000003</v>
      </c>
      <c r="G33" s="175">
        <v>0</v>
      </c>
      <c r="H33" s="174">
        <f t="shared" si="0"/>
        <v>0</v>
      </c>
      <c r="J33" s="111" t="s">
        <v>451</v>
      </c>
    </row>
    <row r="34" spans="2:15" ht="15.75" customHeight="1" outlineLevel="1">
      <c r="B34" s="245">
        <v>2347</v>
      </c>
      <c r="C34" s="644" t="s">
        <v>11</v>
      </c>
      <c r="D34" s="644"/>
      <c r="E34" s="219">
        <v>86</v>
      </c>
      <c r="F34" s="173">
        <f>E34*'Прайс-лист'!I3*(1-'Прайс-лист'!$E$3)</f>
        <v>1995.2</v>
      </c>
      <c r="G34" s="175">
        <v>0</v>
      </c>
      <c r="H34" s="174">
        <f t="shared" si="0"/>
        <v>0</v>
      </c>
      <c r="J34" s="105" t="s">
        <v>456</v>
      </c>
    </row>
    <row r="35" spans="2:15" ht="15.75" customHeight="1" outlineLevel="1">
      <c r="B35" s="245">
        <v>2342</v>
      </c>
      <c r="C35" s="644" t="s">
        <v>65</v>
      </c>
      <c r="D35" s="644"/>
      <c r="E35" s="219">
        <v>62</v>
      </c>
      <c r="F35" s="173">
        <f>E35*'Прайс-лист'!I3*(1-'Прайс-лист'!$E$3)</f>
        <v>1438.4</v>
      </c>
      <c r="G35" s="175">
        <v>0</v>
      </c>
      <c r="H35" s="174">
        <f t="shared" si="0"/>
        <v>0</v>
      </c>
      <c r="J35" s="130" t="s">
        <v>346</v>
      </c>
    </row>
    <row r="36" spans="2:15" ht="15.75" customHeight="1" outlineLevel="1">
      <c r="B36" s="245">
        <v>2343</v>
      </c>
      <c r="C36" s="644" t="s">
        <v>66</v>
      </c>
      <c r="D36" s="644"/>
      <c r="E36" s="219">
        <v>62</v>
      </c>
      <c r="F36" s="173">
        <f>E36*'Прайс-лист'!I3*(1-'Прайс-лист'!$E$3)</f>
        <v>1438.4</v>
      </c>
      <c r="G36" s="175">
        <v>0</v>
      </c>
      <c r="H36" s="174">
        <f t="shared" si="0"/>
        <v>0</v>
      </c>
      <c r="J36" s="130" t="s">
        <v>455</v>
      </c>
    </row>
    <row r="37" spans="2:15" ht="15.75" customHeight="1" outlineLevel="1">
      <c r="B37" s="245">
        <v>2933</v>
      </c>
      <c r="C37" s="644" t="s">
        <v>591</v>
      </c>
      <c r="D37" s="644"/>
      <c r="E37" s="219">
        <v>95</v>
      </c>
      <c r="F37" s="173">
        <f>E37*'Прайс-лист'!I3*(1-'Прайс-лист'!$E$3)</f>
        <v>2204</v>
      </c>
      <c r="G37" s="175">
        <v>0</v>
      </c>
      <c r="H37" s="174">
        <f t="shared" si="0"/>
        <v>0</v>
      </c>
    </row>
    <row r="38" spans="2:15" ht="15.75" customHeight="1" outlineLevel="1">
      <c r="B38" s="245">
        <v>2934</v>
      </c>
      <c r="C38" s="644" t="s">
        <v>592</v>
      </c>
      <c r="D38" s="644"/>
      <c r="E38" s="219">
        <v>120</v>
      </c>
      <c r="F38" s="173">
        <f>E38*'Прайс-лист'!I3*(1-'Прайс-лист'!$E$3)</f>
        <v>2784</v>
      </c>
      <c r="G38" s="175">
        <v>0</v>
      </c>
      <c r="H38" s="174">
        <f t="shared" si="0"/>
        <v>0</v>
      </c>
    </row>
    <row r="39" spans="2:15" ht="15.75" customHeight="1" outlineLevel="1">
      <c r="B39" s="245">
        <v>2834</v>
      </c>
      <c r="C39" s="644" t="s">
        <v>8</v>
      </c>
      <c r="D39" s="644"/>
      <c r="E39" s="219">
        <v>173</v>
      </c>
      <c r="F39" s="173">
        <f>E39*'Прайс-лист'!I3*(1-'Прайс-лист'!$E$3)</f>
        <v>4013.6000000000004</v>
      </c>
      <c r="G39" s="175">
        <v>0</v>
      </c>
      <c r="H39" s="174">
        <f t="shared" si="0"/>
        <v>0</v>
      </c>
    </row>
    <row r="40" spans="2:15" s="313" customFormat="1" ht="18" outlineLevel="1">
      <c r="B40" s="332"/>
      <c r="C40" s="334"/>
      <c r="D40" s="334"/>
      <c r="E40" s="335"/>
      <c r="F40" s="315" t="s">
        <v>9</v>
      </c>
      <c r="G40" s="633">
        <f>SUM(H26:H39)</f>
        <v>35008.800000000003</v>
      </c>
      <c r="H40" s="633"/>
      <c r="O40" s="336"/>
    </row>
  </sheetData>
  <mergeCells count="53">
    <mergeCell ref="F13:H13"/>
    <mergeCell ref="G40:H40"/>
    <mergeCell ref="C37:D37"/>
    <mergeCell ref="C38:D38"/>
    <mergeCell ref="C39:D39"/>
    <mergeCell ref="C32:D32"/>
    <mergeCell ref="C33:D33"/>
    <mergeCell ref="C34:D34"/>
    <mergeCell ref="C35:D35"/>
    <mergeCell ref="C36:D36"/>
    <mergeCell ref="F17:H17"/>
    <mergeCell ref="F18:H18"/>
    <mergeCell ref="F19:H19"/>
    <mergeCell ref="C22:D22"/>
    <mergeCell ref="F20:H20"/>
    <mergeCell ref="F21:H21"/>
    <mergeCell ref="F22:H22"/>
    <mergeCell ref="C18:D18"/>
    <mergeCell ref="C19:D19"/>
    <mergeCell ref="C17:D17"/>
    <mergeCell ref="C28:H28"/>
    <mergeCell ref="C20:D20"/>
    <mergeCell ref="C21:D21"/>
    <mergeCell ref="F23:H23"/>
    <mergeCell ref="C23:D23"/>
    <mergeCell ref="C16:D16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C14:D14"/>
    <mergeCell ref="F15:H15"/>
    <mergeCell ref="F16:H16"/>
    <mergeCell ref="C15:D15"/>
    <mergeCell ref="C13:D13"/>
    <mergeCell ref="K2:L2"/>
    <mergeCell ref="C9:D9"/>
    <mergeCell ref="C10:D10"/>
    <mergeCell ref="C11:D11"/>
    <mergeCell ref="C12:D12"/>
    <mergeCell ref="C4:D4"/>
    <mergeCell ref="C5:D5"/>
    <mergeCell ref="C6:D6"/>
    <mergeCell ref="C7:D7"/>
    <mergeCell ref="C8:D8"/>
    <mergeCell ref="B2:H2"/>
    <mergeCell ref="B3:H3"/>
  </mergeCells>
  <dataValidations count="1">
    <dataValidation type="list" allowBlank="1" showInputMessage="1" showErrorMessage="1" sqref="D30">
      <formula1>$J$30:$J$36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1" tint="0.14999847407452621"/>
  </sheetPr>
  <dimension ref="B2:Q113"/>
  <sheetViews>
    <sheetView showGridLines="0" zoomScaleNormal="100" workbookViewId="0">
      <pane ySplit="2" topLeftCell="A20" activePane="bottomLeft" state="frozen"/>
      <selection pane="bottomLeft" activeCell="S30" sqref="S30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8" customWidth="1"/>
    <col min="5" max="5" width="11.85546875" style="150" bestFit="1" customWidth="1"/>
    <col min="6" max="6" width="15.7109375" style="149" customWidth="1"/>
    <col min="7" max="7" width="10.7109375" style="148" customWidth="1"/>
    <col min="8" max="8" width="15.7109375" style="149" customWidth="1"/>
    <col min="9" max="9" width="9.140625" style="148"/>
    <col min="10" max="14" width="15.7109375" style="148" hidden="1" customWidth="1" outlineLevel="1"/>
    <col min="15" max="15" width="15.7109375" style="151" hidden="1" customWidth="1" outlineLevel="1"/>
    <col min="16" max="16" width="9.140625" style="148" collapsed="1"/>
    <col min="17" max="16384" width="9.140625" style="148"/>
  </cols>
  <sheetData>
    <row r="2" spans="2:17" ht="15.75" customHeight="1">
      <c r="B2" s="638" t="s">
        <v>1979</v>
      </c>
      <c r="C2" s="638"/>
      <c r="D2" s="638"/>
      <c r="E2" s="638"/>
      <c r="F2" s="638"/>
      <c r="G2" s="638"/>
      <c r="H2" s="638"/>
      <c r="P2" s="639" t="s">
        <v>411</v>
      </c>
      <c r="Q2" s="639"/>
    </row>
    <row r="3" spans="2:17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7" ht="15.75" customHeight="1" outlineLevel="1">
      <c r="B4" s="157"/>
      <c r="C4" s="637" t="s">
        <v>16</v>
      </c>
      <c r="D4" s="637"/>
      <c r="E4" s="158"/>
      <c r="F4" s="634">
        <v>612</v>
      </c>
      <c r="G4" s="634"/>
      <c r="H4" s="634"/>
    </row>
    <row r="5" spans="2:17" ht="15.75" customHeight="1" outlineLevel="1">
      <c r="B5" s="157"/>
      <c r="C5" s="637" t="s">
        <v>17</v>
      </c>
      <c r="D5" s="637"/>
      <c r="E5" s="158"/>
      <c r="F5" s="634">
        <v>440</v>
      </c>
      <c r="G5" s="634"/>
      <c r="H5" s="634"/>
    </row>
    <row r="6" spans="2:17" ht="15.75" customHeight="1" outlineLevel="1">
      <c r="B6" s="157"/>
      <c r="C6" s="637" t="s">
        <v>18</v>
      </c>
      <c r="D6" s="637"/>
      <c r="E6" s="158"/>
      <c r="F6" s="634">
        <v>250</v>
      </c>
      <c r="G6" s="634"/>
      <c r="H6" s="634"/>
    </row>
    <row r="7" spans="2:17" ht="15.75" customHeight="1" outlineLevel="1">
      <c r="B7" s="157"/>
      <c r="C7" s="637" t="s">
        <v>19</v>
      </c>
      <c r="D7" s="637"/>
      <c r="E7" s="158"/>
      <c r="F7" s="634">
        <v>154</v>
      </c>
      <c r="G7" s="634"/>
      <c r="H7" s="634"/>
    </row>
    <row r="8" spans="2:17" ht="15.75" customHeight="1" outlineLevel="1">
      <c r="B8" s="157"/>
      <c r="C8" s="637" t="s">
        <v>20</v>
      </c>
      <c r="D8" s="637"/>
      <c r="E8" s="158"/>
      <c r="F8" s="634">
        <v>50</v>
      </c>
      <c r="G8" s="634"/>
      <c r="H8" s="634"/>
    </row>
    <row r="9" spans="2:17" ht="15.75" customHeight="1" outlineLevel="1">
      <c r="B9" s="157"/>
      <c r="C9" s="637" t="s">
        <v>36</v>
      </c>
      <c r="D9" s="637"/>
      <c r="E9" s="158"/>
      <c r="F9" s="634">
        <v>626</v>
      </c>
      <c r="G9" s="634"/>
      <c r="H9" s="634"/>
    </row>
    <row r="10" spans="2:17" ht="15.75" customHeight="1" outlineLevel="1">
      <c r="B10" s="157"/>
      <c r="C10" s="637" t="s">
        <v>21</v>
      </c>
      <c r="D10" s="637"/>
      <c r="E10" s="158"/>
      <c r="F10" s="634">
        <v>1110</v>
      </c>
      <c r="G10" s="634"/>
      <c r="H10" s="634"/>
    </row>
    <row r="11" spans="2:17" ht="15.75" customHeight="1" outlineLevel="1">
      <c r="B11" s="157"/>
      <c r="C11" s="637" t="s">
        <v>22</v>
      </c>
      <c r="D11" s="637"/>
      <c r="E11" s="158"/>
      <c r="F11" s="634">
        <v>12</v>
      </c>
      <c r="G11" s="634"/>
      <c r="H11" s="634"/>
    </row>
    <row r="12" spans="2:17" ht="15.75" customHeight="1" outlineLevel="1">
      <c r="B12" s="157"/>
      <c r="C12" s="637" t="s">
        <v>23</v>
      </c>
      <c r="D12" s="637"/>
      <c r="E12" s="158"/>
      <c r="F12" s="634">
        <v>5</v>
      </c>
      <c r="G12" s="634"/>
      <c r="H12" s="634"/>
    </row>
    <row r="13" spans="2:17" ht="15.75" customHeight="1" outlineLevel="1">
      <c r="B13" s="157"/>
      <c r="C13" s="637" t="s">
        <v>172</v>
      </c>
      <c r="D13" s="637"/>
      <c r="E13" s="158"/>
      <c r="F13" s="634">
        <v>115</v>
      </c>
      <c r="G13" s="634"/>
      <c r="H13" s="634"/>
    </row>
    <row r="14" spans="2:17" ht="15.75" customHeight="1" outlineLevel="1">
      <c r="B14" s="157"/>
      <c r="C14" s="637" t="s">
        <v>24</v>
      </c>
      <c r="D14" s="637"/>
      <c r="E14" s="158"/>
      <c r="F14" s="634">
        <v>130</v>
      </c>
      <c r="G14" s="634"/>
      <c r="H14" s="634"/>
    </row>
    <row r="15" spans="2:17" ht="15.75" customHeight="1" outlineLevel="1">
      <c r="B15" s="157"/>
      <c r="C15" s="637" t="s">
        <v>25</v>
      </c>
      <c r="D15" s="637"/>
      <c r="E15" s="158"/>
      <c r="F15" s="634">
        <v>150</v>
      </c>
      <c r="G15" s="634"/>
      <c r="H15" s="634"/>
    </row>
    <row r="16" spans="2:17" ht="15.75" customHeight="1" outlineLevel="1">
      <c r="B16" s="157"/>
      <c r="C16" s="637" t="s">
        <v>26</v>
      </c>
      <c r="D16" s="637"/>
      <c r="E16" s="158"/>
      <c r="F16" s="634">
        <v>250</v>
      </c>
      <c r="G16" s="634"/>
      <c r="H16" s="634"/>
    </row>
    <row r="17" spans="2:15" ht="15.75" customHeight="1" outlineLevel="1">
      <c r="B17" s="157"/>
      <c r="C17" s="637" t="s">
        <v>27</v>
      </c>
      <c r="D17" s="637"/>
      <c r="E17" s="158"/>
      <c r="F17" s="634">
        <v>635</v>
      </c>
      <c r="G17" s="634"/>
      <c r="H17" s="634"/>
    </row>
    <row r="18" spans="2:15" ht="15.75" hidden="1" customHeight="1" outlineLevel="1">
      <c r="B18" s="157"/>
      <c r="C18" s="341"/>
      <c r="D18" s="341"/>
      <c r="E18" s="158"/>
      <c r="F18" s="634" t="s">
        <v>1971</v>
      </c>
      <c r="G18" s="634"/>
      <c r="H18" s="634"/>
    </row>
    <row r="19" spans="2:15" ht="15.75" customHeight="1" outlineLevel="1">
      <c r="B19" s="157"/>
      <c r="C19" s="637" t="s">
        <v>28</v>
      </c>
      <c r="D19" s="637"/>
      <c r="E19" s="158"/>
      <c r="F19" s="634" t="s">
        <v>1972</v>
      </c>
      <c r="G19" s="634"/>
      <c r="H19" s="634"/>
    </row>
    <row r="20" spans="2:15" ht="15.75" customHeight="1" outlineLevel="1">
      <c r="B20" s="157"/>
      <c r="C20" s="637" t="s">
        <v>30</v>
      </c>
      <c r="D20" s="637"/>
      <c r="E20" s="158"/>
      <c r="F20" s="634" t="s">
        <v>31</v>
      </c>
      <c r="G20" s="634"/>
      <c r="H20" s="634"/>
    </row>
    <row r="21" spans="2:15" ht="15.75" customHeight="1" outlineLevel="1">
      <c r="B21" s="157"/>
      <c r="C21" s="637" t="s">
        <v>37</v>
      </c>
      <c r="D21" s="637"/>
      <c r="E21" s="158"/>
      <c r="F21" s="634" t="s">
        <v>1973</v>
      </c>
      <c r="G21" s="634"/>
      <c r="H21" s="634"/>
    </row>
    <row r="22" spans="2:15" ht="15.75" customHeight="1" outlineLevel="1">
      <c r="B22" s="157"/>
      <c r="C22" s="635" t="s">
        <v>156</v>
      </c>
      <c r="D22" s="635"/>
      <c r="E22" s="158"/>
      <c r="F22" s="634" t="s">
        <v>1974</v>
      </c>
      <c r="G22" s="634"/>
      <c r="H22" s="634"/>
    </row>
    <row r="23" spans="2:15" ht="15.75" customHeight="1" outlineLevel="1">
      <c r="B23" s="157"/>
      <c r="C23" s="635" t="s">
        <v>157</v>
      </c>
      <c r="D23" s="635"/>
      <c r="E23" s="158"/>
      <c r="F23" s="634" t="s">
        <v>1975</v>
      </c>
      <c r="G23" s="634"/>
      <c r="H23" s="634"/>
    </row>
    <row r="24" spans="2:15" ht="15.75" customHeight="1" outlineLevel="1">
      <c r="B24" s="157"/>
      <c r="C24" s="635" t="s">
        <v>159</v>
      </c>
      <c r="D24" s="635"/>
      <c r="E24" s="158"/>
      <c r="F24" s="634" t="s">
        <v>1976</v>
      </c>
      <c r="G24" s="634"/>
      <c r="H24" s="634"/>
    </row>
    <row r="25" spans="2:15" ht="15.75" customHeight="1" outlineLevel="1">
      <c r="B25" s="157"/>
      <c r="C25" s="635" t="s">
        <v>35</v>
      </c>
      <c r="D25" s="635"/>
      <c r="E25" s="158"/>
      <c r="F25" s="634">
        <v>746</v>
      </c>
      <c r="G25" s="634"/>
      <c r="H25" s="634"/>
    </row>
    <row r="26" spans="2:15" ht="15.75" customHeight="1">
      <c r="B26" s="49"/>
      <c r="C26" s="52"/>
      <c r="D26" s="52"/>
      <c r="E26" s="87"/>
      <c r="F26" s="52"/>
      <c r="G26" s="52"/>
      <c r="H26" s="51"/>
    </row>
    <row r="27" spans="2:15" ht="15.75" customHeight="1" outlineLevel="1">
      <c r="B27" s="196" t="s">
        <v>39</v>
      </c>
      <c r="C27" s="197" t="s">
        <v>44</v>
      </c>
      <c r="D27" s="197"/>
      <c r="E27" s="198" t="s">
        <v>1</v>
      </c>
      <c r="F27" s="197" t="s">
        <v>1</v>
      </c>
      <c r="G27" s="197" t="s">
        <v>40</v>
      </c>
      <c r="H27" s="199" t="s">
        <v>41</v>
      </c>
    </row>
    <row r="28" spans="2:15" ht="15.75" customHeight="1" outlineLevel="1">
      <c r="B28" s="344">
        <v>1902</v>
      </c>
      <c r="C28" s="341" t="s">
        <v>1982</v>
      </c>
      <c r="D28" s="341"/>
      <c r="E28" s="172">
        <v>20250</v>
      </c>
      <c r="F28" s="173">
        <f>E28*'Прайс-лист'!I3*(1-'Прайс-лист'!$E$3)</f>
        <v>469800</v>
      </c>
      <c r="G28" s="344"/>
      <c r="H28" s="174">
        <f>F28</f>
        <v>469800</v>
      </c>
    </row>
    <row r="29" spans="2:15" ht="15.75" customHeight="1" outlineLevel="2">
      <c r="B29" s="184"/>
      <c r="C29" s="12" t="s">
        <v>337</v>
      </c>
      <c r="D29" s="12"/>
      <c r="E29" s="12"/>
      <c r="F29" s="12"/>
      <c r="G29" s="12"/>
      <c r="H29" s="12"/>
    </row>
    <row r="30" spans="2:15" ht="350.25" customHeight="1" outlineLevel="2">
      <c r="B30" s="176"/>
      <c r="C30" s="636" t="s">
        <v>3010</v>
      </c>
      <c r="D30" s="636"/>
      <c r="E30" s="636"/>
      <c r="F30" s="636"/>
      <c r="G30" s="636"/>
      <c r="H30" s="636"/>
    </row>
    <row r="31" spans="2:15" ht="15.75" customHeight="1" outlineLevel="1">
      <c r="C31" s="12" t="s">
        <v>365</v>
      </c>
      <c r="D31" s="12"/>
      <c r="E31" s="12"/>
      <c r="F31" s="12"/>
      <c r="G31" s="12"/>
      <c r="H31" s="12"/>
    </row>
    <row r="32" spans="2:15" ht="15.75" customHeight="1" outlineLevel="1">
      <c r="B32" s="343">
        <v>248802</v>
      </c>
      <c r="C32" s="345" t="s">
        <v>3</v>
      </c>
      <c r="D32" s="180" t="s">
        <v>277</v>
      </c>
      <c r="E32" s="179">
        <v>950</v>
      </c>
      <c r="F32" s="173">
        <f>E32*'Прайс-лист'!I3*(1-'Прайс-лист'!$E$3)</f>
        <v>22040</v>
      </c>
      <c r="G32" s="175">
        <v>0</v>
      </c>
      <c r="H32" s="174">
        <f>F32*G32</f>
        <v>0</v>
      </c>
      <c r="J32" s="104" t="s">
        <v>277</v>
      </c>
      <c r="K32" s="104" t="s">
        <v>277</v>
      </c>
      <c r="L32" s="104" t="s">
        <v>277</v>
      </c>
      <c r="M32" s="104" t="s">
        <v>277</v>
      </c>
      <c r="N32" s="104" t="s">
        <v>277</v>
      </c>
      <c r="O32" s="104" t="s">
        <v>277</v>
      </c>
    </row>
    <row r="33" spans="2:15" ht="15.75" customHeight="1" outlineLevel="1">
      <c r="B33" s="190">
        <v>2001</v>
      </c>
      <c r="C33" s="342" t="s">
        <v>448</v>
      </c>
      <c r="D33" s="342"/>
      <c r="E33" s="179">
        <v>23</v>
      </c>
      <c r="F33" s="173">
        <f>E33*'Прайс-лист'!I3*(1-'Прайс-лист'!$E$3)</f>
        <v>533.6</v>
      </c>
      <c r="G33" s="175">
        <v>0</v>
      </c>
      <c r="H33" s="174">
        <f t="shared" ref="H33:H37" si="0">F33*G33</f>
        <v>0</v>
      </c>
      <c r="J33" s="106" t="s">
        <v>368</v>
      </c>
      <c r="K33" s="106" t="s">
        <v>444</v>
      </c>
      <c r="L33" s="108" t="s">
        <v>445</v>
      </c>
      <c r="M33" s="125" t="s">
        <v>399</v>
      </c>
      <c r="N33" s="275" t="s">
        <v>401</v>
      </c>
      <c r="O33" s="108" t="s">
        <v>383</v>
      </c>
    </row>
    <row r="34" spans="2:15" ht="15.75" customHeight="1" outlineLevel="1">
      <c r="B34" s="343"/>
      <c r="C34" s="342" t="s">
        <v>463</v>
      </c>
      <c r="D34" s="191" t="s">
        <v>277</v>
      </c>
      <c r="E34" s="179">
        <v>3930</v>
      </c>
      <c r="F34" s="173">
        <f>E34*'Прайс-лист'!I3*(1-'Прайс-лист'!$E$3)</f>
        <v>91176</v>
      </c>
      <c r="G34" s="175">
        <v>0</v>
      </c>
      <c r="H34" s="174">
        <f t="shared" si="0"/>
        <v>0</v>
      </c>
      <c r="J34" s="106" t="s">
        <v>367</v>
      </c>
      <c r="K34" s="106" t="s">
        <v>443</v>
      </c>
      <c r="L34" s="106" t="s">
        <v>446</v>
      </c>
      <c r="M34" s="125" t="s">
        <v>400</v>
      </c>
      <c r="N34" s="275" t="s">
        <v>402</v>
      </c>
      <c r="O34" s="104" t="s">
        <v>382</v>
      </c>
    </row>
    <row r="35" spans="2:15" ht="15.75" customHeight="1" outlineLevel="1">
      <c r="B35" s="343">
        <v>211901</v>
      </c>
      <c r="C35" s="342" t="s">
        <v>463</v>
      </c>
      <c r="D35" s="191" t="s">
        <v>277</v>
      </c>
      <c r="E35" s="179">
        <v>4695</v>
      </c>
      <c r="F35" s="173">
        <f>E35*'Прайс-лист'!I3*(1-'Прайс-лист'!$E$3)</f>
        <v>108924</v>
      </c>
      <c r="G35" s="175">
        <v>0</v>
      </c>
      <c r="H35" s="174">
        <f t="shared" si="0"/>
        <v>0</v>
      </c>
      <c r="J35" s="106" t="s">
        <v>331</v>
      </c>
      <c r="K35" s="108" t="s">
        <v>523</v>
      </c>
      <c r="L35" s="106" t="s">
        <v>447</v>
      </c>
      <c r="M35" s="120"/>
      <c r="N35" s="276" t="s">
        <v>593</v>
      </c>
      <c r="O35" s="106"/>
    </row>
    <row r="36" spans="2:15" ht="15.75" customHeight="1" outlineLevel="1">
      <c r="B36" s="343">
        <v>2004</v>
      </c>
      <c r="C36" s="342" t="s">
        <v>279</v>
      </c>
      <c r="D36" s="191" t="s">
        <v>277</v>
      </c>
      <c r="E36" s="179">
        <v>0</v>
      </c>
      <c r="F36" s="173">
        <f>E36*'Прайс-лист'!I3*(1-'Прайс-лист'!$E$3)</f>
        <v>0</v>
      </c>
      <c r="G36" s="175">
        <v>0</v>
      </c>
      <c r="H36" s="174">
        <f t="shared" si="0"/>
        <v>0</v>
      </c>
      <c r="J36" s="108" t="s">
        <v>332</v>
      </c>
      <c r="L36" s="106"/>
      <c r="M36" s="106"/>
      <c r="N36" s="276" t="s">
        <v>594</v>
      </c>
      <c r="O36" s="108"/>
    </row>
    <row r="37" spans="2:15" ht="15.75" customHeight="1" outlineLevel="1">
      <c r="B37" s="343">
        <v>3099</v>
      </c>
      <c r="C37" s="340" t="s">
        <v>408</v>
      </c>
      <c r="D37" s="191" t="s">
        <v>277</v>
      </c>
      <c r="E37" s="179">
        <v>299</v>
      </c>
      <c r="F37" s="173">
        <f>E37*'Прайс-лист'!I3*(1-'Прайс-лист'!$E$3)</f>
        <v>6936.8</v>
      </c>
      <c r="G37" s="175">
        <v>0</v>
      </c>
      <c r="H37" s="174">
        <f t="shared" si="0"/>
        <v>0</v>
      </c>
      <c r="J37" s="108" t="s">
        <v>333</v>
      </c>
      <c r="M37" s="107"/>
      <c r="N37" s="275" t="s">
        <v>403</v>
      </c>
      <c r="O37" s="107"/>
    </row>
    <row r="38" spans="2:15" ht="15.75" customHeight="1" outlineLevel="1">
      <c r="B38" s="350" t="s">
        <v>378</v>
      </c>
      <c r="C38" s="352" t="s">
        <v>381</v>
      </c>
      <c r="D38" s="180" t="s">
        <v>277</v>
      </c>
      <c r="E38" s="179">
        <v>115</v>
      </c>
      <c r="F38" s="173">
        <f>E38*'Прайс-лист'!I3*(1-'Прайс-лист'!$E$3)</f>
        <v>2668</v>
      </c>
      <c r="G38" s="175">
        <v>0</v>
      </c>
      <c r="H38" s="174">
        <f t="shared" ref="H38:H39" si="1">F38*G38</f>
        <v>0</v>
      </c>
      <c r="M38" s="151"/>
      <c r="N38" s="275" t="s">
        <v>404</v>
      </c>
    </row>
    <row r="39" spans="2:15" ht="15.75" customHeight="1" outlineLevel="1">
      <c r="B39" s="350">
        <v>2282</v>
      </c>
      <c r="C39" s="349" t="s">
        <v>355</v>
      </c>
      <c r="D39" s="349"/>
      <c r="E39" s="179">
        <v>320</v>
      </c>
      <c r="F39" s="173">
        <f>E39*'Прайс-лист'!I3*(1-'Прайс-лист'!$E$3)</f>
        <v>7424</v>
      </c>
      <c r="G39" s="175">
        <v>0</v>
      </c>
      <c r="H39" s="174">
        <f t="shared" si="1"/>
        <v>0</v>
      </c>
      <c r="M39" s="151"/>
      <c r="N39" s="275" t="s">
        <v>405</v>
      </c>
    </row>
    <row r="40" spans="2:15" ht="15.75" customHeight="1" outlineLevel="1">
      <c r="B40" s="353">
        <v>2545</v>
      </c>
      <c r="C40" s="354" t="s">
        <v>1996</v>
      </c>
      <c r="D40" s="180"/>
      <c r="E40" s="179">
        <v>290</v>
      </c>
      <c r="F40" s="173">
        <f>E40*'Прайс-лист'!I3*(1-'Прайс-лист'!$E$3)</f>
        <v>6728</v>
      </c>
      <c r="G40" s="175">
        <v>0</v>
      </c>
      <c r="H40" s="174">
        <f t="shared" ref="H40" si="2">F40*G40</f>
        <v>0</v>
      </c>
      <c r="M40" s="151"/>
      <c r="N40" s="276" t="s">
        <v>595</v>
      </c>
    </row>
    <row r="41" spans="2:15" ht="15.75" customHeight="1" outlineLevel="1">
      <c r="C41" s="189" t="s">
        <v>4</v>
      </c>
      <c r="D41" s="189"/>
      <c r="E41" s="213"/>
      <c r="F41" s="189"/>
      <c r="G41" s="189"/>
      <c r="H41" s="189"/>
      <c r="M41" s="151"/>
      <c r="N41" s="275" t="s">
        <v>406</v>
      </c>
    </row>
    <row r="42" spans="2:15" ht="15.75" customHeight="1" outlineLevel="1">
      <c r="B42" s="350">
        <v>414601</v>
      </c>
      <c r="C42" s="632" t="s">
        <v>377</v>
      </c>
      <c r="D42" s="632"/>
      <c r="E42" s="182">
        <v>71</v>
      </c>
      <c r="F42" s="173">
        <f>E42*'Прайс-лист'!I3*(1-'Прайс-лист'!$E$3)</f>
        <v>1647.2</v>
      </c>
      <c r="G42" s="175">
        <v>0</v>
      </c>
      <c r="H42" s="174">
        <f t="shared" ref="H42:H44" si="3">F42*G42</f>
        <v>0</v>
      </c>
      <c r="N42" s="275" t="s">
        <v>407</v>
      </c>
    </row>
    <row r="43" spans="2:15" ht="15.75" customHeight="1" outlineLevel="1">
      <c r="B43" s="350">
        <v>2537</v>
      </c>
      <c r="C43" s="632" t="s">
        <v>515</v>
      </c>
      <c r="D43" s="632"/>
      <c r="E43" s="182">
        <v>515</v>
      </c>
      <c r="F43" s="173">
        <f>E43*'Прайс-лист'!I3*(1-'Прайс-лист'!$E$3)</f>
        <v>11948</v>
      </c>
      <c r="G43" s="175">
        <v>0</v>
      </c>
      <c r="H43" s="174">
        <f t="shared" si="3"/>
        <v>0</v>
      </c>
      <c r="M43" s="65"/>
      <c r="N43" s="277"/>
    </row>
    <row r="44" spans="2:15" ht="15.75" customHeight="1" outlineLevel="1">
      <c r="B44" s="350">
        <v>2543</v>
      </c>
      <c r="C44" s="632" t="s">
        <v>1983</v>
      </c>
      <c r="D44" s="632"/>
      <c r="E44" s="182">
        <v>940</v>
      </c>
      <c r="F44" s="173">
        <f>E44*'Прайс-лист'!I3*(1-'Прайс-лист'!$E$3)</f>
        <v>21808</v>
      </c>
      <c r="G44" s="175">
        <v>0</v>
      </c>
      <c r="H44" s="174">
        <f t="shared" si="3"/>
        <v>0</v>
      </c>
      <c r="N44" s="278" t="s">
        <v>347</v>
      </c>
    </row>
    <row r="45" spans="2:15" ht="15.75" customHeight="1" outlineLevel="1">
      <c r="B45" s="350">
        <v>2706</v>
      </c>
      <c r="C45" s="632" t="s">
        <v>441</v>
      </c>
      <c r="D45" s="632"/>
      <c r="E45" s="182">
        <v>686</v>
      </c>
      <c r="F45" s="173">
        <f>E45*'Прайс-лист'!I3*(1-'Прайс-лист'!$E$3)</f>
        <v>15915.2</v>
      </c>
      <c r="G45" s="175">
        <v>0</v>
      </c>
      <c r="H45" s="174">
        <f>F45*G45</f>
        <v>0</v>
      </c>
    </row>
    <row r="46" spans="2:15" ht="15.75" customHeight="1" outlineLevel="1">
      <c r="B46" s="350">
        <v>2705</v>
      </c>
      <c r="C46" s="632" t="s">
        <v>109</v>
      </c>
      <c r="D46" s="632"/>
      <c r="E46" s="182">
        <v>735</v>
      </c>
      <c r="F46" s="173">
        <f>E46*'Прайс-лист'!I3*(1-'Прайс-лист'!$E$3)</f>
        <v>17052</v>
      </c>
      <c r="G46" s="175">
        <v>0</v>
      </c>
      <c r="H46" s="174">
        <f>F46*G46</f>
        <v>0</v>
      </c>
    </row>
    <row r="47" spans="2:15" ht="15.75" customHeight="1" outlineLevel="1">
      <c r="B47" s="350">
        <v>2601</v>
      </c>
      <c r="C47" s="632" t="s">
        <v>1998</v>
      </c>
      <c r="D47" s="632"/>
      <c r="E47" s="182">
        <v>101</v>
      </c>
      <c r="F47" s="173">
        <f>E47*'Прайс-лист'!I3*(1-'Прайс-лист'!$E$3)</f>
        <v>2343.2000000000003</v>
      </c>
      <c r="G47" s="175">
        <v>0</v>
      </c>
      <c r="H47" s="174">
        <f>F47*G47</f>
        <v>0</v>
      </c>
    </row>
    <row r="48" spans="2:15" ht="15.75" customHeight="1" outlineLevel="1">
      <c r="B48" s="350">
        <v>225601</v>
      </c>
      <c r="C48" s="632" t="s">
        <v>604</v>
      </c>
      <c r="D48" s="632"/>
      <c r="E48" s="182">
        <v>511</v>
      </c>
      <c r="F48" s="173">
        <f>E48*'Прайс-лист'!I3*(1-'Прайс-лист'!$E$3)</f>
        <v>11855.2</v>
      </c>
      <c r="G48" s="175">
        <v>0</v>
      </c>
      <c r="H48" s="174">
        <f>F48*G48</f>
        <v>0</v>
      </c>
    </row>
    <row r="49" spans="2:15" ht="15.75" customHeight="1" outlineLevel="1">
      <c r="B49" s="350">
        <v>2271</v>
      </c>
      <c r="C49" s="632" t="s">
        <v>603</v>
      </c>
      <c r="D49" s="632"/>
      <c r="E49" s="182">
        <v>2153</v>
      </c>
      <c r="F49" s="173">
        <f>E49*'Прайс-лист'!I3*(1-'Прайс-лист'!$E$3)</f>
        <v>49949.600000000006</v>
      </c>
      <c r="G49" s="175">
        <v>0</v>
      </c>
      <c r="H49" s="174">
        <f t="shared" ref="H49:H59" si="4">F49*G49</f>
        <v>0</v>
      </c>
    </row>
    <row r="50" spans="2:15" ht="14.25" outlineLevel="1">
      <c r="B50" s="350">
        <v>2436</v>
      </c>
      <c r="C50" s="635" t="s">
        <v>520</v>
      </c>
      <c r="D50" s="635"/>
      <c r="E50" s="179">
        <v>665</v>
      </c>
      <c r="F50" s="173">
        <f>E50*'Прайс-лист'!I3*(1-'Прайс-лист'!$E$3)</f>
        <v>15428</v>
      </c>
      <c r="G50" s="175">
        <v>0</v>
      </c>
      <c r="H50" s="174">
        <f t="shared" si="4"/>
        <v>0</v>
      </c>
    </row>
    <row r="51" spans="2:15" ht="15.75" customHeight="1" outlineLevel="1">
      <c r="B51" s="350" t="s">
        <v>1991</v>
      </c>
      <c r="C51" s="351" t="s">
        <v>1990</v>
      </c>
      <c r="D51" s="351"/>
      <c r="E51" s="179">
        <v>156</v>
      </c>
      <c r="F51" s="173">
        <f>E51*'Прайс-лист'!I3*(1-'Прайс-лист'!$E$3)</f>
        <v>3619.2000000000003</v>
      </c>
      <c r="G51" s="175">
        <v>0</v>
      </c>
      <c r="H51" s="174">
        <f t="shared" si="4"/>
        <v>0</v>
      </c>
    </row>
    <row r="52" spans="2:15" ht="15.75" customHeight="1" outlineLevel="1">
      <c r="B52" s="353" t="s">
        <v>1993</v>
      </c>
      <c r="C52" s="351" t="s">
        <v>1992</v>
      </c>
      <c r="D52" s="351"/>
      <c r="E52" s="179">
        <v>43</v>
      </c>
      <c r="F52" s="173">
        <f>E52*'Прайс-лист'!I3*(1-'Прайс-лист'!$E$3)</f>
        <v>997.6</v>
      </c>
      <c r="G52" s="353">
        <f>IF(G36*G51,1,0)</f>
        <v>0</v>
      </c>
      <c r="H52" s="174">
        <f t="shared" si="4"/>
        <v>0</v>
      </c>
    </row>
    <row r="53" spans="2:15" ht="15.75" customHeight="1" outlineLevel="1">
      <c r="B53" s="350">
        <v>265301</v>
      </c>
      <c r="C53" s="632" t="s">
        <v>2001</v>
      </c>
      <c r="D53" s="632"/>
      <c r="E53" s="182">
        <v>270</v>
      </c>
      <c r="F53" s="173">
        <f>E53*'Прайс-лист'!I3*(1-'Прайс-лист'!$E$3)</f>
        <v>6264</v>
      </c>
      <c r="G53" s="175">
        <v>0</v>
      </c>
      <c r="H53" s="174">
        <f t="shared" si="4"/>
        <v>0</v>
      </c>
    </row>
    <row r="54" spans="2:15" ht="15.75" customHeight="1" outlineLevel="1">
      <c r="B54" s="350">
        <v>309905</v>
      </c>
      <c r="C54" s="632" t="s">
        <v>2002</v>
      </c>
      <c r="D54" s="632"/>
      <c r="E54" s="182">
        <v>76</v>
      </c>
      <c r="F54" s="173">
        <f>E54*'Прайс-лист'!I3*(1-'Прайс-лист'!$E$3)</f>
        <v>1763.2</v>
      </c>
      <c r="G54" s="353">
        <f>IF(G36*G53,1,0)</f>
        <v>0</v>
      </c>
      <c r="H54" s="174">
        <f t="shared" si="4"/>
        <v>0</v>
      </c>
    </row>
    <row r="55" spans="2:15" ht="15.75" customHeight="1" outlineLevel="1">
      <c r="B55" s="353">
        <v>2736</v>
      </c>
      <c r="C55" s="635" t="s">
        <v>328</v>
      </c>
      <c r="D55" s="635"/>
      <c r="E55" s="182">
        <v>857</v>
      </c>
      <c r="F55" s="173">
        <f>E55*'Прайс-лист'!I3*(1-'Прайс-лист'!$E$3)</f>
        <v>19882.400000000001</v>
      </c>
      <c r="G55" s="175">
        <v>0</v>
      </c>
      <c r="H55" s="174">
        <f t="shared" si="4"/>
        <v>0</v>
      </c>
    </row>
    <row r="56" spans="2:15" ht="15.75" customHeight="1" outlineLevel="1">
      <c r="B56" s="350"/>
      <c r="C56" s="632" t="s">
        <v>1989</v>
      </c>
      <c r="D56" s="632"/>
      <c r="E56" s="182">
        <v>0</v>
      </c>
      <c r="F56" s="173">
        <f>E56*'Прайс-лист'!I3*(1-'Прайс-лист'!$E$3)</f>
        <v>0</v>
      </c>
      <c r="G56" s="175">
        <v>0</v>
      </c>
      <c r="H56" s="174">
        <f t="shared" si="4"/>
        <v>0</v>
      </c>
    </row>
    <row r="57" spans="2:15" ht="15.75" customHeight="1" outlineLevel="1">
      <c r="B57" s="350">
        <v>2969</v>
      </c>
      <c r="C57" s="632" t="s">
        <v>6</v>
      </c>
      <c r="D57" s="632"/>
      <c r="E57" s="182">
        <v>230</v>
      </c>
      <c r="F57" s="173">
        <f>E57*'Прайс-лист'!I3*(1-'Прайс-лист'!$E$3)</f>
        <v>5336</v>
      </c>
      <c r="G57" s="175">
        <v>0</v>
      </c>
      <c r="H57" s="174">
        <f t="shared" si="4"/>
        <v>0</v>
      </c>
    </row>
    <row r="58" spans="2:15" ht="15.75" customHeight="1" outlineLevel="1">
      <c r="B58" s="350">
        <v>2970</v>
      </c>
      <c r="C58" s="632" t="s">
        <v>67</v>
      </c>
      <c r="D58" s="632"/>
      <c r="E58" s="182">
        <v>258</v>
      </c>
      <c r="F58" s="173">
        <f>E58*'Прайс-лист'!I3*(1-'Прайс-лист'!$E$3)</f>
        <v>5985.6</v>
      </c>
      <c r="G58" s="175">
        <v>0</v>
      </c>
      <c r="H58" s="174">
        <f t="shared" si="4"/>
        <v>0</v>
      </c>
    </row>
    <row r="59" spans="2:15" ht="15.75" customHeight="1" outlineLevel="1">
      <c r="B59" s="350">
        <v>280001</v>
      </c>
      <c r="C59" s="632" t="s">
        <v>8</v>
      </c>
      <c r="D59" s="632"/>
      <c r="E59" s="182">
        <v>690</v>
      </c>
      <c r="F59" s="173">
        <f>E59*'Прайс-лист'!I3*(1-'Прайс-лист'!$E$3)</f>
        <v>16008</v>
      </c>
      <c r="G59" s="175">
        <v>0</v>
      </c>
      <c r="H59" s="174">
        <f t="shared" si="4"/>
        <v>0</v>
      </c>
    </row>
    <row r="60" spans="2:15" ht="15.75" customHeight="1" outlineLevel="1">
      <c r="B60" s="3"/>
      <c r="C60" s="294"/>
      <c r="D60" s="294"/>
      <c r="E60" s="85"/>
      <c r="F60" s="315" t="s">
        <v>9</v>
      </c>
      <c r="G60" s="633">
        <f>SUM(H28:H59)</f>
        <v>469800</v>
      </c>
      <c r="H60" s="633"/>
      <c r="O60" s="148"/>
    </row>
    <row r="61" spans="2:15" ht="14.25" outlineLevel="1">
      <c r="O61" s="148"/>
    </row>
    <row r="76" spans="8:15" ht="15.75" customHeight="1">
      <c r="H76" s="148"/>
    </row>
    <row r="77" spans="8:15" ht="15.75" customHeight="1">
      <c r="H77" s="148"/>
      <c r="O77" s="148"/>
    </row>
    <row r="78" spans="8:15" ht="15.75" customHeight="1">
      <c r="H78" s="148"/>
      <c r="O78" s="148"/>
    </row>
    <row r="79" spans="8:15" ht="15.75" customHeight="1">
      <c r="H79" s="148"/>
      <c r="O79" s="148"/>
    </row>
    <row r="80" spans="8:15" ht="15.75" customHeight="1">
      <c r="H80" s="148"/>
      <c r="O80" s="148"/>
    </row>
    <row r="81" spans="4:15" ht="15.75" customHeight="1">
      <c r="H81" s="148"/>
      <c r="O81" s="148"/>
    </row>
    <row r="82" spans="4:15" ht="15.75" customHeight="1">
      <c r="H82" s="148"/>
      <c r="O82" s="148"/>
    </row>
    <row r="83" spans="4:15" ht="15.75" customHeight="1">
      <c r="H83" s="148"/>
      <c r="O83" s="148"/>
    </row>
    <row r="84" spans="4:15" ht="15.75" customHeight="1">
      <c r="D84" s="79"/>
      <c r="F84" s="260"/>
      <c r="H84" s="148"/>
      <c r="O84" s="148"/>
    </row>
    <row r="85" spans="4:15" ht="14.25">
      <c r="D85" s="79"/>
      <c r="F85" s="260"/>
      <c r="H85" s="148"/>
      <c r="O85" s="148"/>
    </row>
    <row r="86" spans="4:15" ht="14.25">
      <c r="D86" s="79"/>
      <c r="F86" s="260"/>
      <c r="H86" s="148"/>
      <c r="O86" s="148"/>
    </row>
    <row r="87" spans="4:15" ht="14.25">
      <c r="D87" s="79"/>
      <c r="F87" s="260"/>
      <c r="H87" s="148"/>
      <c r="O87" s="148"/>
    </row>
    <row r="88" spans="4:15" ht="14.25">
      <c r="D88" s="79"/>
      <c r="F88" s="260"/>
      <c r="H88" s="148"/>
      <c r="O88" s="148"/>
    </row>
    <row r="89" spans="4:15" ht="14.25">
      <c r="D89" s="79"/>
      <c r="F89" s="260"/>
      <c r="O89" s="148"/>
    </row>
    <row r="90" spans="4:15" ht="14.25">
      <c r="D90" s="79"/>
      <c r="F90" s="260"/>
      <c r="H90" s="148"/>
    </row>
    <row r="91" spans="4:15" ht="14.25">
      <c r="H91" s="148"/>
      <c r="O91" s="148"/>
    </row>
    <row r="92" spans="4:15" ht="14.25">
      <c r="H92" s="148"/>
      <c r="O92" s="148"/>
    </row>
    <row r="93" spans="4:15" ht="14.25">
      <c r="D93" s="260"/>
      <c r="H93" s="148"/>
      <c r="O93" s="148"/>
    </row>
    <row r="94" spans="4:15" ht="14.25">
      <c r="D94" s="260"/>
      <c r="H94" s="148"/>
      <c r="O94" s="148"/>
    </row>
    <row r="95" spans="4:15" ht="14.25">
      <c r="D95" s="260"/>
      <c r="H95" s="148"/>
      <c r="O95" s="148"/>
    </row>
    <row r="96" spans="4:15" ht="14.25">
      <c r="D96" s="260"/>
      <c r="H96" s="148"/>
      <c r="O96" s="148"/>
    </row>
    <row r="97" spans="4:15" ht="14.25">
      <c r="D97" s="260"/>
      <c r="H97" s="148"/>
      <c r="O97" s="148"/>
    </row>
    <row r="98" spans="4:15" ht="14.25">
      <c r="D98" s="260"/>
      <c r="H98" s="148"/>
      <c r="O98" s="148"/>
    </row>
    <row r="99" spans="4:15" ht="14.25">
      <c r="D99" s="260"/>
      <c r="H99" s="148"/>
      <c r="O99" s="148"/>
    </row>
    <row r="100" spans="4:15" ht="14.25">
      <c r="D100" s="149"/>
      <c r="H100" s="148"/>
      <c r="O100" s="148"/>
    </row>
    <row r="101" spans="4:15" ht="14.25">
      <c r="H101" s="148"/>
      <c r="O101" s="148"/>
    </row>
    <row r="102" spans="4:15" ht="14.25">
      <c r="D102" s="79"/>
      <c r="H102" s="148"/>
      <c r="O102" s="148"/>
    </row>
    <row r="103" spans="4:15" ht="14.25">
      <c r="D103" s="260"/>
      <c r="F103" s="148"/>
      <c r="H103" s="148"/>
      <c r="O103" s="148"/>
    </row>
    <row r="104" spans="4:15" ht="14.25">
      <c r="D104" s="79"/>
      <c r="F104" s="260"/>
      <c r="H104" s="148"/>
      <c r="O104" s="148"/>
    </row>
    <row r="105" spans="4:15" ht="14.25">
      <c r="D105" s="79"/>
      <c r="F105" s="260"/>
      <c r="H105" s="148"/>
      <c r="O105" s="148"/>
    </row>
    <row r="106" spans="4:15" ht="14.25">
      <c r="D106" s="79"/>
      <c r="F106" s="260"/>
      <c r="H106" s="148"/>
      <c r="O106" s="148"/>
    </row>
    <row r="107" spans="4:15" ht="14.25">
      <c r="D107" s="79"/>
      <c r="F107" s="260"/>
      <c r="H107" s="148"/>
      <c r="O107" s="148"/>
    </row>
    <row r="108" spans="4:15" ht="14.25">
      <c r="D108" s="79"/>
      <c r="F108" s="260"/>
      <c r="H108" s="148"/>
      <c r="O108" s="148"/>
    </row>
    <row r="109" spans="4:15" ht="14.25">
      <c r="H109" s="148"/>
      <c r="O109" s="148"/>
    </row>
    <row r="110" spans="4:15" ht="14.25">
      <c r="H110" s="148"/>
      <c r="O110" s="148"/>
    </row>
    <row r="111" spans="4:15" ht="14.25">
      <c r="H111" s="148"/>
      <c r="O111" s="148"/>
    </row>
    <row r="112" spans="4:15" ht="14.25">
      <c r="H112" s="148"/>
      <c r="O112" s="148"/>
    </row>
    <row r="113" spans="15:15" ht="14.25">
      <c r="O113" s="148"/>
    </row>
  </sheetData>
  <mergeCells count="64">
    <mergeCell ref="C5:D5"/>
    <mergeCell ref="F5:H5"/>
    <mergeCell ref="B2:H2"/>
    <mergeCell ref="P2:Q2"/>
    <mergeCell ref="B3:H3"/>
    <mergeCell ref="C4:D4"/>
    <mergeCell ref="F4:H4"/>
    <mergeCell ref="C6:D6"/>
    <mergeCell ref="F6:H6"/>
    <mergeCell ref="C7:D7"/>
    <mergeCell ref="F7:H7"/>
    <mergeCell ref="C8:D8"/>
    <mergeCell ref="F8:H8"/>
    <mergeCell ref="C9:D9"/>
    <mergeCell ref="F9:H9"/>
    <mergeCell ref="C10:D10"/>
    <mergeCell ref="F10:H10"/>
    <mergeCell ref="C11:D11"/>
    <mergeCell ref="F11:H11"/>
    <mergeCell ref="C12:D12"/>
    <mergeCell ref="F12:H12"/>
    <mergeCell ref="C13:D13"/>
    <mergeCell ref="F13:H13"/>
    <mergeCell ref="C14:D14"/>
    <mergeCell ref="F14:H14"/>
    <mergeCell ref="C21:D21"/>
    <mergeCell ref="F21:H21"/>
    <mergeCell ref="C15:D15"/>
    <mergeCell ref="F15:H15"/>
    <mergeCell ref="C16:D16"/>
    <mergeCell ref="F16:H16"/>
    <mergeCell ref="C17:D17"/>
    <mergeCell ref="F17:H17"/>
    <mergeCell ref="F18:H18"/>
    <mergeCell ref="C19:D19"/>
    <mergeCell ref="F19:H19"/>
    <mergeCell ref="C20:D20"/>
    <mergeCell ref="F20:H20"/>
    <mergeCell ref="C44:D44"/>
    <mergeCell ref="C22:D22"/>
    <mergeCell ref="F22:H22"/>
    <mergeCell ref="C23:D23"/>
    <mergeCell ref="F23:H23"/>
    <mergeCell ref="C24:D24"/>
    <mergeCell ref="F24:H24"/>
    <mergeCell ref="C25:D25"/>
    <mergeCell ref="F25:H25"/>
    <mergeCell ref="C30:H30"/>
    <mergeCell ref="C42:D42"/>
    <mergeCell ref="C43:D43"/>
    <mergeCell ref="C54:D54"/>
    <mergeCell ref="C45:D45"/>
    <mergeCell ref="C46:D46"/>
    <mergeCell ref="C47:D47"/>
    <mergeCell ref="C48:D48"/>
    <mergeCell ref="C49:D49"/>
    <mergeCell ref="C50:D50"/>
    <mergeCell ref="C53:D53"/>
    <mergeCell ref="G60:H60"/>
    <mergeCell ref="C55:D55"/>
    <mergeCell ref="C56:D56"/>
    <mergeCell ref="C57:D57"/>
    <mergeCell ref="C58:D58"/>
    <mergeCell ref="C59:D59"/>
  </mergeCells>
  <dataValidations count="7">
    <dataValidation type="list" allowBlank="1" showInputMessage="1" showErrorMessage="1" sqref="D32">
      <formula1>$J$32:$J$37</formula1>
    </dataValidation>
    <dataValidation type="list" allowBlank="1" showInputMessage="1" showErrorMessage="1" sqref="D35">
      <formula1>$L$32:$L$35</formula1>
    </dataValidation>
    <dataValidation type="list" allowBlank="1" showInputMessage="1" showErrorMessage="1" sqref="D36">
      <formula1>$M$32:$M$34</formula1>
    </dataValidation>
    <dataValidation type="list" allowBlank="1" showInputMessage="1" showErrorMessage="1" sqref="D37">
      <formula1>$N$32:$N$44</formula1>
    </dataValidation>
    <dataValidation type="list" allowBlank="1" showInputMessage="1" showErrorMessage="1" sqref="D34">
      <formula1>$K$32:$K$33</formula1>
    </dataValidation>
    <dataValidation type="list" allowBlank="1" showInputMessage="1" showErrorMessage="1" sqref="D40">
      <formula1>$O$32:$O$36</formula1>
    </dataValidation>
    <dataValidation type="list" allowBlank="1" showInputMessage="1" showErrorMessage="1" sqref="D38">
      <formula1>$O$32:$O$34</formula1>
    </dataValidation>
  </dataValidations>
  <hyperlinks>
    <hyperlink ref="P2:Q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9"/>
  <sheetViews>
    <sheetView showGridLines="0" zoomScaleNormal="100" workbookViewId="0">
      <pane ySplit="2" topLeftCell="A22" activePane="bottomLeft" state="frozen"/>
      <selection pane="bottomLeft" activeCell="G29" sqref="G29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8" customWidth="1"/>
    <col min="5" max="5" width="10.7109375" style="150" hidden="1" customWidth="1"/>
    <col min="6" max="6" width="15.7109375" style="149" customWidth="1"/>
    <col min="7" max="7" width="10.7109375" style="148" customWidth="1"/>
    <col min="8" max="8" width="15.7109375" style="149" customWidth="1"/>
    <col min="9" max="9" width="9.140625" style="148"/>
    <col min="10" max="10" width="9.140625" style="148" hidden="1" customWidth="1" outlineLevel="1"/>
    <col min="11" max="11" width="9.140625" style="148" collapsed="1"/>
    <col min="12" max="14" width="9.140625" style="148"/>
    <col min="15" max="15" width="19.5703125" style="58" bestFit="1" customWidth="1"/>
    <col min="16" max="16384" width="9.140625" style="148"/>
  </cols>
  <sheetData>
    <row r="2" spans="2:12" ht="15.75" customHeight="1">
      <c r="B2" s="638" t="s">
        <v>221</v>
      </c>
      <c r="C2" s="638"/>
      <c r="D2" s="638"/>
      <c r="E2" s="638"/>
      <c r="F2" s="638"/>
      <c r="G2" s="638"/>
      <c r="H2" s="638"/>
      <c r="K2" s="639" t="s">
        <v>411</v>
      </c>
      <c r="L2" s="639"/>
    </row>
    <row r="3" spans="2:12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2" ht="15.75" customHeight="1" outlineLevel="1">
      <c r="B4" s="157"/>
      <c r="C4" s="637" t="s">
        <v>16</v>
      </c>
      <c r="D4" s="637"/>
      <c r="E4" s="158"/>
      <c r="F4" s="634">
        <v>300</v>
      </c>
      <c r="G4" s="634"/>
      <c r="H4" s="634"/>
    </row>
    <row r="5" spans="2:12" ht="15.75" customHeight="1" outlineLevel="1">
      <c r="B5" s="157"/>
      <c r="C5" s="637" t="s">
        <v>17</v>
      </c>
      <c r="D5" s="637"/>
      <c r="E5" s="158"/>
      <c r="F5" s="634">
        <v>205</v>
      </c>
      <c r="G5" s="634"/>
      <c r="H5" s="634"/>
    </row>
    <row r="6" spans="2:12" ht="15.75" customHeight="1" outlineLevel="1">
      <c r="B6" s="157"/>
      <c r="C6" s="637" t="s">
        <v>18</v>
      </c>
      <c r="D6" s="637"/>
      <c r="E6" s="158"/>
      <c r="F6" s="634">
        <v>165</v>
      </c>
      <c r="G6" s="634"/>
      <c r="H6" s="634"/>
    </row>
    <row r="7" spans="2:12" ht="15.75" customHeight="1" outlineLevel="1">
      <c r="B7" s="157"/>
      <c r="C7" s="637" t="s">
        <v>19</v>
      </c>
      <c r="D7" s="637"/>
      <c r="E7" s="158"/>
      <c r="F7" s="634">
        <v>78</v>
      </c>
      <c r="G7" s="634"/>
      <c r="H7" s="634"/>
    </row>
    <row r="8" spans="2:12" ht="15.75" customHeight="1" outlineLevel="1">
      <c r="B8" s="157"/>
      <c r="C8" s="637" t="s">
        <v>20</v>
      </c>
      <c r="D8" s="637"/>
      <c r="E8" s="158"/>
      <c r="F8" s="634">
        <v>43</v>
      </c>
      <c r="G8" s="634"/>
      <c r="H8" s="634"/>
    </row>
    <row r="9" spans="2:12" ht="15.75" customHeight="1" outlineLevel="1">
      <c r="B9" s="157"/>
      <c r="C9" s="637" t="s">
        <v>36</v>
      </c>
      <c r="D9" s="637"/>
      <c r="E9" s="158"/>
      <c r="F9" s="634">
        <v>33</v>
      </c>
      <c r="G9" s="634"/>
      <c r="H9" s="634"/>
    </row>
    <row r="10" spans="2:12" ht="15.75" customHeight="1" outlineLevel="1">
      <c r="B10" s="157"/>
      <c r="C10" s="637" t="s">
        <v>21</v>
      </c>
      <c r="D10" s="637"/>
      <c r="E10" s="158"/>
      <c r="F10" s="634">
        <v>520</v>
      </c>
      <c r="G10" s="634"/>
      <c r="H10" s="634"/>
    </row>
    <row r="11" spans="2:12" ht="15.75" customHeight="1" outlineLevel="1">
      <c r="B11" s="157"/>
      <c r="C11" s="637" t="s">
        <v>22</v>
      </c>
      <c r="D11" s="637"/>
      <c r="E11" s="158"/>
      <c r="F11" s="634">
        <v>4</v>
      </c>
      <c r="G11" s="634"/>
      <c r="H11" s="634"/>
    </row>
    <row r="12" spans="2:12" ht="15.75" customHeight="1" outlineLevel="1">
      <c r="B12" s="157"/>
      <c r="C12" s="637" t="s">
        <v>23</v>
      </c>
      <c r="D12" s="637"/>
      <c r="E12" s="158"/>
      <c r="F12" s="634" t="s">
        <v>213</v>
      </c>
      <c r="G12" s="634"/>
      <c r="H12" s="634"/>
    </row>
    <row r="13" spans="2:12" ht="15.75" customHeight="1" outlineLevel="1">
      <c r="B13" s="157"/>
      <c r="C13" s="637" t="s">
        <v>172</v>
      </c>
      <c r="D13" s="637"/>
      <c r="E13" s="159"/>
      <c r="F13" s="647">
        <v>6</v>
      </c>
      <c r="G13" s="647"/>
      <c r="H13" s="647"/>
    </row>
    <row r="14" spans="2:12" ht="15.75" customHeight="1" outlineLevel="1">
      <c r="B14" s="157"/>
      <c r="C14" s="637" t="s">
        <v>24</v>
      </c>
      <c r="D14" s="637"/>
      <c r="E14" s="158"/>
      <c r="F14" s="634">
        <v>10</v>
      </c>
      <c r="G14" s="634"/>
      <c r="H14" s="634"/>
    </row>
    <row r="15" spans="2:12" ht="15.75" customHeight="1" outlineLevel="1">
      <c r="B15" s="157"/>
      <c r="C15" s="637" t="s">
        <v>25</v>
      </c>
      <c r="D15" s="637"/>
      <c r="E15" s="158"/>
      <c r="F15" s="634">
        <v>15</v>
      </c>
      <c r="G15" s="634"/>
      <c r="H15" s="634"/>
    </row>
    <row r="16" spans="2:12" ht="15.75" customHeight="1" outlineLevel="1">
      <c r="B16" s="157"/>
      <c r="C16" s="637" t="s">
        <v>26</v>
      </c>
      <c r="D16" s="637"/>
      <c r="E16" s="158"/>
      <c r="F16" s="634">
        <v>50</v>
      </c>
      <c r="G16" s="634"/>
      <c r="H16" s="634"/>
    </row>
    <row r="17" spans="2:10" ht="15.75" customHeight="1" outlineLevel="1">
      <c r="B17" s="157"/>
      <c r="C17" s="637" t="s">
        <v>27</v>
      </c>
      <c r="D17" s="637"/>
      <c r="E17" s="158"/>
      <c r="F17" s="634">
        <v>381</v>
      </c>
      <c r="G17" s="634"/>
      <c r="H17" s="634"/>
    </row>
    <row r="18" spans="2:10" ht="15.75" customHeight="1" outlineLevel="1">
      <c r="B18" s="157"/>
      <c r="C18" s="637" t="s">
        <v>28</v>
      </c>
      <c r="D18" s="637"/>
      <c r="E18" s="158"/>
      <c r="F18" s="634" t="s">
        <v>216</v>
      </c>
      <c r="G18" s="634"/>
      <c r="H18" s="634"/>
    </row>
    <row r="19" spans="2:10" ht="31.5" customHeight="1" outlineLevel="1">
      <c r="B19" s="157"/>
      <c r="C19" s="637" t="s">
        <v>30</v>
      </c>
      <c r="D19" s="637"/>
      <c r="E19" s="158"/>
      <c r="F19" s="634" t="s">
        <v>214</v>
      </c>
      <c r="G19" s="634"/>
      <c r="H19" s="634"/>
    </row>
    <row r="20" spans="2:10" ht="15.75" customHeight="1" outlineLevel="1">
      <c r="B20" s="157"/>
      <c r="C20" s="637" t="s">
        <v>37</v>
      </c>
      <c r="D20" s="637"/>
      <c r="E20" s="158"/>
      <c r="F20" s="634" t="s">
        <v>49</v>
      </c>
      <c r="G20" s="634"/>
      <c r="H20" s="634"/>
    </row>
    <row r="21" spans="2:10" ht="15.75" customHeight="1" outlineLevel="1">
      <c r="B21" s="157"/>
      <c r="C21" s="635" t="s">
        <v>33</v>
      </c>
      <c r="D21" s="635"/>
      <c r="E21" s="158"/>
      <c r="F21" s="634" t="s">
        <v>201</v>
      </c>
      <c r="G21" s="634"/>
      <c r="H21" s="634"/>
    </row>
    <row r="22" spans="2:10" ht="15.75" customHeight="1" outlineLevel="1">
      <c r="B22" s="157"/>
      <c r="C22" s="635" t="s">
        <v>35</v>
      </c>
      <c r="D22" s="635"/>
      <c r="E22" s="158"/>
      <c r="F22" s="634">
        <v>38</v>
      </c>
      <c r="G22" s="634"/>
      <c r="H22" s="634"/>
    </row>
    <row r="23" spans="2:10" ht="15.75" customHeight="1">
      <c r="B23" s="49"/>
      <c r="C23" s="52"/>
      <c r="D23" s="52"/>
      <c r="E23" s="87"/>
      <c r="F23" s="52"/>
      <c r="G23" s="52"/>
      <c r="H23" s="51"/>
    </row>
    <row r="24" spans="2:10" ht="15.75" customHeight="1" outlineLevel="1">
      <c r="B24" s="196" t="s">
        <v>39</v>
      </c>
      <c r="C24" s="197" t="s">
        <v>44</v>
      </c>
      <c r="D24" s="197"/>
      <c r="E24" s="198" t="s">
        <v>1</v>
      </c>
      <c r="F24" s="197" t="s">
        <v>1</v>
      </c>
      <c r="G24" s="197" t="s">
        <v>40</v>
      </c>
      <c r="H24" s="199" t="s">
        <v>41</v>
      </c>
    </row>
    <row r="25" spans="2:10" ht="15.75" customHeight="1" outlineLevel="1">
      <c r="B25" s="250">
        <v>1251</v>
      </c>
      <c r="C25" s="241" t="s">
        <v>228</v>
      </c>
      <c r="D25" s="241"/>
      <c r="E25" s="172">
        <v>1614</v>
      </c>
      <c r="F25" s="173">
        <f>E25*'Прайс-лист'!I3*(1-'Прайс-лист'!$E$3)</f>
        <v>37444.800000000003</v>
      </c>
      <c r="G25" s="250"/>
      <c r="H25" s="174">
        <f>F25</f>
        <v>37444.800000000003</v>
      </c>
    </row>
    <row r="26" spans="2:10" ht="15.75" customHeight="1" outlineLevel="2">
      <c r="B26" s="184"/>
      <c r="C26" s="12" t="s">
        <v>337</v>
      </c>
      <c r="D26" s="12"/>
      <c r="E26" s="12"/>
      <c r="F26" s="12"/>
      <c r="G26" s="12"/>
      <c r="H26" s="12"/>
    </row>
    <row r="27" spans="2:10" ht="261.75" customHeight="1" outlineLevel="2">
      <c r="B27" s="176"/>
      <c r="C27" s="636" t="s">
        <v>642</v>
      </c>
      <c r="D27" s="636"/>
      <c r="E27" s="636"/>
      <c r="F27" s="636"/>
      <c r="G27" s="636"/>
      <c r="H27" s="636"/>
    </row>
    <row r="28" spans="2:10" ht="15.75" customHeight="1" outlineLevel="1">
      <c r="C28" s="12" t="s">
        <v>365</v>
      </c>
      <c r="D28" s="12"/>
      <c r="E28" s="12"/>
      <c r="F28" s="12"/>
      <c r="G28" s="12"/>
      <c r="H28" s="12"/>
    </row>
    <row r="29" spans="2:10" ht="15.75" customHeight="1" outlineLevel="1">
      <c r="B29" s="250"/>
      <c r="C29" s="242" t="s">
        <v>454</v>
      </c>
      <c r="D29" s="231" t="s">
        <v>277</v>
      </c>
      <c r="E29" s="219">
        <v>23</v>
      </c>
      <c r="F29" s="174">
        <f>E29*'Прайс-лист'!I3*(1-'Прайс-лист'!$E$3)</f>
        <v>533.6</v>
      </c>
      <c r="G29" s="175">
        <v>0</v>
      </c>
      <c r="H29" s="239">
        <f>F29*G29</f>
        <v>0</v>
      </c>
      <c r="J29" s="104" t="s">
        <v>277</v>
      </c>
    </row>
    <row r="30" spans="2:10" ht="15.75" customHeight="1" outlineLevel="1">
      <c r="C30" s="189" t="s">
        <v>4</v>
      </c>
      <c r="D30" s="189"/>
      <c r="E30" s="189"/>
      <c r="F30" s="189"/>
      <c r="G30" s="189"/>
      <c r="H30" s="189"/>
      <c r="J30" s="108" t="s">
        <v>453</v>
      </c>
    </row>
    <row r="31" spans="2:10" ht="15.75" customHeight="1" outlineLevel="1">
      <c r="B31" s="245">
        <v>4144</v>
      </c>
      <c r="C31" s="644" t="s">
        <v>409</v>
      </c>
      <c r="D31" s="644"/>
      <c r="E31" s="219">
        <v>23</v>
      </c>
      <c r="F31" s="173">
        <f>E31*'Прайс-лист'!I3*(1-'Прайс-лист'!$E$3)</f>
        <v>533.6</v>
      </c>
      <c r="G31" s="175">
        <v>0</v>
      </c>
      <c r="H31" s="174">
        <f t="shared" ref="H31:H38" si="0">F31*G31</f>
        <v>0</v>
      </c>
      <c r="J31" s="104" t="s">
        <v>450</v>
      </c>
    </row>
    <row r="32" spans="2:10" ht="15.75" customHeight="1" outlineLevel="1">
      <c r="B32" s="245">
        <v>2401</v>
      </c>
      <c r="C32" s="644" t="s">
        <v>46</v>
      </c>
      <c r="D32" s="644"/>
      <c r="E32" s="219">
        <v>141</v>
      </c>
      <c r="F32" s="173">
        <f>E32*'Прайс-лист'!I3*(1-'Прайс-лист'!$E$3)</f>
        <v>3271.2000000000003</v>
      </c>
      <c r="G32" s="175">
        <v>0</v>
      </c>
      <c r="H32" s="174">
        <f t="shared" si="0"/>
        <v>0</v>
      </c>
      <c r="J32" s="111" t="s">
        <v>451</v>
      </c>
    </row>
    <row r="33" spans="2:15" ht="15.75" customHeight="1" outlineLevel="1">
      <c r="B33" s="245">
        <v>2347</v>
      </c>
      <c r="C33" s="644" t="s">
        <v>11</v>
      </c>
      <c r="D33" s="644"/>
      <c r="E33" s="219">
        <v>86</v>
      </c>
      <c r="F33" s="173">
        <f>E33*'Прайс-лист'!I3*(1-'Прайс-лист'!$E$3)</f>
        <v>1995.2</v>
      </c>
      <c r="G33" s="175">
        <v>0</v>
      </c>
      <c r="H33" s="174">
        <f t="shared" si="0"/>
        <v>0</v>
      </c>
      <c r="J33" s="105" t="s">
        <v>456</v>
      </c>
    </row>
    <row r="34" spans="2:15" ht="15.75" customHeight="1" outlineLevel="1">
      <c r="B34" s="245">
        <v>2342</v>
      </c>
      <c r="C34" s="644" t="s">
        <v>65</v>
      </c>
      <c r="D34" s="644"/>
      <c r="E34" s="219">
        <v>62</v>
      </c>
      <c r="F34" s="173">
        <f>E34*'Прайс-лист'!I3*(1-'Прайс-лист'!$E$3)</f>
        <v>1438.4</v>
      </c>
      <c r="G34" s="175">
        <v>0</v>
      </c>
      <c r="H34" s="174">
        <f t="shared" si="0"/>
        <v>0</v>
      </c>
      <c r="J34" s="130" t="s">
        <v>346</v>
      </c>
    </row>
    <row r="35" spans="2:15" ht="15.75" customHeight="1" outlineLevel="1">
      <c r="B35" s="245">
        <v>2343</v>
      </c>
      <c r="C35" s="644" t="s">
        <v>66</v>
      </c>
      <c r="D35" s="644"/>
      <c r="E35" s="219">
        <v>62</v>
      </c>
      <c r="F35" s="173">
        <f>E35*'Прайс-лист'!I3*(1-'Прайс-лист'!$E$3)</f>
        <v>1438.4</v>
      </c>
      <c r="G35" s="175">
        <v>0</v>
      </c>
      <c r="H35" s="174">
        <f t="shared" si="0"/>
        <v>0</v>
      </c>
      <c r="J35" s="130" t="s">
        <v>455</v>
      </c>
    </row>
    <row r="36" spans="2:15" ht="15.75" customHeight="1" outlineLevel="1">
      <c r="B36" s="245">
        <v>2933</v>
      </c>
      <c r="C36" s="644" t="s">
        <v>591</v>
      </c>
      <c r="D36" s="644"/>
      <c r="E36" s="219">
        <v>95</v>
      </c>
      <c r="F36" s="173">
        <f>E36*'Прайс-лист'!I3*(1-'Прайс-лист'!$E$3)</f>
        <v>2204</v>
      </c>
      <c r="G36" s="175">
        <v>0</v>
      </c>
      <c r="H36" s="174">
        <f t="shared" si="0"/>
        <v>0</v>
      </c>
    </row>
    <row r="37" spans="2:15" ht="15.75" customHeight="1" outlineLevel="1">
      <c r="B37" s="245">
        <v>2934</v>
      </c>
      <c r="C37" s="644" t="s">
        <v>592</v>
      </c>
      <c r="D37" s="644"/>
      <c r="E37" s="219">
        <v>120</v>
      </c>
      <c r="F37" s="173">
        <f>E37*'Прайс-лист'!I3*(1-'Прайс-лист'!$E$3)</f>
        <v>2784</v>
      </c>
      <c r="G37" s="175">
        <v>0</v>
      </c>
      <c r="H37" s="174">
        <f t="shared" si="0"/>
        <v>0</v>
      </c>
    </row>
    <row r="38" spans="2:15" ht="15.75" customHeight="1" outlineLevel="1">
      <c r="B38" s="245">
        <v>2834</v>
      </c>
      <c r="C38" s="644" t="s">
        <v>8</v>
      </c>
      <c r="D38" s="644"/>
      <c r="E38" s="219">
        <v>173</v>
      </c>
      <c r="F38" s="173">
        <f>E38*'Прайс-лист'!I3*(1-'Прайс-лист'!$E$3)</f>
        <v>4013.6000000000004</v>
      </c>
      <c r="G38" s="175">
        <v>0</v>
      </c>
      <c r="H38" s="174">
        <f t="shared" si="0"/>
        <v>0</v>
      </c>
    </row>
    <row r="39" spans="2:15" s="313" customFormat="1" ht="18" outlineLevel="1">
      <c r="B39" s="332"/>
      <c r="C39" s="334"/>
      <c r="D39" s="334"/>
      <c r="E39" s="335"/>
      <c r="F39" s="315" t="s">
        <v>9</v>
      </c>
      <c r="G39" s="633">
        <f>SUM(H25:H38)</f>
        <v>37444.800000000003</v>
      </c>
      <c r="H39" s="633"/>
      <c r="O39" s="336"/>
    </row>
  </sheetData>
  <mergeCells count="51">
    <mergeCell ref="C16:D16"/>
    <mergeCell ref="F22:H22"/>
    <mergeCell ref="F19:H19"/>
    <mergeCell ref="F20:H20"/>
    <mergeCell ref="F21:H21"/>
    <mergeCell ref="C22:D22"/>
    <mergeCell ref="C17:D17"/>
    <mergeCell ref="C13:D13"/>
    <mergeCell ref="F13:H13"/>
    <mergeCell ref="C11:D11"/>
    <mergeCell ref="G39:H39"/>
    <mergeCell ref="C36:D36"/>
    <mergeCell ref="C37:D37"/>
    <mergeCell ref="C38:D38"/>
    <mergeCell ref="C31:D31"/>
    <mergeCell ref="C32:D32"/>
    <mergeCell ref="C33:D33"/>
    <mergeCell ref="C34:D34"/>
    <mergeCell ref="C35:D35"/>
    <mergeCell ref="C27:H27"/>
    <mergeCell ref="F16:H16"/>
    <mergeCell ref="F17:H17"/>
    <mergeCell ref="F18:H18"/>
    <mergeCell ref="F10:H10"/>
    <mergeCell ref="F11:H11"/>
    <mergeCell ref="F12:H12"/>
    <mergeCell ref="F14:H14"/>
    <mergeCell ref="F15:H15"/>
    <mergeCell ref="F9:H9"/>
    <mergeCell ref="B3:H3"/>
    <mergeCell ref="F4:H4"/>
    <mergeCell ref="F5:H5"/>
    <mergeCell ref="F6:H6"/>
    <mergeCell ref="F7:H7"/>
    <mergeCell ref="C9:D9"/>
    <mergeCell ref="K2:L2"/>
    <mergeCell ref="C18:D18"/>
    <mergeCell ref="C19:D19"/>
    <mergeCell ref="C20:D20"/>
    <mergeCell ref="C21:D21"/>
    <mergeCell ref="B2:H2"/>
    <mergeCell ref="C4:D4"/>
    <mergeCell ref="C12:D12"/>
    <mergeCell ref="C14:D14"/>
    <mergeCell ref="C15:D15"/>
    <mergeCell ref="C5:D5"/>
    <mergeCell ref="C6:D6"/>
    <mergeCell ref="C7:D7"/>
    <mergeCell ref="C8:D8"/>
    <mergeCell ref="C10:D10"/>
    <mergeCell ref="F8:H8"/>
  </mergeCells>
  <dataValidations count="1">
    <dataValidation type="list" allowBlank="1" showInputMessage="1" showErrorMessage="1" sqref="D29">
      <formula1>$J$29:$J$35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8"/>
  <sheetViews>
    <sheetView showGridLines="0" zoomScaleNormal="100" zoomScaleSheetLayoutView="100" workbookViewId="0">
      <pane ySplit="2" topLeftCell="A22" activePane="bottomLeft" state="frozen"/>
      <selection pane="bottomLeft" activeCell="L27" sqref="L27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8" customWidth="1"/>
    <col min="5" max="5" width="10.7109375" style="150" hidden="1" customWidth="1"/>
    <col min="6" max="6" width="15.7109375" style="149" customWidth="1"/>
    <col min="7" max="7" width="10.7109375" style="148" customWidth="1"/>
    <col min="8" max="8" width="15.7109375" style="149" customWidth="1"/>
    <col min="9" max="9" width="9.140625" style="148"/>
    <col min="10" max="10" width="9.140625" style="148" hidden="1" customWidth="1" outlineLevel="1"/>
    <col min="11" max="11" width="9.140625" style="148" collapsed="1"/>
    <col min="12" max="14" width="9.140625" style="148"/>
    <col min="15" max="15" width="19.5703125" style="58" bestFit="1" customWidth="1"/>
    <col min="16" max="16384" width="9.140625" style="148"/>
  </cols>
  <sheetData>
    <row r="2" spans="2:12" ht="15.75" customHeight="1">
      <c r="B2" s="638" t="s">
        <v>217</v>
      </c>
      <c r="C2" s="638"/>
      <c r="D2" s="638"/>
      <c r="E2" s="638"/>
      <c r="F2" s="638"/>
      <c r="G2" s="638"/>
      <c r="H2" s="638"/>
      <c r="K2" s="639" t="s">
        <v>411</v>
      </c>
      <c r="L2" s="639"/>
    </row>
    <row r="3" spans="2:12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2" ht="15.75" customHeight="1" outlineLevel="1">
      <c r="B4" s="157"/>
      <c r="C4" s="637" t="s">
        <v>16</v>
      </c>
      <c r="D4" s="637"/>
      <c r="E4" s="158"/>
      <c r="F4" s="634">
        <v>270</v>
      </c>
      <c r="G4" s="634"/>
      <c r="H4" s="634"/>
    </row>
    <row r="5" spans="2:12" ht="15.75" customHeight="1" outlineLevel="1">
      <c r="B5" s="157"/>
      <c r="C5" s="637" t="s">
        <v>17</v>
      </c>
      <c r="D5" s="637"/>
      <c r="E5" s="158"/>
      <c r="F5" s="634">
        <v>187</v>
      </c>
      <c r="G5" s="634"/>
      <c r="H5" s="634"/>
    </row>
    <row r="6" spans="2:12" ht="15.75" customHeight="1" outlineLevel="1">
      <c r="B6" s="157"/>
      <c r="C6" s="637" t="s">
        <v>18</v>
      </c>
      <c r="D6" s="637"/>
      <c r="E6" s="158"/>
      <c r="F6" s="634">
        <v>155</v>
      </c>
      <c r="G6" s="634"/>
      <c r="H6" s="634"/>
    </row>
    <row r="7" spans="2:12" ht="15.75" customHeight="1" outlineLevel="1">
      <c r="B7" s="157"/>
      <c r="C7" s="637" t="s">
        <v>19</v>
      </c>
      <c r="D7" s="637"/>
      <c r="E7" s="158"/>
      <c r="F7" s="634">
        <v>73</v>
      </c>
      <c r="G7" s="634"/>
      <c r="H7" s="634"/>
    </row>
    <row r="8" spans="2:12" ht="15.75" customHeight="1" outlineLevel="1">
      <c r="B8" s="157"/>
      <c r="C8" s="637" t="s">
        <v>20</v>
      </c>
      <c r="D8" s="637"/>
      <c r="E8" s="158"/>
      <c r="F8" s="634">
        <v>40</v>
      </c>
      <c r="G8" s="634"/>
      <c r="H8" s="634"/>
    </row>
    <row r="9" spans="2:12" ht="15.75" customHeight="1" outlineLevel="1">
      <c r="B9" s="157"/>
      <c r="C9" s="637" t="s">
        <v>36</v>
      </c>
      <c r="D9" s="637"/>
      <c r="E9" s="158"/>
      <c r="F9" s="634">
        <v>45</v>
      </c>
      <c r="G9" s="634"/>
      <c r="H9" s="634"/>
    </row>
    <row r="10" spans="2:12" ht="15.75" customHeight="1" outlineLevel="1">
      <c r="B10" s="157"/>
      <c r="C10" s="637" t="s">
        <v>21</v>
      </c>
      <c r="D10" s="637"/>
      <c r="E10" s="158"/>
      <c r="F10" s="634">
        <v>400</v>
      </c>
      <c r="G10" s="634"/>
      <c r="H10" s="634"/>
    </row>
    <row r="11" spans="2:12" ht="15.75" customHeight="1" outlineLevel="1">
      <c r="B11" s="157"/>
      <c r="C11" s="637" t="s">
        <v>22</v>
      </c>
      <c r="D11" s="637"/>
      <c r="E11" s="158"/>
      <c r="F11" s="634">
        <v>3</v>
      </c>
      <c r="G11" s="634"/>
      <c r="H11" s="634"/>
    </row>
    <row r="12" spans="2:12" ht="15.75" customHeight="1" outlineLevel="1">
      <c r="B12" s="157"/>
      <c r="C12" s="637" t="s">
        <v>23</v>
      </c>
      <c r="D12" s="637"/>
      <c r="E12" s="158"/>
      <c r="F12" s="634" t="s">
        <v>209</v>
      </c>
      <c r="G12" s="634"/>
      <c r="H12" s="634"/>
    </row>
    <row r="13" spans="2:12" ht="15.75" customHeight="1" outlineLevel="1">
      <c r="B13" s="157"/>
      <c r="C13" s="637" t="s">
        <v>172</v>
      </c>
      <c r="D13" s="637"/>
      <c r="E13" s="159"/>
      <c r="F13" s="647">
        <v>2</v>
      </c>
      <c r="G13" s="647"/>
      <c r="H13" s="647"/>
    </row>
    <row r="14" spans="2:12" ht="15.75" customHeight="1" outlineLevel="1">
      <c r="B14" s="157"/>
      <c r="C14" s="637" t="s">
        <v>24</v>
      </c>
      <c r="D14" s="637"/>
      <c r="E14" s="158"/>
      <c r="F14" s="634">
        <v>6</v>
      </c>
      <c r="G14" s="634"/>
      <c r="H14" s="634"/>
    </row>
    <row r="15" spans="2:12" ht="15.75" customHeight="1" outlineLevel="1">
      <c r="B15" s="157"/>
      <c r="C15" s="637" t="s">
        <v>25</v>
      </c>
      <c r="D15" s="637"/>
      <c r="E15" s="158"/>
      <c r="F15" s="634">
        <v>10</v>
      </c>
      <c r="G15" s="634"/>
      <c r="H15" s="634"/>
    </row>
    <row r="16" spans="2:12" ht="15.75" customHeight="1" outlineLevel="1">
      <c r="B16" s="157"/>
      <c r="C16" s="637" t="s">
        <v>26</v>
      </c>
      <c r="D16" s="637"/>
      <c r="E16" s="158"/>
      <c r="F16" s="634">
        <v>45</v>
      </c>
      <c r="G16" s="634"/>
      <c r="H16" s="634"/>
    </row>
    <row r="17" spans="2:10" ht="15.75" customHeight="1" outlineLevel="1">
      <c r="B17" s="157"/>
      <c r="C17" s="637" t="s">
        <v>27</v>
      </c>
      <c r="D17" s="637"/>
      <c r="E17" s="158"/>
      <c r="F17" s="634">
        <v>381</v>
      </c>
      <c r="G17" s="634"/>
      <c r="H17" s="634"/>
    </row>
    <row r="18" spans="2:10" ht="15.75" customHeight="1" outlineLevel="1">
      <c r="B18" s="157"/>
      <c r="C18" s="637" t="s">
        <v>28</v>
      </c>
      <c r="D18" s="637"/>
      <c r="E18" s="158"/>
      <c r="F18" s="634" t="s">
        <v>216</v>
      </c>
      <c r="G18" s="634"/>
      <c r="H18" s="634"/>
    </row>
    <row r="19" spans="2:10" ht="14.25" outlineLevel="1">
      <c r="B19" s="157"/>
      <c r="C19" s="637" t="s">
        <v>30</v>
      </c>
      <c r="D19" s="637"/>
      <c r="E19" s="158"/>
      <c r="F19" s="634" t="s">
        <v>211</v>
      </c>
      <c r="G19" s="634"/>
      <c r="H19" s="634"/>
    </row>
    <row r="20" spans="2:10" ht="15.75" customHeight="1" outlineLevel="1">
      <c r="B20" s="157"/>
      <c r="C20" s="637" t="s">
        <v>37</v>
      </c>
      <c r="D20" s="637"/>
      <c r="E20" s="158"/>
      <c r="F20" s="634" t="s">
        <v>32</v>
      </c>
      <c r="G20" s="634"/>
      <c r="H20" s="634"/>
    </row>
    <row r="21" spans="2:10" ht="15.75" customHeight="1" outlineLevel="1">
      <c r="B21" s="157"/>
      <c r="C21" s="635" t="s">
        <v>33</v>
      </c>
      <c r="D21" s="635"/>
      <c r="E21" s="158"/>
      <c r="F21" s="634" t="s">
        <v>201</v>
      </c>
      <c r="G21" s="634"/>
      <c r="H21" s="634"/>
    </row>
    <row r="22" spans="2:10" ht="15.75" customHeight="1" outlineLevel="1">
      <c r="B22" s="157"/>
      <c r="C22" s="635" t="s">
        <v>35</v>
      </c>
      <c r="D22" s="635"/>
      <c r="E22" s="158"/>
      <c r="F22" s="634">
        <v>49</v>
      </c>
      <c r="G22" s="634"/>
      <c r="H22" s="634"/>
    </row>
    <row r="23" spans="2:10" ht="15.75" customHeight="1">
      <c r="B23" s="49"/>
      <c r="C23" s="52"/>
      <c r="D23" s="52"/>
      <c r="E23" s="87"/>
      <c r="F23" s="52"/>
      <c r="G23" s="52"/>
      <c r="H23" s="51"/>
    </row>
    <row r="24" spans="2:10" ht="15.75" customHeight="1" outlineLevel="1">
      <c r="B24" s="196" t="s">
        <v>39</v>
      </c>
      <c r="C24" s="197" t="s">
        <v>44</v>
      </c>
      <c r="D24" s="197"/>
      <c r="E24" s="198" t="s">
        <v>1</v>
      </c>
      <c r="F24" s="197" t="s">
        <v>1</v>
      </c>
      <c r="G24" s="197" t="s">
        <v>40</v>
      </c>
      <c r="H24" s="199" t="s">
        <v>41</v>
      </c>
    </row>
    <row r="25" spans="2:10" ht="15.75" customHeight="1" outlineLevel="1">
      <c r="B25" s="250">
        <v>1240</v>
      </c>
      <c r="C25" s="241" t="s">
        <v>229</v>
      </c>
      <c r="D25" s="241"/>
      <c r="E25" s="172">
        <v>1340</v>
      </c>
      <c r="F25" s="173">
        <f>E25*'Прайс-лист'!I3*(1-'Прайс-лист'!$E$3)</f>
        <v>31088</v>
      </c>
      <c r="G25" s="250"/>
      <c r="H25" s="174">
        <f>F25</f>
        <v>31088</v>
      </c>
    </row>
    <row r="26" spans="2:10" ht="15.75" customHeight="1" outlineLevel="2">
      <c r="B26" s="184"/>
      <c r="C26" s="12" t="s">
        <v>337</v>
      </c>
      <c r="D26" s="12"/>
      <c r="E26" s="12"/>
      <c r="F26" s="12"/>
      <c r="G26" s="12"/>
      <c r="H26" s="12"/>
    </row>
    <row r="27" spans="2:10" ht="279" customHeight="1" outlineLevel="2">
      <c r="B27" s="176"/>
      <c r="C27" s="636" t="s">
        <v>644</v>
      </c>
      <c r="D27" s="636"/>
      <c r="E27" s="636"/>
      <c r="F27" s="636"/>
      <c r="G27" s="636"/>
      <c r="H27" s="636"/>
    </row>
    <row r="28" spans="2:10" ht="15.75" customHeight="1" outlineLevel="1">
      <c r="C28" s="12" t="s">
        <v>365</v>
      </c>
      <c r="D28" s="12"/>
      <c r="E28" s="12"/>
      <c r="F28" s="12"/>
      <c r="G28" s="12"/>
      <c r="H28" s="12"/>
    </row>
    <row r="29" spans="2:10" ht="15.75" customHeight="1" outlineLevel="1">
      <c r="B29" s="250"/>
      <c r="C29" s="242" t="s">
        <v>454</v>
      </c>
      <c r="D29" s="231" t="s">
        <v>277</v>
      </c>
      <c r="E29" s="219">
        <v>23</v>
      </c>
      <c r="F29" s="174">
        <f>E29*'Прайс-лист'!I3*(1-'Прайс-лист'!$E$3)</f>
        <v>533.6</v>
      </c>
      <c r="G29" s="175">
        <v>0</v>
      </c>
      <c r="H29" s="239">
        <f>F29*G29</f>
        <v>0</v>
      </c>
      <c r="J29" s="104" t="s">
        <v>277</v>
      </c>
    </row>
    <row r="30" spans="2:10" ht="15.75" customHeight="1" outlineLevel="1">
      <c r="C30" s="189" t="s">
        <v>4</v>
      </c>
      <c r="D30" s="189"/>
      <c r="E30" s="189"/>
      <c r="F30" s="189"/>
      <c r="G30" s="189"/>
      <c r="H30" s="189"/>
      <c r="J30" s="104" t="s">
        <v>450</v>
      </c>
    </row>
    <row r="31" spans="2:10" ht="15.75" customHeight="1" outlineLevel="1">
      <c r="B31" s="245">
        <v>4144</v>
      </c>
      <c r="C31" s="644" t="s">
        <v>409</v>
      </c>
      <c r="D31" s="644"/>
      <c r="E31" s="219">
        <v>23</v>
      </c>
      <c r="F31" s="173">
        <f>E31*'Прайс-лист'!I3*(1-'Прайс-лист'!$E$3)</f>
        <v>533.6</v>
      </c>
      <c r="G31" s="175">
        <v>0</v>
      </c>
      <c r="H31" s="174">
        <f t="shared" ref="H31:H37" si="0">F31*G31</f>
        <v>0</v>
      </c>
      <c r="J31" s="111" t="s">
        <v>451</v>
      </c>
    </row>
    <row r="32" spans="2:10" ht="15.75" customHeight="1" outlineLevel="1">
      <c r="B32" s="245">
        <v>2347</v>
      </c>
      <c r="C32" s="644" t="s">
        <v>11</v>
      </c>
      <c r="D32" s="644"/>
      <c r="E32" s="219">
        <v>86</v>
      </c>
      <c r="F32" s="173">
        <f>E32*'Прайс-лист'!I3*(1-'Прайс-лист'!$E$3)</f>
        <v>1995.2</v>
      </c>
      <c r="G32" s="175">
        <v>0</v>
      </c>
      <c r="H32" s="174">
        <f t="shared" si="0"/>
        <v>0</v>
      </c>
      <c r="J32" s="105" t="s">
        <v>456</v>
      </c>
    </row>
    <row r="33" spans="2:15" ht="15.75" customHeight="1" outlineLevel="1">
      <c r="B33" s="245">
        <v>2340</v>
      </c>
      <c r="C33" s="644" t="s">
        <v>65</v>
      </c>
      <c r="D33" s="644"/>
      <c r="E33" s="219">
        <v>52</v>
      </c>
      <c r="F33" s="173">
        <f>E33*'Прайс-лист'!I3*(1-'Прайс-лист'!$E$3)</f>
        <v>1206.4000000000001</v>
      </c>
      <c r="G33" s="175">
        <v>0</v>
      </c>
      <c r="H33" s="174">
        <f t="shared" si="0"/>
        <v>0</v>
      </c>
      <c r="O33" s="111"/>
    </row>
    <row r="34" spans="2:15" ht="15.75" customHeight="1" outlineLevel="1">
      <c r="B34" s="245">
        <v>2341</v>
      </c>
      <c r="C34" s="644" t="s">
        <v>66</v>
      </c>
      <c r="D34" s="644"/>
      <c r="E34" s="219">
        <v>57</v>
      </c>
      <c r="F34" s="173">
        <f>E34*'Прайс-лист'!I3*(1-'Прайс-лист'!$E$3)</f>
        <v>1322.4</v>
      </c>
      <c r="G34" s="175">
        <v>0</v>
      </c>
      <c r="H34" s="174">
        <f t="shared" si="0"/>
        <v>0</v>
      </c>
      <c r="J34" s="130"/>
      <c r="O34" s="148"/>
    </row>
    <row r="35" spans="2:15" ht="15.75" customHeight="1" outlineLevel="1">
      <c r="B35" s="245">
        <v>2931</v>
      </c>
      <c r="C35" s="644" t="s">
        <v>591</v>
      </c>
      <c r="D35" s="644"/>
      <c r="E35" s="219">
        <v>87</v>
      </c>
      <c r="F35" s="173">
        <f>E35*'Прайс-лист'!I3*(1-'Прайс-лист'!$E$3)</f>
        <v>2018.4</v>
      </c>
      <c r="G35" s="175">
        <v>0</v>
      </c>
      <c r="H35" s="174">
        <f t="shared" si="0"/>
        <v>0</v>
      </c>
      <c r="J35" s="130"/>
      <c r="O35" s="108"/>
    </row>
    <row r="36" spans="2:15" ht="15.75" customHeight="1" outlineLevel="1">
      <c r="B36" s="245">
        <v>2932</v>
      </c>
      <c r="C36" s="644" t="s">
        <v>592</v>
      </c>
      <c r="D36" s="644"/>
      <c r="E36" s="219">
        <v>106</v>
      </c>
      <c r="F36" s="173">
        <f>E36*'Прайс-лист'!I3*(1-'Прайс-лист'!$E$3)</f>
        <v>2459.2000000000003</v>
      </c>
      <c r="G36" s="175">
        <v>0</v>
      </c>
      <c r="H36" s="174">
        <f t="shared" si="0"/>
        <v>0</v>
      </c>
    </row>
    <row r="37" spans="2:15" ht="15.75" customHeight="1" outlineLevel="1">
      <c r="B37" s="245">
        <v>2833</v>
      </c>
      <c r="C37" s="644" t="s">
        <v>8</v>
      </c>
      <c r="D37" s="644"/>
      <c r="E37" s="219">
        <v>159</v>
      </c>
      <c r="F37" s="173">
        <f>E37*'Прайс-лист'!I3*(1-'Прайс-лист'!$E$3)</f>
        <v>3688.8</v>
      </c>
      <c r="G37" s="175">
        <v>0</v>
      </c>
      <c r="H37" s="174">
        <f t="shared" si="0"/>
        <v>0</v>
      </c>
    </row>
    <row r="38" spans="2:15" s="313" customFormat="1" ht="18" outlineLevel="1">
      <c r="B38" s="332"/>
      <c r="C38" s="334"/>
      <c r="D38" s="334"/>
      <c r="E38" s="335"/>
      <c r="F38" s="315" t="s">
        <v>9</v>
      </c>
      <c r="G38" s="633">
        <f>SUM(H25:H37)</f>
        <v>31088</v>
      </c>
      <c r="H38" s="633"/>
      <c r="O38" s="336"/>
    </row>
  </sheetData>
  <mergeCells count="50">
    <mergeCell ref="G38:H38"/>
    <mergeCell ref="C36:D36"/>
    <mergeCell ref="C37:D37"/>
    <mergeCell ref="C31:D31"/>
    <mergeCell ref="C32:D32"/>
    <mergeCell ref="C33:D33"/>
    <mergeCell ref="C34:D34"/>
    <mergeCell ref="C35:D35"/>
    <mergeCell ref="F20:H20"/>
    <mergeCell ref="F21:H21"/>
    <mergeCell ref="F22:H22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18:H18"/>
    <mergeCell ref="F19:H19"/>
    <mergeCell ref="C16:D16"/>
    <mergeCell ref="C17:D17"/>
    <mergeCell ref="B2:H2"/>
    <mergeCell ref="B3:H3"/>
    <mergeCell ref="C15:D15"/>
    <mergeCell ref="K2:L2"/>
    <mergeCell ref="C7:D7"/>
    <mergeCell ref="C8:D8"/>
    <mergeCell ref="C4:D4"/>
    <mergeCell ref="C5:D5"/>
    <mergeCell ref="C6:D6"/>
    <mergeCell ref="C13:D13"/>
    <mergeCell ref="F13:H13"/>
    <mergeCell ref="C21:D21"/>
    <mergeCell ref="C22:D22"/>
    <mergeCell ref="C9:D9"/>
    <mergeCell ref="C10:D10"/>
    <mergeCell ref="C11:D11"/>
    <mergeCell ref="C12:D12"/>
    <mergeCell ref="C14:D14"/>
    <mergeCell ref="C18:D18"/>
    <mergeCell ref="C19:D19"/>
    <mergeCell ref="C20:D20"/>
  </mergeCells>
  <dataValidations count="1">
    <dataValidation type="list" allowBlank="1" showInputMessage="1" showErrorMessage="1" sqref="D29">
      <formula1>$J$29:$J$32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8"/>
  <sheetViews>
    <sheetView showGridLines="0" zoomScaleNormal="100" workbookViewId="0">
      <pane ySplit="2" topLeftCell="A21" activePane="bottomLeft" state="frozen"/>
      <selection pane="bottomLeft" activeCell="K27" sqref="K27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8" customWidth="1"/>
    <col min="5" max="5" width="10.7109375" style="150" hidden="1" customWidth="1"/>
    <col min="6" max="6" width="15.7109375" style="149" customWidth="1"/>
    <col min="7" max="7" width="10.7109375" style="148" customWidth="1"/>
    <col min="8" max="8" width="15.7109375" style="149" customWidth="1"/>
    <col min="9" max="9" width="9.140625" style="148"/>
    <col min="10" max="10" width="9.140625" style="148" hidden="1" customWidth="1" outlineLevel="1"/>
    <col min="11" max="11" width="9.140625" style="148" collapsed="1"/>
    <col min="12" max="14" width="9.140625" style="148"/>
    <col min="15" max="15" width="19.5703125" style="58" bestFit="1" customWidth="1"/>
    <col min="16" max="16384" width="9.140625" style="148"/>
  </cols>
  <sheetData>
    <row r="2" spans="2:12" ht="15.75" customHeight="1">
      <c r="B2" s="638" t="s">
        <v>218</v>
      </c>
      <c r="C2" s="638"/>
      <c r="D2" s="638"/>
      <c r="E2" s="638"/>
      <c r="F2" s="638"/>
      <c r="G2" s="638"/>
      <c r="H2" s="638"/>
      <c r="K2" s="639" t="s">
        <v>411</v>
      </c>
      <c r="L2" s="639"/>
    </row>
    <row r="3" spans="2:12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2" ht="15.75" customHeight="1" outlineLevel="1">
      <c r="B4" s="157"/>
      <c r="C4" s="637" t="s">
        <v>16</v>
      </c>
      <c r="D4" s="637"/>
      <c r="E4" s="158"/>
      <c r="F4" s="634">
        <v>270</v>
      </c>
      <c r="G4" s="634"/>
      <c r="H4" s="634"/>
    </row>
    <row r="5" spans="2:12" ht="15.75" customHeight="1" outlineLevel="1">
      <c r="B5" s="157"/>
      <c r="C5" s="637" t="s">
        <v>17</v>
      </c>
      <c r="D5" s="637"/>
      <c r="E5" s="158"/>
      <c r="F5" s="634">
        <v>187</v>
      </c>
      <c r="G5" s="634"/>
      <c r="H5" s="634"/>
    </row>
    <row r="6" spans="2:12" ht="15.75" customHeight="1" outlineLevel="1">
      <c r="B6" s="157"/>
      <c r="C6" s="637" t="s">
        <v>18</v>
      </c>
      <c r="D6" s="637"/>
      <c r="E6" s="158"/>
      <c r="F6" s="634">
        <v>155</v>
      </c>
      <c r="G6" s="634"/>
      <c r="H6" s="634"/>
    </row>
    <row r="7" spans="2:12" ht="15.75" customHeight="1" outlineLevel="1">
      <c r="B7" s="157"/>
      <c r="C7" s="637" t="s">
        <v>19</v>
      </c>
      <c r="D7" s="637"/>
      <c r="E7" s="158"/>
      <c r="F7" s="634">
        <v>73</v>
      </c>
      <c r="G7" s="634"/>
      <c r="H7" s="634"/>
    </row>
    <row r="8" spans="2:12" ht="15.75" customHeight="1" outlineLevel="1">
      <c r="B8" s="157"/>
      <c r="C8" s="637" t="s">
        <v>20</v>
      </c>
      <c r="D8" s="637"/>
      <c r="E8" s="158"/>
      <c r="F8" s="634">
        <v>40</v>
      </c>
      <c r="G8" s="634"/>
      <c r="H8" s="634"/>
    </row>
    <row r="9" spans="2:12" ht="15.75" customHeight="1" outlineLevel="1">
      <c r="B9" s="157"/>
      <c r="C9" s="637" t="s">
        <v>36</v>
      </c>
      <c r="D9" s="637"/>
      <c r="E9" s="158"/>
      <c r="F9" s="634">
        <v>32</v>
      </c>
      <c r="G9" s="634"/>
      <c r="H9" s="634"/>
    </row>
    <row r="10" spans="2:12" ht="15.75" customHeight="1" outlineLevel="1">
      <c r="B10" s="157"/>
      <c r="C10" s="637" t="s">
        <v>21</v>
      </c>
      <c r="D10" s="637"/>
      <c r="E10" s="158"/>
      <c r="F10" s="634">
        <v>400</v>
      </c>
      <c r="G10" s="634"/>
      <c r="H10" s="634"/>
    </row>
    <row r="11" spans="2:12" ht="15.75" customHeight="1" outlineLevel="1">
      <c r="B11" s="157"/>
      <c r="C11" s="637" t="s">
        <v>22</v>
      </c>
      <c r="D11" s="637"/>
      <c r="E11" s="158"/>
      <c r="F11" s="634">
        <v>3</v>
      </c>
      <c r="G11" s="634"/>
      <c r="H11" s="634"/>
    </row>
    <row r="12" spans="2:12" ht="15.75" customHeight="1" outlineLevel="1">
      <c r="B12" s="157"/>
      <c r="C12" s="637" t="s">
        <v>23</v>
      </c>
      <c r="D12" s="637"/>
      <c r="E12" s="158"/>
      <c r="F12" s="634" t="s">
        <v>213</v>
      </c>
      <c r="G12" s="634"/>
      <c r="H12" s="634"/>
    </row>
    <row r="13" spans="2:12" ht="15.75" customHeight="1" outlineLevel="1">
      <c r="B13" s="157"/>
      <c r="C13" s="637" t="s">
        <v>172</v>
      </c>
      <c r="D13" s="637"/>
      <c r="E13" s="159"/>
      <c r="F13" s="647">
        <v>2</v>
      </c>
      <c r="G13" s="647"/>
      <c r="H13" s="647"/>
    </row>
    <row r="14" spans="2:12" ht="15.75" customHeight="1" outlineLevel="1">
      <c r="B14" s="157"/>
      <c r="C14" s="637" t="s">
        <v>24</v>
      </c>
      <c r="D14" s="637"/>
      <c r="E14" s="158"/>
      <c r="F14" s="634">
        <v>6</v>
      </c>
      <c r="G14" s="634"/>
      <c r="H14" s="634"/>
    </row>
    <row r="15" spans="2:12" ht="15.75" customHeight="1" outlineLevel="1">
      <c r="B15" s="157"/>
      <c r="C15" s="637" t="s">
        <v>25</v>
      </c>
      <c r="D15" s="637"/>
      <c r="E15" s="158"/>
      <c r="F15" s="634">
        <v>10</v>
      </c>
      <c r="G15" s="634"/>
      <c r="H15" s="634"/>
    </row>
    <row r="16" spans="2:12" ht="15.75" customHeight="1" outlineLevel="1">
      <c r="B16" s="157"/>
      <c r="C16" s="637" t="s">
        <v>26</v>
      </c>
      <c r="D16" s="637"/>
      <c r="E16" s="158"/>
      <c r="F16" s="634">
        <v>45</v>
      </c>
      <c r="G16" s="634"/>
      <c r="H16" s="634"/>
    </row>
    <row r="17" spans="2:10" ht="15.75" customHeight="1" outlineLevel="1">
      <c r="B17" s="157"/>
      <c r="C17" s="637" t="s">
        <v>27</v>
      </c>
      <c r="D17" s="637"/>
      <c r="E17" s="158"/>
      <c r="F17" s="634">
        <v>381</v>
      </c>
      <c r="G17" s="634"/>
      <c r="H17" s="634"/>
    </row>
    <row r="18" spans="2:10" ht="15.75" customHeight="1" outlineLevel="1">
      <c r="B18" s="157"/>
      <c r="C18" s="637" t="s">
        <v>28</v>
      </c>
      <c r="D18" s="637"/>
      <c r="E18" s="158"/>
      <c r="F18" s="634" t="s">
        <v>216</v>
      </c>
      <c r="G18" s="634"/>
      <c r="H18" s="634"/>
    </row>
    <row r="19" spans="2:10" ht="31.5" customHeight="1" outlineLevel="1">
      <c r="B19" s="157"/>
      <c r="C19" s="637" t="s">
        <v>30</v>
      </c>
      <c r="D19" s="637"/>
      <c r="E19" s="158"/>
      <c r="F19" s="634" t="s">
        <v>214</v>
      </c>
      <c r="G19" s="634"/>
      <c r="H19" s="634"/>
    </row>
    <row r="20" spans="2:10" ht="15.75" customHeight="1" outlineLevel="1">
      <c r="B20" s="157"/>
      <c r="C20" s="637" t="s">
        <v>37</v>
      </c>
      <c r="D20" s="637"/>
      <c r="E20" s="158"/>
      <c r="F20" s="634" t="s">
        <v>32</v>
      </c>
      <c r="G20" s="634"/>
      <c r="H20" s="634"/>
    </row>
    <row r="21" spans="2:10" ht="15.75" customHeight="1" outlineLevel="1">
      <c r="B21" s="157"/>
      <c r="C21" s="635" t="s">
        <v>33</v>
      </c>
      <c r="D21" s="635"/>
      <c r="E21" s="158"/>
      <c r="F21" s="634" t="s">
        <v>201</v>
      </c>
      <c r="G21" s="634"/>
      <c r="H21" s="634"/>
    </row>
    <row r="22" spans="2:10" ht="15.75" customHeight="1" outlineLevel="1">
      <c r="B22" s="157"/>
      <c r="C22" s="635" t="s">
        <v>35</v>
      </c>
      <c r="D22" s="635"/>
      <c r="E22" s="158"/>
      <c r="F22" s="634">
        <v>37</v>
      </c>
      <c r="G22" s="634"/>
      <c r="H22" s="634"/>
    </row>
    <row r="23" spans="2:10" ht="15.75" customHeight="1">
      <c r="B23" s="160"/>
      <c r="C23" s="165"/>
      <c r="D23" s="165"/>
      <c r="E23" s="166"/>
      <c r="F23" s="3"/>
      <c r="G23" s="3"/>
      <c r="H23" s="167"/>
    </row>
    <row r="24" spans="2:10" ht="15.75" customHeight="1" outlineLevel="1">
      <c r="B24" s="196" t="s">
        <v>39</v>
      </c>
      <c r="C24" s="197" t="s">
        <v>44</v>
      </c>
      <c r="D24" s="197"/>
      <c r="E24" s="198" t="s">
        <v>1</v>
      </c>
      <c r="F24" s="197" t="s">
        <v>1</v>
      </c>
      <c r="G24" s="197" t="s">
        <v>40</v>
      </c>
      <c r="H24" s="199" t="s">
        <v>41</v>
      </c>
    </row>
    <row r="25" spans="2:10" ht="15.75" customHeight="1" outlineLevel="1">
      <c r="B25" s="250">
        <v>1241</v>
      </c>
      <c r="C25" s="241" t="s">
        <v>228</v>
      </c>
      <c r="D25" s="241"/>
      <c r="E25" s="172">
        <v>1447</v>
      </c>
      <c r="F25" s="173">
        <f>E25*'Прайс-лист'!I3*(1-'Прайс-лист'!$E$3)</f>
        <v>33570.400000000001</v>
      </c>
      <c r="G25" s="250"/>
      <c r="H25" s="174">
        <f>F25</f>
        <v>33570.400000000001</v>
      </c>
    </row>
    <row r="26" spans="2:10" ht="15.75" customHeight="1" outlineLevel="2">
      <c r="B26" s="184"/>
      <c r="C26" s="12" t="s">
        <v>337</v>
      </c>
      <c r="D26" s="12"/>
      <c r="E26" s="12"/>
      <c r="F26" s="12"/>
      <c r="G26" s="12"/>
      <c r="H26" s="12"/>
    </row>
    <row r="27" spans="2:10" ht="261" customHeight="1" outlineLevel="2">
      <c r="B27" s="176"/>
      <c r="C27" s="636" t="s">
        <v>645</v>
      </c>
      <c r="D27" s="636"/>
      <c r="E27" s="636"/>
      <c r="F27" s="636"/>
      <c r="G27" s="636"/>
      <c r="H27" s="636"/>
    </row>
    <row r="28" spans="2:10" ht="15.75" customHeight="1" outlineLevel="1">
      <c r="C28" s="12" t="s">
        <v>365</v>
      </c>
      <c r="D28" s="12"/>
      <c r="E28" s="12"/>
      <c r="F28" s="12"/>
      <c r="G28" s="12"/>
      <c r="H28" s="12"/>
    </row>
    <row r="29" spans="2:10" ht="15.75" customHeight="1" outlineLevel="1">
      <c r="B29" s="250"/>
      <c r="C29" s="242" t="s">
        <v>454</v>
      </c>
      <c r="D29" s="231" t="s">
        <v>277</v>
      </c>
      <c r="E29" s="219">
        <v>23</v>
      </c>
      <c r="F29" s="174">
        <f>E29*'Прайс-лист'!I3*(1-'Прайс-лист'!$E$3)</f>
        <v>533.6</v>
      </c>
      <c r="G29" s="175">
        <v>0</v>
      </c>
      <c r="H29" s="239">
        <f>F29*G29</f>
        <v>0</v>
      </c>
      <c r="J29" s="104" t="s">
        <v>277</v>
      </c>
    </row>
    <row r="30" spans="2:10" ht="15.75" customHeight="1" outlineLevel="1">
      <c r="C30" s="189" t="s">
        <v>4</v>
      </c>
      <c r="D30" s="189"/>
      <c r="E30" s="189"/>
      <c r="F30" s="189"/>
      <c r="G30" s="189"/>
      <c r="H30" s="189"/>
      <c r="J30" s="104" t="s">
        <v>450</v>
      </c>
    </row>
    <row r="31" spans="2:10" ht="15.75" customHeight="1" outlineLevel="1">
      <c r="B31" s="245">
        <v>4144</v>
      </c>
      <c r="C31" s="644" t="s">
        <v>409</v>
      </c>
      <c r="D31" s="644"/>
      <c r="E31" s="219">
        <v>23</v>
      </c>
      <c r="F31" s="173">
        <f>E31*'Прайс-лист'!I3*(1-'Прайс-лист'!$E$3)</f>
        <v>533.6</v>
      </c>
      <c r="G31" s="175">
        <v>0</v>
      </c>
      <c r="H31" s="174">
        <f t="shared" ref="H31:H37" si="0">F31*G31</f>
        <v>0</v>
      </c>
      <c r="J31" s="111" t="s">
        <v>451</v>
      </c>
    </row>
    <row r="32" spans="2:10" ht="15.75" customHeight="1" outlineLevel="1">
      <c r="B32" s="245">
        <v>2347</v>
      </c>
      <c r="C32" s="644" t="s">
        <v>11</v>
      </c>
      <c r="D32" s="644"/>
      <c r="E32" s="219">
        <v>86</v>
      </c>
      <c r="F32" s="173">
        <f>E32*'Прайс-лист'!I3*(1-'Прайс-лист'!$E$3)</f>
        <v>1995.2</v>
      </c>
      <c r="G32" s="175">
        <v>0</v>
      </c>
      <c r="H32" s="174">
        <f t="shared" si="0"/>
        <v>0</v>
      </c>
      <c r="J32" s="105" t="s">
        <v>456</v>
      </c>
    </row>
    <row r="33" spans="2:15" ht="15.75" customHeight="1" outlineLevel="1">
      <c r="B33" s="245">
        <v>2340</v>
      </c>
      <c r="C33" s="644" t="s">
        <v>65</v>
      </c>
      <c r="D33" s="644"/>
      <c r="E33" s="219">
        <v>52</v>
      </c>
      <c r="F33" s="173">
        <f>E33*'Прайс-лист'!I3*(1-'Прайс-лист'!$E$3)</f>
        <v>1206.4000000000001</v>
      </c>
      <c r="G33" s="175">
        <v>0</v>
      </c>
      <c r="H33" s="174">
        <f t="shared" si="0"/>
        <v>0</v>
      </c>
      <c r="O33" s="111"/>
    </row>
    <row r="34" spans="2:15" ht="15.75" customHeight="1" outlineLevel="1">
      <c r="B34" s="245">
        <v>2341</v>
      </c>
      <c r="C34" s="644" t="s">
        <v>66</v>
      </c>
      <c r="D34" s="644"/>
      <c r="E34" s="219">
        <v>57</v>
      </c>
      <c r="F34" s="173">
        <f>E34*'Прайс-лист'!I3*(1-'Прайс-лист'!$E$3)</f>
        <v>1322.4</v>
      </c>
      <c r="G34" s="175">
        <v>0</v>
      </c>
      <c r="H34" s="174">
        <f t="shared" si="0"/>
        <v>0</v>
      </c>
      <c r="O34" s="148"/>
    </row>
    <row r="35" spans="2:15" ht="15.75" customHeight="1" outlineLevel="1">
      <c r="B35" s="245">
        <v>2931</v>
      </c>
      <c r="C35" s="644" t="s">
        <v>591</v>
      </c>
      <c r="D35" s="644"/>
      <c r="E35" s="219">
        <v>87</v>
      </c>
      <c r="F35" s="173">
        <f>E35*'Прайс-лист'!I3*(1-'Прайс-лист'!$E$3)</f>
        <v>2018.4</v>
      </c>
      <c r="G35" s="175">
        <v>0</v>
      </c>
      <c r="H35" s="174">
        <f t="shared" si="0"/>
        <v>0</v>
      </c>
      <c r="O35" s="108"/>
    </row>
    <row r="36" spans="2:15" ht="15.75" customHeight="1" outlineLevel="1">
      <c r="B36" s="245">
        <v>2932</v>
      </c>
      <c r="C36" s="644" t="s">
        <v>592</v>
      </c>
      <c r="D36" s="644"/>
      <c r="E36" s="219">
        <v>106</v>
      </c>
      <c r="F36" s="173">
        <f>E36*'Прайс-лист'!I3*(1-'Прайс-лист'!$E$3)</f>
        <v>2459.2000000000003</v>
      </c>
      <c r="G36" s="175">
        <v>0</v>
      </c>
      <c r="H36" s="174">
        <f t="shared" si="0"/>
        <v>0</v>
      </c>
    </row>
    <row r="37" spans="2:15" ht="15.75" customHeight="1" outlineLevel="1">
      <c r="B37" s="245">
        <v>2833</v>
      </c>
      <c r="C37" s="644" t="s">
        <v>8</v>
      </c>
      <c r="D37" s="644"/>
      <c r="E37" s="219">
        <v>159</v>
      </c>
      <c r="F37" s="173">
        <f>E37*'Прайс-лист'!I3*(1-'Прайс-лист'!$E$3)</f>
        <v>3688.8</v>
      </c>
      <c r="G37" s="175">
        <v>0</v>
      </c>
      <c r="H37" s="174">
        <f t="shared" si="0"/>
        <v>0</v>
      </c>
    </row>
    <row r="38" spans="2:15" s="313" customFormat="1" ht="18" outlineLevel="1">
      <c r="B38" s="332"/>
      <c r="C38" s="334"/>
      <c r="D38" s="334"/>
      <c r="E38" s="335"/>
      <c r="F38" s="315" t="s">
        <v>9</v>
      </c>
      <c r="G38" s="633">
        <f>SUM(H25:H37)</f>
        <v>33570.400000000001</v>
      </c>
      <c r="H38" s="633"/>
      <c r="O38" s="336"/>
    </row>
  </sheetData>
  <mergeCells count="50">
    <mergeCell ref="F20:H20"/>
    <mergeCell ref="F21:H21"/>
    <mergeCell ref="F22:H22"/>
    <mergeCell ref="C27:H27"/>
    <mergeCell ref="F15:H15"/>
    <mergeCell ref="F16:H16"/>
    <mergeCell ref="F17:H17"/>
    <mergeCell ref="F18:H18"/>
    <mergeCell ref="F19:H19"/>
    <mergeCell ref="C21:D21"/>
    <mergeCell ref="C22:D22"/>
    <mergeCell ref="C20:D20"/>
    <mergeCell ref="C17:D17"/>
    <mergeCell ref="C18:D18"/>
    <mergeCell ref="C19:D19"/>
    <mergeCell ref="G38:H38"/>
    <mergeCell ref="C36:D36"/>
    <mergeCell ref="C37:D37"/>
    <mergeCell ref="C31:D31"/>
    <mergeCell ref="C32:D32"/>
    <mergeCell ref="C33:D33"/>
    <mergeCell ref="C34:D34"/>
    <mergeCell ref="C35:D35"/>
    <mergeCell ref="F4:H4"/>
    <mergeCell ref="F5:H5"/>
    <mergeCell ref="F6:H6"/>
    <mergeCell ref="F7:H7"/>
    <mergeCell ref="F8:H8"/>
    <mergeCell ref="F10:H10"/>
    <mergeCell ref="F11:H11"/>
    <mergeCell ref="F12:H12"/>
    <mergeCell ref="C12:D12"/>
    <mergeCell ref="F14:H14"/>
    <mergeCell ref="F13:H13"/>
    <mergeCell ref="K2:L2"/>
    <mergeCell ref="C16:D16"/>
    <mergeCell ref="B2:H2"/>
    <mergeCell ref="B3:H3"/>
    <mergeCell ref="C4:D4"/>
    <mergeCell ref="C5:D5"/>
    <mergeCell ref="C6:D6"/>
    <mergeCell ref="C7:D7"/>
    <mergeCell ref="C8:D8"/>
    <mergeCell ref="C9:D9"/>
    <mergeCell ref="C14:D14"/>
    <mergeCell ref="C15:D15"/>
    <mergeCell ref="C13:D13"/>
    <mergeCell ref="F9:H9"/>
    <mergeCell ref="C10:D10"/>
    <mergeCell ref="C11:D11"/>
  </mergeCells>
  <dataValidations count="1">
    <dataValidation type="list" allowBlank="1" showInputMessage="1" showErrorMessage="1" sqref="D29">
      <formula1>$J$29:$J$32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45"/>
  <sheetViews>
    <sheetView showGridLines="0" zoomScaleNormal="100" workbookViewId="0">
      <pane ySplit="2" topLeftCell="A21" activePane="bottomLeft" state="frozen"/>
      <selection pane="bottomLeft" activeCell="N27" sqref="N27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8" customWidth="1"/>
    <col min="5" max="5" width="10.7109375" style="150" hidden="1" customWidth="1"/>
    <col min="6" max="6" width="15.7109375" style="149" customWidth="1"/>
    <col min="7" max="7" width="10.7109375" style="148" customWidth="1"/>
    <col min="8" max="8" width="15.7109375" style="149" customWidth="1"/>
    <col min="9" max="9" width="9.140625" style="148"/>
    <col min="10" max="10" width="9.140625" style="148" hidden="1" customWidth="1" outlineLevel="1"/>
    <col min="11" max="11" width="9.140625" style="148" collapsed="1"/>
    <col min="12" max="14" width="9.140625" style="148"/>
    <col min="15" max="15" width="19.5703125" style="58" bestFit="1" customWidth="1"/>
    <col min="16" max="16384" width="9.140625" style="148"/>
  </cols>
  <sheetData>
    <row r="2" spans="2:12" ht="15.75" customHeight="1">
      <c r="B2" s="638" t="s">
        <v>212</v>
      </c>
      <c r="C2" s="638"/>
      <c r="D2" s="638"/>
      <c r="E2" s="638"/>
      <c r="F2" s="638"/>
      <c r="G2" s="638"/>
      <c r="H2" s="638"/>
      <c r="K2" s="639" t="s">
        <v>411</v>
      </c>
      <c r="L2" s="639"/>
    </row>
    <row r="3" spans="2:12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2" ht="15.75" customHeight="1" outlineLevel="1">
      <c r="B4" s="157"/>
      <c r="C4" s="637" t="s">
        <v>16</v>
      </c>
      <c r="D4" s="637"/>
      <c r="E4" s="158"/>
      <c r="F4" s="634">
        <v>240</v>
      </c>
      <c r="G4" s="634"/>
      <c r="H4" s="634"/>
    </row>
    <row r="5" spans="2:12" ht="15.75" customHeight="1" outlineLevel="1">
      <c r="B5" s="157"/>
      <c r="C5" s="637" t="s">
        <v>17</v>
      </c>
      <c r="D5" s="637"/>
      <c r="E5" s="158"/>
      <c r="F5" s="634">
        <v>165</v>
      </c>
      <c r="G5" s="634"/>
      <c r="H5" s="634"/>
    </row>
    <row r="6" spans="2:12" ht="15.75" customHeight="1" outlineLevel="1">
      <c r="B6" s="157"/>
      <c r="C6" s="637" t="s">
        <v>18</v>
      </c>
      <c r="D6" s="637"/>
      <c r="E6" s="158"/>
      <c r="F6" s="634">
        <v>140</v>
      </c>
      <c r="G6" s="634"/>
      <c r="H6" s="634"/>
    </row>
    <row r="7" spans="2:12" ht="15.75" customHeight="1" outlineLevel="1">
      <c r="B7" s="157"/>
      <c r="C7" s="637" t="s">
        <v>19</v>
      </c>
      <c r="D7" s="637"/>
      <c r="E7" s="158"/>
      <c r="F7" s="634">
        <v>69</v>
      </c>
      <c r="G7" s="634"/>
      <c r="H7" s="634"/>
    </row>
    <row r="8" spans="2:12" ht="15.75" customHeight="1" outlineLevel="1">
      <c r="B8" s="157"/>
      <c r="C8" s="637" t="s">
        <v>20</v>
      </c>
      <c r="D8" s="637"/>
      <c r="E8" s="158"/>
      <c r="F8" s="634">
        <v>36</v>
      </c>
      <c r="G8" s="634"/>
      <c r="H8" s="634"/>
    </row>
    <row r="9" spans="2:12" ht="15.75" customHeight="1" outlineLevel="1">
      <c r="B9" s="157"/>
      <c r="C9" s="637" t="s">
        <v>36</v>
      </c>
      <c r="D9" s="637"/>
      <c r="E9" s="158"/>
      <c r="F9" s="634">
        <v>29</v>
      </c>
      <c r="G9" s="634"/>
      <c r="H9" s="634"/>
    </row>
    <row r="10" spans="2:12" ht="15.75" customHeight="1" outlineLevel="1">
      <c r="B10" s="157"/>
      <c r="C10" s="637" t="s">
        <v>21</v>
      </c>
      <c r="D10" s="637"/>
      <c r="E10" s="158"/>
      <c r="F10" s="634">
        <v>300</v>
      </c>
      <c r="G10" s="634"/>
      <c r="H10" s="634"/>
    </row>
    <row r="11" spans="2:12" ht="15.75" customHeight="1" outlineLevel="1">
      <c r="B11" s="157"/>
      <c r="C11" s="637" t="s">
        <v>22</v>
      </c>
      <c r="D11" s="637"/>
      <c r="E11" s="158"/>
      <c r="F11" s="634" t="s">
        <v>208</v>
      </c>
      <c r="G11" s="634"/>
      <c r="H11" s="634"/>
    </row>
    <row r="12" spans="2:12" ht="15.75" customHeight="1" outlineLevel="1">
      <c r="B12" s="157"/>
      <c r="C12" s="637" t="s">
        <v>23</v>
      </c>
      <c r="D12" s="637"/>
      <c r="E12" s="158"/>
      <c r="F12" s="634" t="s">
        <v>209</v>
      </c>
      <c r="G12" s="634"/>
      <c r="H12" s="634"/>
    </row>
    <row r="13" spans="2:12" ht="15.75" customHeight="1" outlineLevel="1">
      <c r="B13" s="157"/>
      <c r="C13" s="637" t="s">
        <v>172</v>
      </c>
      <c r="D13" s="637"/>
      <c r="E13" s="159"/>
      <c r="F13" s="647">
        <v>2</v>
      </c>
      <c r="G13" s="647"/>
      <c r="H13" s="647"/>
    </row>
    <row r="14" spans="2:12" ht="15.75" customHeight="1" outlineLevel="1">
      <c r="B14" s="157"/>
      <c r="C14" s="637" t="s">
        <v>24</v>
      </c>
      <c r="D14" s="637"/>
      <c r="E14" s="158"/>
      <c r="F14" s="634">
        <v>4</v>
      </c>
      <c r="G14" s="634"/>
      <c r="H14" s="634"/>
    </row>
    <row r="15" spans="2:12" ht="15.75" customHeight="1" outlineLevel="1">
      <c r="B15" s="157"/>
      <c r="C15" s="637" t="s">
        <v>25</v>
      </c>
      <c r="D15" s="637"/>
      <c r="E15" s="158"/>
      <c r="F15" s="634">
        <v>5</v>
      </c>
      <c r="G15" s="634"/>
      <c r="H15" s="634"/>
    </row>
    <row r="16" spans="2:12" ht="15.75" customHeight="1" outlineLevel="1">
      <c r="B16" s="157"/>
      <c r="C16" s="637" t="s">
        <v>26</v>
      </c>
      <c r="D16" s="637"/>
      <c r="E16" s="158"/>
      <c r="F16" s="634">
        <v>25</v>
      </c>
      <c r="G16" s="634"/>
      <c r="H16" s="634"/>
    </row>
    <row r="17" spans="2:10" ht="15.75" customHeight="1" outlineLevel="1">
      <c r="B17" s="157"/>
      <c r="C17" s="637" t="s">
        <v>27</v>
      </c>
      <c r="D17" s="637"/>
      <c r="E17" s="158"/>
      <c r="F17" s="634">
        <v>381</v>
      </c>
      <c r="G17" s="634"/>
      <c r="H17" s="634"/>
    </row>
    <row r="18" spans="2:10" ht="15.75" customHeight="1" outlineLevel="1">
      <c r="B18" s="157"/>
      <c r="C18" s="637" t="s">
        <v>28</v>
      </c>
      <c r="D18" s="637"/>
      <c r="E18" s="158"/>
      <c r="F18" s="634" t="s">
        <v>210</v>
      </c>
      <c r="G18" s="634"/>
      <c r="H18" s="634"/>
    </row>
    <row r="19" spans="2:10" ht="14.25" outlineLevel="1">
      <c r="B19" s="157"/>
      <c r="C19" s="637" t="s">
        <v>30</v>
      </c>
      <c r="D19" s="637"/>
      <c r="E19" s="158"/>
      <c r="F19" s="634" t="s">
        <v>211</v>
      </c>
      <c r="G19" s="634"/>
      <c r="H19" s="634"/>
    </row>
    <row r="20" spans="2:10" ht="15.75" customHeight="1" outlineLevel="1">
      <c r="B20" s="157"/>
      <c r="C20" s="637" t="s">
        <v>37</v>
      </c>
      <c r="D20" s="637"/>
      <c r="E20" s="158"/>
      <c r="F20" s="662" t="s">
        <v>118</v>
      </c>
      <c r="G20" s="662"/>
      <c r="H20" s="662"/>
    </row>
    <row r="21" spans="2:10" ht="15.75" customHeight="1" outlineLevel="1">
      <c r="B21" s="157"/>
      <c r="C21" s="635" t="s">
        <v>156</v>
      </c>
      <c r="D21" s="635"/>
      <c r="E21" s="158"/>
      <c r="F21" s="634" t="s">
        <v>201</v>
      </c>
      <c r="G21" s="634"/>
      <c r="H21" s="634"/>
    </row>
    <row r="22" spans="2:10" ht="15.75" customHeight="1" outlineLevel="1">
      <c r="B22" s="157"/>
      <c r="C22" s="635" t="s">
        <v>35</v>
      </c>
      <c r="D22" s="635"/>
      <c r="E22" s="158"/>
      <c r="F22" s="634">
        <v>34</v>
      </c>
      <c r="G22" s="634"/>
      <c r="H22" s="634"/>
    </row>
    <row r="23" spans="2:10" ht="15.75" customHeight="1">
      <c r="B23" s="49"/>
      <c r="C23" s="52"/>
      <c r="D23" s="52"/>
      <c r="E23" s="87"/>
      <c r="F23" s="52"/>
      <c r="G23" s="52"/>
      <c r="H23" s="51"/>
    </row>
    <row r="24" spans="2:10" ht="15.75" customHeight="1" outlineLevel="1">
      <c r="B24" s="196" t="s">
        <v>39</v>
      </c>
      <c r="C24" s="197" t="s">
        <v>44</v>
      </c>
      <c r="D24" s="197"/>
      <c r="E24" s="198" t="s">
        <v>1</v>
      </c>
      <c r="F24" s="197" t="s">
        <v>1</v>
      </c>
      <c r="G24" s="197" t="s">
        <v>40</v>
      </c>
      <c r="H24" s="199" t="s">
        <v>41</v>
      </c>
    </row>
    <row r="25" spans="2:10" ht="15.75" customHeight="1" outlineLevel="1">
      <c r="B25" s="250">
        <v>1230</v>
      </c>
      <c r="C25" s="241" t="s">
        <v>229</v>
      </c>
      <c r="D25" s="241"/>
      <c r="E25" s="172">
        <v>1197</v>
      </c>
      <c r="F25" s="173">
        <f>E25*'Прайс-лист'!I3*(1-'Прайс-лист'!$E$3)</f>
        <v>27770.400000000001</v>
      </c>
      <c r="G25" s="250"/>
      <c r="H25" s="174">
        <f>F25</f>
        <v>27770.400000000001</v>
      </c>
    </row>
    <row r="26" spans="2:10" ht="15.75" customHeight="1" outlineLevel="2">
      <c r="B26" s="184"/>
      <c r="C26" s="12" t="s">
        <v>337</v>
      </c>
      <c r="D26" s="12"/>
      <c r="E26" s="12"/>
      <c r="F26" s="12"/>
      <c r="G26" s="12"/>
      <c r="H26" s="12"/>
    </row>
    <row r="27" spans="2:10" ht="276.75" customHeight="1" outlineLevel="2">
      <c r="B27" s="176"/>
      <c r="C27" s="636" t="s">
        <v>646</v>
      </c>
      <c r="D27" s="636"/>
      <c r="E27" s="636"/>
      <c r="F27" s="636"/>
      <c r="G27" s="636"/>
      <c r="H27" s="636"/>
    </row>
    <row r="28" spans="2:10" ht="15.75" customHeight="1" outlineLevel="1">
      <c r="C28" s="12" t="s">
        <v>365</v>
      </c>
      <c r="D28" s="12"/>
      <c r="E28" s="12"/>
      <c r="F28" s="12"/>
      <c r="G28" s="12"/>
      <c r="H28" s="12"/>
    </row>
    <row r="29" spans="2:10" ht="15.75" customHeight="1" outlineLevel="1">
      <c r="B29" s="250"/>
      <c r="C29" s="242" t="s">
        <v>454</v>
      </c>
      <c r="D29" s="231" t="s">
        <v>277</v>
      </c>
      <c r="E29" s="219">
        <v>23</v>
      </c>
      <c r="F29" s="174">
        <f>E29*'Прайс-лист'!I3*(1-'Прайс-лист'!$E$3)</f>
        <v>533.6</v>
      </c>
      <c r="G29" s="175">
        <v>0</v>
      </c>
      <c r="H29" s="239">
        <f>F29*G29</f>
        <v>0</v>
      </c>
      <c r="J29" s="104" t="s">
        <v>277</v>
      </c>
    </row>
    <row r="30" spans="2:10" ht="15.75" customHeight="1" outlineLevel="1">
      <c r="C30" s="189" t="s">
        <v>4</v>
      </c>
      <c r="D30" s="189"/>
      <c r="E30" s="189"/>
      <c r="F30" s="189"/>
      <c r="G30" s="189"/>
      <c r="H30" s="189"/>
      <c r="J30" s="104" t="s">
        <v>450</v>
      </c>
    </row>
    <row r="31" spans="2:10" ht="15.75" customHeight="1" outlineLevel="1">
      <c r="B31" s="245">
        <v>4144</v>
      </c>
      <c r="C31" s="644" t="s">
        <v>409</v>
      </c>
      <c r="D31" s="644"/>
      <c r="E31" s="219">
        <v>23</v>
      </c>
      <c r="F31" s="173">
        <f>E31*'Прайс-лист'!I3*(1-'Прайс-лист'!$E$3)</f>
        <v>533.6</v>
      </c>
      <c r="G31" s="175">
        <v>0</v>
      </c>
      <c r="H31" s="174">
        <f t="shared" ref="H31:H36" si="0">F31*G31</f>
        <v>0</v>
      </c>
      <c r="J31" s="111" t="s">
        <v>451</v>
      </c>
    </row>
    <row r="32" spans="2:10" ht="15.75" customHeight="1" outlineLevel="1">
      <c r="B32" s="245">
        <v>2340</v>
      </c>
      <c r="C32" s="644" t="s">
        <v>65</v>
      </c>
      <c r="D32" s="644"/>
      <c r="E32" s="219">
        <v>52</v>
      </c>
      <c r="F32" s="173">
        <f>E32*'Прайс-лист'!I3*(1-'Прайс-лист'!$E$3)</f>
        <v>1206.4000000000001</v>
      </c>
      <c r="G32" s="175">
        <v>0</v>
      </c>
      <c r="H32" s="174">
        <f t="shared" si="0"/>
        <v>0</v>
      </c>
      <c r="J32" s="105" t="s">
        <v>456</v>
      </c>
    </row>
    <row r="33" spans="2:15" ht="15.75" customHeight="1" outlineLevel="1">
      <c r="B33" s="250">
        <v>2385</v>
      </c>
      <c r="C33" s="637" t="s">
        <v>292</v>
      </c>
      <c r="D33" s="637"/>
      <c r="E33" s="219">
        <v>60</v>
      </c>
      <c r="F33" s="173">
        <f>E33*'Прайс-лист'!I3*(1-'Прайс-лист'!$E$3)</f>
        <v>1392</v>
      </c>
      <c r="G33" s="175">
        <v>0</v>
      </c>
      <c r="H33" s="174">
        <f t="shared" si="0"/>
        <v>0</v>
      </c>
      <c r="O33" s="111"/>
    </row>
    <row r="34" spans="2:15" ht="15.75" customHeight="1" outlineLevel="1">
      <c r="B34" s="245">
        <v>2929</v>
      </c>
      <c r="C34" s="644" t="s">
        <v>591</v>
      </c>
      <c r="D34" s="644"/>
      <c r="E34" s="219">
        <v>82</v>
      </c>
      <c r="F34" s="173">
        <f>E34*'Прайс-лист'!I3*(1-'Прайс-лист'!$E$3)</f>
        <v>1902.4</v>
      </c>
      <c r="G34" s="175">
        <v>0</v>
      </c>
      <c r="H34" s="174">
        <f t="shared" si="0"/>
        <v>0</v>
      </c>
      <c r="O34" s="148"/>
    </row>
    <row r="35" spans="2:15" ht="15.75" customHeight="1" outlineLevel="1">
      <c r="B35" s="245">
        <v>2930</v>
      </c>
      <c r="C35" s="644" t="s">
        <v>592</v>
      </c>
      <c r="D35" s="644"/>
      <c r="E35" s="219">
        <v>103</v>
      </c>
      <c r="F35" s="173">
        <f>E35*'Прайс-лист'!I3*(1-'Прайс-лист'!$E$3)</f>
        <v>2389.6</v>
      </c>
      <c r="G35" s="175">
        <v>0</v>
      </c>
      <c r="H35" s="174">
        <f t="shared" si="0"/>
        <v>0</v>
      </c>
      <c r="O35" s="108"/>
    </row>
    <row r="36" spans="2:15" ht="15.75" customHeight="1" outlineLevel="1">
      <c r="B36" s="245">
        <v>2832</v>
      </c>
      <c r="C36" s="644" t="s">
        <v>8</v>
      </c>
      <c r="D36" s="644"/>
      <c r="E36" s="219">
        <v>144</v>
      </c>
      <c r="F36" s="173">
        <f>E36*'Прайс-лист'!I3*(1-'Прайс-лист'!$E$3)</f>
        <v>3340.8</v>
      </c>
      <c r="G36" s="175">
        <v>0</v>
      </c>
      <c r="H36" s="174">
        <f t="shared" si="0"/>
        <v>0</v>
      </c>
    </row>
    <row r="37" spans="2:15" s="313" customFormat="1" ht="18" outlineLevel="1">
      <c r="B37" s="332"/>
      <c r="C37" s="334"/>
      <c r="D37" s="334"/>
      <c r="E37" s="335"/>
      <c r="F37" s="315" t="s">
        <v>9</v>
      </c>
      <c r="G37" s="633">
        <f>SUM(H25:H36)</f>
        <v>27770.400000000001</v>
      </c>
      <c r="H37" s="633"/>
      <c r="O37" s="336"/>
    </row>
    <row r="38" spans="2:15" ht="15.75" customHeight="1">
      <c r="H38" s="90"/>
    </row>
    <row r="45" spans="2:15" ht="15.75" customHeight="1">
      <c r="N45" s="58"/>
      <c r="O45" s="148"/>
    </row>
  </sheetData>
  <mergeCells count="49">
    <mergeCell ref="G37:H37"/>
    <mergeCell ref="C36:D36"/>
    <mergeCell ref="C31:D31"/>
    <mergeCell ref="C32:D32"/>
    <mergeCell ref="C33:D33"/>
    <mergeCell ref="C34:D34"/>
    <mergeCell ref="C35:D35"/>
    <mergeCell ref="F21:H21"/>
    <mergeCell ref="F22:H22"/>
    <mergeCell ref="C27:H27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20:H20"/>
    <mergeCell ref="C18:D18"/>
    <mergeCell ref="C19:D19"/>
    <mergeCell ref="K2:L2"/>
    <mergeCell ref="C20:D20"/>
    <mergeCell ref="F18:H18"/>
    <mergeCell ref="F19:H19"/>
    <mergeCell ref="B2:H2"/>
    <mergeCell ref="B3:H3"/>
    <mergeCell ref="C9:D9"/>
    <mergeCell ref="C10:D10"/>
    <mergeCell ref="C11:D11"/>
    <mergeCell ref="C16:D16"/>
    <mergeCell ref="C17:D17"/>
    <mergeCell ref="C13:D13"/>
    <mergeCell ref="F13:H13"/>
    <mergeCell ref="C21:D21"/>
    <mergeCell ref="C22:D22"/>
    <mergeCell ref="C12:D12"/>
    <mergeCell ref="C14:D14"/>
    <mergeCell ref="C4:D4"/>
    <mergeCell ref="C5:D5"/>
    <mergeCell ref="C6:D6"/>
    <mergeCell ref="C7:D7"/>
    <mergeCell ref="C8:D8"/>
    <mergeCell ref="C15:D15"/>
  </mergeCells>
  <dataValidations count="1">
    <dataValidation type="list" allowBlank="1" showInputMessage="1" showErrorMessage="1" sqref="D29">
      <formula1>$J$29:$J$32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O37"/>
  <sheetViews>
    <sheetView showGridLines="0" zoomScaleNormal="100" workbookViewId="0">
      <pane ySplit="2" topLeftCell="A20" activePane="bottomLeft" state="frozen"/>
      <selection pane="bottomLeft" activeCell="M27" sqref="M27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8" customWidth="1"/>
    <col min="5" max="5" width="10.7109375" style="150" hidden="1" customWidth="1"/>
    <col min="6" max="6" width="15.7109375" style="149" customWidth="1"/>
    <col min="7" max="7" width="10.7109375" style="148" customWidth="1"/>
    <col min="8" max="8" width="15.7109375" style="149" customWidth="1"/>
    <col min="9" max="9" width="9.140625" style="148"/>
    <col min="10" max="10" width="9.140625" style="148" hidden="1" customWidth="1" outlineLevel="1"/>
    <col min="11" max="11" width="9.140625" style="148" collapsed="1"/>
    <col min="12" max="14" width="9.140625" style="148"/>
    <col min="15" max="15" width="19.5703125" style="58" bestFit="1" customWidth="1"/>
    <col min="16" max="16384" width="9.140625" style="148"/>
  </cols>
  <sheetData>
    <row r="2" spans="2:12" ht="15.75" customHeight="1">
      <c r="B2" s="638" t="s">
        <v>215</v>
      </c>
      <c r="C2" s="638"/>
      <c r="D2" s="638"/>
      <c r="E2" s="638"/>
      <c r="F2" s="638"/>
      <c r="G2" s="638"/>
      <c r="H2" s="638"/>
      <c r="K2" s="639" t="s">
        <v>411</v>
      </c>
      <c r="L2" s="639"/>
    </row>
    <row r="3" spans="2:12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2" ht="15.75" customHeight="1" outlineLevel="1">
      <c r="B4" s="157"/>
      <c r="C4" s="637" t="s">
        <v>16</v>
      </c>
      <c r="D4" s="637"/>
      <c r="E4" s="158"/>
      <c r="F4" s="634">
        <v>240</v>
      </c>
      <c r="G4" s="634"/>
      <c r="H4" s="634"/>
    </row>
    <row r="5" spans="2:12" ht="15.75" customHeight="1" outlineLevel="1">
      <c r="B5" s="157"/>
      <c r="C5" s="637" t="s">
        <v>17</v>
      </c>
      <c r="D5" s="637"/>
      <c r="E5" s="158"/>
      <c r="F5" s="634">
        <v>165</v>
      </c>
      <c r="G5" s="634"/>
      <c r="H5" s="634"/>
    </row>
    <row r="6" spans="2:12" ht="15.75" customHeight="1" outlineLevel="1">
      <c r="B6" s="157"/>
      <c r="C6" s="637" t="s">
        <v>18</v>
      </c>
      <c r="D6" s="637"/>
      <c r="E6" s="158"/>
      <c r="F6" s="634">
        <v>140</v>
      </c>
      <c r="G6" s="634"/>
      <c r="H6" s="634"/>
    </row>
    <row r="7" spans="2:12" ht="15.75" customHeight="1" outlineLevel="1">
      <c r="B7" s="157"/>
      <c r="C7" s="637" t="s">
        <v>19</v>
      </c>
      <c r="D7" s="637"/>
      <c r="E7" s="158"/>
      <c r="F7" s="634">
        <v>69</v>
      </c>
      <c r="G7" s="634"/>
      <c r="H7" s="634"/>
    </row>
    <row r="8" spans="2:12" ht="15.75" customHeight="1" outlineLevel="1">
      <c r="B8" s="157"/>
      <c r="C8" s="637" t="s">
        <v>20</v>
      </c>
      <c r="D8" s="637"/>
      <c r="E8" s="158"/>
      <c r="F8" s="634">
        <v>36</v>
      </c>
      <c r="G8" s="634"/>
      <c r="H8" s="634"/>
    </row>
    <row r="9" spans="2:12" ht="15.75" customHeight="1" outlineLevel="1">
      <c r="B9" s="157"/>
      <c r="C9" s="637" t="s">
        <v>36</v>
      </c>
      <c r="D9" s="637"/>
      <c r="E9" s="158"/>
      <c r="F9" s="634">
        <v>24</v>
      </c>
      <c r="G9" s="634"/>
      <c r="H9" s="634"/>
    </row>
    <row r="10" spans="2:12" ht="15.75" customHeight="1" outlineLevel="1">
      <c r="B10" s="157"/>
      <c r="C10" s="637" t="s">
        <v>21</v>
      </c>
      <c r="D10" s="637"/>
      <c r="E10" s="158"/>
      <c r="F10" s="634">
        <v>300</v>
      </c>
      <c r="G10" s="634"/>
      <c r="H10" s="634"/>
    </row>
    <row r="11" spans="2:12" ht="15.75" customHeight="1" outlineLevel="1">
      <c r="B11" s="157"/>
      <c r="C11" s="637" t="s">
        <v>22</v>
      </c>
      <c r="D11" s="637"/>
      <c r="E11" s="158"/>
      <c r="F11" s="634" t="s">
        <v>208</v>
      </c>
      <c r="G11" s="634"/>
      <c r="H11" s="634"/>
    </row>
    <row r="12" spans="2:12" ht="15.75" customHeight="1" outlineLevel="1">
      <c r="B12" s="157"/>
      <c r="C12" s="637" t="s">
        <v>23</v>
      </c>
      <c r="D12" s="637"/>
      <c r="E12" s="158"/>
      <c r="F12" s="634" t="s">
        <v>213</v>
      </c>
      <c r="G12" s="634"/>
      <c r="H12" s="634"/>
    </row>
    <row r="13" spans="2:12" ht="15.75" customHeight="1" outlineLevel="1">
      <c r="B13" s="157"/>
      <c r="C13" s="637" t="s">
        <v>172</v>
      </c>
      <c r="D13" s="637"/>
      <c r="E13" s="158"/>
      <c r="F13" s="634">
        <v>2</v>
      </c>
      <c r="G13" s="634"/>
      <c r="H13" s="634"/>
    </row>
    <row r="14" spans="2:12" ht="15.75" customHeight="1" outlineLevel="1">
      <c r="B14" s="157"/>
      <c r="C14" s="637" t="s">
        <v>24</v>
      </c>
      <c r="D14" s="637"/>
      <c r="E14" s="158"/>
      <c r="F14" s="634">
        <v>4</v>
      </c>
      <c r="G14" s="634"/>
      <c r="H14" s="634"/>
    </row>
    <row r="15" spans="2:12" ht="15.75" customHeight="1" outlineLevel="1">
      <c r="B15" s="157"/>
      <c r="C15" s="637" t="s">
        <v>25</v>
      </c>
      <c r="D15" s="637"/>
      <c r="E15" s="158"/>
      <c r="F15" s="634">
        <v>5</v>
      </c>
      <c r="G15" s="634"/>
      <c r="H15" s="634"/>
    </row>
    <row r="16" spans="2:12" ht="15.75" customHeight="1" outlineLevel="1">
      <c r="B16" s="157"/>
      <c r="C16" s="637" t="s">
        <v>26</v>
      </c>
      <c r="D16" s="637"/>
      <c r="E16" s="158"/>
      <c r="F16" s="634">
        <v>25</v>
      </c>
      <c r="G16" s="634"/>
      <c r="H16" s="634"/>
    </row>
    <row r="17" spans="2:10" ht="15.75" customHeight="1" outlineLevel="1">
      <c r="B17" s="157"/>
      <c r="C17" s="637" t="s">
        <v>27</v>
      </c>
      <c r="D17" s="637"/>
      <c r="E17" s="158"/>
      <c r="F17" s="634">
        <v>381</v>
      </c>
      <c r="G17" s="634"/>
      <c r="H17" s="634"/>
    </row>
    <row r="18" spans="2:10" ht="15.75" customHeight="1" outlineLevel="1">
      <c r="B18" s="157"/>
      <c r="C18" s="637" t="s">
        <v>28</v>
      </c>
      <c r="D18" s="637"/>
      <c r="E18" s="158"/>
      <c r="F18" s="634" t="s">
        <v>210</v>
      </c>
      <c r="G18" s="634"/>
      <c r="H18" s="634"/>
    </row>
    <row r="19" spans="2:10" ht="31.5" customHeight="1" outlineLevel="1">
      <c r="B19" s="157"/>
      <c r="C19" s="637" t="s">
        <v>30</v>
      </c>
      <c r="D19" s="637"/>
      <c r="E19" s="158"/>
      <c r="F19" s="634" t="s">
        <v>214</v>
      </c>
      <c r="G19" s="634"/>
      <c r="H19" s="634"/>
    </row>
    <row r="20" spans="2:10" ht="15.75" customHeight="1" outlineLevel="1">
      <c r="B20" s="157"/>
      <c r="C20" s="637" t="s">
        <v>37</v>
      </c>
      <c r="D20" s="637"/>
      <c r="E20" s="158"/>
      <c r="F20" s="662" t="s">
        <v>118</v>
      </c>
      <c r="G20" s="662"/>
      <c r="H20" s="662"/>
    </row>
    <row r="21" spans="2:10" ht="15.75" customHeight="1" outlineLevel="1">
      <c r="B21" s="157"/>
      <c r="C21" s="635" t="s">
        <v>33</v>
      </c>
      <c r="D21" s="635"/>
      <c r="E21" s="158"/>
      <c r="F21" s="634" t="s">
        <v>201</v>
      </c>
      <c r="G21" s="634"/>
      <c r="H21" s="634"/>
    </row>
    <row r="22" spans="2:10" ht="15.75" customHeight="1" outlineLevel="1">
      <c r="B22" s="157"/>
      <c r="C22" s="635" t="s">
        <v>35</v>
      </c>
      <c r="D22" s="635"/>
      <c r="E22" s="158"/>
      <c r="F22" s="634">
        <v>29</v>
      </c>
      <c r="G22" s="634"/>
      <c r="H22" s="634"/>
    </row>
    <row r="23" spans="2:10" ht="15.75" customHeight="1">
      <c r="B23" s="49"/>
      <c r="C23" s="52"/>
      <c r="D23" s="52"/>
      <c r="E23" s="87"/>
      <c r="F23" s="52"/>
      <c r="G23" s="52"/>
      <c r="H23" s="51"/>
    </row>
    <row r="24" spans="2:10" ht="15.75" customHeight="1" outlineLevel="1">
      <c r="B24" s="196" t="s">
        <v>39</v>
      </c>
      <c r="C24" s="197" t="s">
        <v>44</v>
      </c>
      <c r="D24" s="197"/>
      <c r="E24" s="198" t="s">
        <v>1</v>
      </c>
      <c r="F24" s="197" t="s">
        <v>1</v>
      </c>
      <c r="G24" s="197" t="s">
        <v>40</v>
      </c>
      <c r="H24" s="199" t="s">
        <v>41</v>
      </c>
    </row>
    <row r="25" spans="2:10" ht="15.75" customHeight="1" outlineLevel="1">
      <c r="B25" s="250">
        <v>1231</v>
      </c>
      <c r="C25" s="241" t="s">
        <v>228</v>
      </c>
      <c r="D25" s="241"/>
      <c r="E25" s="172">
        <v>1320</v>
      </c>
      <c r="F25" s="173">
        <f>E25*'Прайс-лист'!I3*(1-'Прайс-лист'!$E$3)</f>
        <v>30624</v>
      </c>
      <c r="G25" s="250"/>
      <c r="H25" s="174">
        <f>F25</f>
        <v>30624</v>
      </c>
    </row>
    <row r="26" spans="2:10" ht="15.75" customHeight="1" outlineLevel="2">
      <c r="B26" s="184"/>
      <c r="C26" s="12" t="s">
        <v>337</v>
      </c>
      <c r="D26" s="12"/>
      <c r="E26" s="12"/>
      <c r="F26" s="12"/>
      <c r="G26" s="12"/>
      <c r="H26" s="12"/>
    </row>
    <row r="27" spans="2:10" ht="263.25" customHeight="1" outlineLevel="2">
      <c r="B27" s="176"/>
      <c r="C27" s="636" t="s">
        <v>647</v>
      </c>
      <c r="D27" s="636"/>
      <c r="E27" s="636"/>
      <c r="F27" s="636"/>
      <c r="G27" s="636"/>
      <c r="H27" s="636"/>
    </row>
    <row r="28" spans="2:10" ht="15.75" customHeight="1" outlineLevel="1">
      <c r="C28" s="12" t="s">
        <v>365</v>
      </c>
      <c r="D28" s="12"/>
      <c r="E28" s="12"/>
      <c r="F28" s="12"/>
      <c r="G28" s="12"/>
      <c r="H28" s="12"/>
    </row>
    <row r="29" spans="2:10" ht="15.75" customHeight="1" outlineLevel="1">
      <c r="B29" s="250"/>
      <c r="C29" s="242" t="s">
        <v>454</v>
      </c>
      <c r="D29" s="231" t="s">
        <v>277</v>
      </c>
      <c r="E29" s="219">
        <v>23</v>
      </c>
      <c r="F29" s="174">
        <f>E29*'Прайс-лист'!I3*(1-'Прайс-лист'!$E$3)</f>
        <v>533.6</v>
      </c>
      <c r="G29" s="175">
        <v>0</v>
      </c>
      <c r="H29" s="239">
        <f>F29*G29</f>
        <v>0</v>
      </c>
      <c r="J29" s="104" t="s">
        <v>277</v>
      </c>
    </row>
    <row r="30" spans="2:10" ht="15.75" customHeight="1" outlineLevel="1">
      <c r="C30" s="189" t="s">
        <v>4</v>
      </c>
      <c r="D30" s="189"/>
      <c r="E30" s="189"/>
      <c r="F30" s="189"/>
      <c r="G30" s="189"/>
      <c r="H30" s="189"/>
      <c r="J30" s="104" t="s">
        <v>450</v>
      </c>
    </row>
    <row r="31" spans="2:10" ht="15.75" customHeight="1" outlineLevel="1">
      <c r="B31" s="245">
        <v>4144</v>
      </c>
      <c r="C31" s="644" t="s">
        <v>409</v>
      </c>
      <c r="D31" s="644"/>
      <c r="E31" s="219">
        <v>23</v>
      </c>
      <c r="F31" s="173">
        <f>E31*'Прайс-лист'!I3*(1-'Прайс-лист'!$E$3)</f>
        <v>533.6</v>
      </c>
      <c r="G31" s="175">
        <v>0</v>
      </c>
      <c r="H31" s="174">
        <f t="shared" ref="H31:H36" si="0">F31*G31</f>
        <v>0</v>
      </c>
      <c r="J31" s="111" t="s">
        <v>451</v>
      </c>
    </row>
    <row r="32" spans="2:10" ht="15.75" customHeight="1" outlineLevel="1">
      <c r="B32" s="245">
        <v>2340</v>
      </c>
      <c r="C32" s="644" t="s">
        <v>65</v>
      </c>
      <c r="D32" s="644"/>
      <c r="E32" s="219">
        <v>52</v>
      </c>
      <c r="F32" s="173">
        <f>E32*'Прайс-лист'!I3*(1-'Прайс-лист'!$E$3)</f>
        <v>1206.4000000000001</v>
      </c>
      <c r="G32" s="175">
        <v>0</v>
      </c>
      <c r="H32" s="174">
        <f t="shared" si="0"/>
        <v>0</v>
      </c>
      <c r="J32" s="105" t="s">
        <v>456</v>
      </c>
    </row>
    <row r="33" spans="2:15" ht="15.75" customHeight="1" outlineLevel="1">
      <c r="B33" s="250">
        <v>2385</v>
      </c>
      <c r="C33" s="637" t="s">
        <v>292</v>
      </c>
      <c r="D33" s="637"/>
      <c r="E33" s="219">
        <v>60</v>
      </c>
      <c r="F33" s="173">
        <f>E33*'Прайс-лист'!I3*(1-'Прайс-лист'!$E$3)</f>
        <v>1392</v>
      </c>
      <c r="G33" s="175">
        <v>0</v>
      </c>
      <c r="H33" s="174">
        <f t="shared" si="0"/>
        <v>0</v>
      </c>
      <c r="O33" s="111"/>
    </row>
    <row r="34" spans="2:15" ht="15.75" customHeight="1" outlineLevel="1">
      <c r="B34" s="245">
        <v>2929</v>
      </c>
      <c r="C34" s="644" t="s">
        <v>591</v>
      </c>
      <c r="D34" s="644"/>
      <c r="E34" s="219">
        <v>82</v>
      </c>
      <c r="F34" s="173">
        <f>E34*'Прайс-лист'!I3*(1-'Прайс-лист'!$E$3)</f>
        <v>1902.4</v>
      </c>
      <c r="G34" s="175">
        <v>0</v>
      </c>
      <c r="H34" s="174">
        <f t="shared" si="0"/>
        <v>0</v>
      </c>
      <c r="O34" s="148"/>
    </row>
    <row r="35" spans="2:15" ht="15.75" customHeight="1" outlineLevel="1">
      <c r="B35" s="245">
        <v>2930</v>
      </c>
      <c r="C35" s="644" t="s">
        <v>592</v>
      </c>
      <c r="D35" s="644"/>
      <c r="E35" s="219">
        <v>103</v>
      </c>
      <c r="F35" s="173">
        <f>E35*'Прайс-лист'!I3*(1-'Прайс-лист'!$E$3)</f>
        <v>2389.6</v>
      </c>
      <c r="G35" s="175">
        <v>0</v>
      </c>
      <c r="H35" s="174">
        <f t="shared" si="0"/>
        <v>0</v>
      </c>
      <c r="O35" s="108"/>
    </row>
    <row r="36" spans="2:15" ht="15.75" customHeight="1" outlineLevel="1">
      <c r="B36" s="245">
        <v>2832</v>
      </c>
      <c r="C36" s="644" t="s">
        <v>8</v>
      </c>
      <c r="D36" s="644"/>
      <c r="E36" s="219">
        <v>144</v>
      </c>
      <c r="F36" s="173">
        <f>E36*'Прайс-лист'!I3*(1-'Прайс-лист'!$E$3)</f>
        <v>3340.8</v>
      </c>
      <c r="G36" s="175">
        <v>0</v>
      </c>
      <c r="H36" s="174">
        <f t="shared" si="0"/>
        <v>0</v>
      </c>
    </row>
    <row r="37" spans="2:15" s="313" customFormat="1" ht="18" outlineLevel="1">
      <c r="B37" s="332"/>
      <c r="C37" s="334"/>
      <c r="D37" s="334"/>
      <c r="E37" s="335"/>
      <c r="F37" s="315" t="s">
        <v>9</v>
      </c>
      <c r="G37" s="633">
        <f>SUM(H25:H36)</f>
        <v>30624</v>
      </c>
      <c r="H37" s="633"/>
      <c r="O37" s="336"/>
    </row>
  </sheetData>
  <mergeCells count="49">
    <mergeCell ref="C21:D21"/>
    <mergeCell ref="F8:H8"/>
    <mergeCell ref="C19:D19"/>
    <mergeCell ref="F20:H20"/>
    <mergeCell ref="G37:H37"/>
    <mergeCell ref="C36:D36"/>
    <mergeCell ref="C31:D31"/>
    <mergeCell ref="C32:D32"/>
    <mergeCell ref="C33:D33"/>
    <mergeCell ref="C34:D34"/>
    <mergeCell ref="C35:D35"/>
    <mergeCell ref="C27:H27"/>
    <mergeCell ref="F22:H22"/>
    <mergeCell ref="F21:H21"/>
    <mergeCell ref="C22:D22"/>
    <mergeCell ref="F19:H19"/>
    <mergeCell ref="C20:D20"/>
    <mergeCell ref="F18:H18"/>
    <mergeCell ref="F9:H9"/>
    <mergeCell ref="F10:H10"/>
    <mergeCell ref="F11:H11"/>
    <mergeCell ref="F12:H12"/>
    <mergeCell ref="F14:H14"/>
    <mergeCell ref="F13:H13"/>
    <mergeCell ref="F17:H17"/>
    <mergeCell ref="F15:H15"/>
    <mergeCell ref="F16:H16"/>
    <mergeCell ref="C18:D18"/>
    <mergeCell ref="C14:D14"/>
    <mergeCell ref="C15:D15"/>
    <mergeCell ref="C16:D16"/>
    <mergeCell ref="C13:D13"/>
    <mergeCell ref="K2:L2"/>
    <mergeCell ref="C4:D4"/>
    <mergeCell ref="C5:D5"/>
    <mergeCell ref="C6:D6"/>
    <mergeCell ref="C7:D7"/>
    <mergeCell ref="B2:H2"/>
    <mergeCell ref="B3:H3"/>
    <mergeCell ref="F4:H4"/>
    <mergeCell ref="F5:H5"/>
    <mergeCell ref="F6:H6"/>
    <mergeCell ref="F7:H7"/>
    <mergeCell ref="C17:D17"/>
    <mergeCell ref="C8:D8"/>
    <mergeCell ref="C9:D9"/>
    <mergeCell ref="C10:D10"/>
    <mergeCell ref="C11:D11"/>
    <mergeCell ref="C12:D12"/>
  </mergeCells>
  <dataValidations count="1">
    <dataValidation type="list" allowBlank="1" showInputMessage="1" showErrorMessage="1" sqref="D29">
      <formula1>$J$29:$J$32</formula1>
    </dataValidation>
  </dataValidations>
  <hyperlinks>
    <hyperlink ref="K2:L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theme="0"/>
  </sheetPr>
  <dimension ref="B2:J32"/>
  <sheetViews>
    <sheetView showGridLines="0" zoomScaleNormal="100" workbookViewId="0">
      <pane ySplit="2" topLeftCell="A10" activePane="bottomLeft" state="frozen"/>
      <selection pane="bottomLeft" activeCell="J27" sqref="J27"/>
    </sheetView>
  </sheetViews>
  <sheetFormatPr defaultRowHeight="15.75" customHeight="1" outlineLevelRow="2"/>
  <cols>
    <col min="1" max="1" width="3.7109375" style="148" customWidth="1"/>
    <col min="2" max="2" width="12.7109375" style="148" customWidth="1"/>
    <col min="3" max="3" width="105.7109375" style="148" customWidth="1"/>
    <col min="4" max="4" width="11.140625" style="149" hidden="1" customWidth="1"/>
    <col min="5" max="5" width="15.7109375" style="149" customWidth="1"/>
    <col min="6" max="6" width="10.7109375" style="148" customWidth="1"/>
    <col min="7" max="7" width="15.7109375" style="149" customWidth="1"/>
    <col min="8" max="16384" width="9.140625" style="148"/>
  </cols>
  <sheetData>
    <row r="2" spans="2:10" ht="15.75" customHeight="1">
      <c r="B2" s="638" t="s">
        <v>204</v>
      </c>
      <c r="C2" s="638"/>
      <c r="D2" s="638"/>
      <c r="E2" s="638"/>
      <c r="F2" s="638"/>
      <c r="G2" s="638"/>
      <c r="I2" s="639" t="s">
        <v>411</v>
      </c>
      <c r="J2" s="639"/>
    </row>
    <row r="3" spans="2:10" ht="15.75" customHeight="1" outlineLevel="1">
      <c r="B3" s="640" t="s">
        <v>15</v>
      </c>
      <c r="C3" s="640"/>
      <c r="D3" s="640"/>
      <c r="E3" s="640"/>
      <c r="F3" s="640"/>
      <c r="G3" s="640"/>
    </row>
    <row r="4" spans="2:10" ht="15.75" customHeight="1" outlineLevel="1">
      <c r="B4" s="157"/>
      <c r="C4" s="241" t="s">
        <v>16</v>
      </c>
      <c r="D4" s="159"/>
      <c r="E4" s="634">
        <v>550</v>
      </c>
      <c r="F4" s="634"/>
      <c r="G4" s="634"/>
    </row>
    <row r="5" spans="2:10" ht="15.75" customHeight="1" outlineLevel="1">
      <c r="B5" s="157"/>
      <c r="C5" s="241" t="s">
        <v>17</v>
      </c>
      <c r="D5" s="159"/>
      <c r="E5" s="634">
        <v>470</v>
      </c>
      <c r="F5" s="634"/>
      <c r="G5" s="634"/>
    </row>
    <row r="6" spans="2:10" ht="15.75" customHeight="1" outlineLevel="1">
      <c r="B6" s="157"/>
      <c r="C6" s="241" t="s">
        <v>18</v>
      </c>
      <c r="D6" s="159"/>
      <c r="E6" s="634">
        <v>104</v>
      </c>
      <c r="F6" s="634"/>
      <c r="G6" s="634"/>
    </row>
    <row r="7" spans="2:10" ht="15.75" customHeight="1" outlineLevel="1">
      <c r="B7" s="157"/>
      <c r="C7" s="241" t="s">
        <v>19</v>
      </c>
      <c r="D7" s="159"/>
      <c r="E7" s="634">
        <v>40</v>
      </c>
      <c r="F7" s="634"/>
      <c r="G7" s="634"/>
    </row>
    <row r="8" spans="2:10" ht="15.75" customHeight="1" outlineLevel="1">
      <c r="B8" s="157"/>
      <c r="C8" s="241" t="s">
        <v>20</v>
      </c>
      <c r="D8" s="159"/>
      <c r="E8" s="634">
        <v>32</v>
      </c>
      <c r="F8" s="634"/>
      <c r="G8" s="634"/>
    </row>
    <row r="9" spans="2:10" ht="15.75" customHeight="1" outlineLevel="1">
      <c r="B9" s="157"/>
      <c r="C9" s="241" t="s">
        <v>36</v>
      </c>
      <c r="D9" s="159"/>
      <c r="E9" s="634">
        <v>30</v>
      </c>
      <c r="F9" s="634"/>
      <c r="G9" s="634"/>
    </row>
    <row r="10" spans="2:10" ht="15.75" customHeight="1" outlineLevel="1">
      <c r="B10" s="157"/>
      <c r="C10" s="241" t="s">
        <v>21</v>
      </c>
      <c r="D10" s="159"/>
      <c r="E10" s="634">
        <v>350</v>
      </c>
      <c r="F10" s="634"/>
      <c r="G10" s="634"/>
    </row>
    <row r="11" spans="2:10" ht="15.75" customHeight="1" outlineLevel="1">
      <c r="B11" s="157"/>
      <c r="C11" s="241" t="s">
        <v>22</v>
      </c>
      <c r="D11" s="159"/>
      <c r="E11" s="634">
        <v>4</v>
      </c>
      <c r="F11" s="634"/>
      <c r="G11" s="634"/>
    </row>
    <row r="12" spans="2:10" ht="15.75" customHeight="1" outlineLevel="1">
      <c r="B12" s="157"/>
      <c r="C12" s="241" t="s">
        <v>23</v>
      </c>
      <c r="D12" s="159"/>
      <c r="E12" s="634" t="s">
        <v>187</v>
      </c>
      <c r="F12" s="634"/>
      <c r="G12" s="634"/>
    </row>
    <row r="13" spans="2:10" ht="15.75" customHeight="1" outlineLevel="1">
      <c r="B13" s="157"/>
      <c r="C13" s="637" t="s">
        <v>172</v>
      </c>
      <c r="D13" s="637"/>
      <c r="E13" s="634">
        <v>2</v>
      </c>
      <c r="F13" s="634"/>
      <c r="G13" s="634"/>
    </row>
    <row r="14" spans="2:10" ht="15.75" customHeight="1" outlineLevel="1">
      <c r="B14" s="157"/>
      <c r="C14" s="241" t="s">
        <v>24</v>
      </c>
      <c r="D14" s="159"/>
      <c r="E14" s="634">
        <v>6</v>
      </c>
      <c r="F14" s="634"/>
      <c r="G14" s="634"/>
    </row>
    <row r="15" spans="2:10" ht="15.75" customHeight="1" outlineLevel="1">
      <c r="B15" s="157"/>
      <c r="C15" s="241" t="s">
        <v>25</v>
      </c>
      <c r="D15" s="159"/>
      <c r="E15" s="634">
        <v>8</v>
      </c>
      <c r="F15" s="634"/>
      <c r="G15" s="634"/>
    </row>
    <row r="16" spans="2:10" ht="15.75" customHeight="1" outlineLevel="1">
      <c r="B16" s="157"/>
      <c r="C16" s="241" t="s">
        <v>26</v>
      </c>
      <c r="D16" s="159"/>
      <c r="E16" s="634">
        <v>40</v>
      </c>
      <c r="F16" s="634"/>
      <c r="G16" s="634"/>
    </row>
    <row r="17" spans="2:7" ht="15.75" customHeight="1" outlineLevel="1">
      <c r="B17" s="157"/>
      <c r="C17" s="241" t="s">
        <v>27</v>
      </c>
      <c r="D17" s="159"/>
      <c r="E17" s="634">
        <v>381</v>
      </c>
      <c r="F17" s="634"/>
      <c r="G17" s="634"/>
    </row>
    <row r="18" spans="2:7" ht="15.75" customHeight="1" outlineLevel="1">
      <c r="B18" s="157"/>
      <c r="C18" s="241" t="s">
        <v>28</v>
      </c>
      <c r="D18" s="159"/>
      <c r="E18" s="634" t="s">
        <v>188</v>
      </c>
      <c r="F18" s="634"/>
      <c r="G18" s="634"/>
    </row>
    <row r="19" spans="2:7" ht="15.75" customHeight="1" outlineLevel="1">
      <c r="B19" s="157"/>
      <c r="C19" s="241" t="s">
        <v>30</v>
      </c>
      <c r="D19" s="159"/>
      <c r="E19" s="634" t="s">
        <v>189</v>
      </c>
      <c r="F19" s="634"/>
      <c r="G19" s="634"/>
    </row>
    <row r="20" spans="2:7" ht="15.75" customHeight="1" outlineLevel="1">
      <c r="B20" s="157"/>
      <c r="C20" s="241" t="s">
        <v>37</v>
      </c>
      <c r="D20" s="159"/>
      <c r="E20" s="634" t="s">
        <v>32</v>
      </c>
      <c r="F20" s="634"/>
      <c r="G20" s="634"/>
    </row>
    <row r="21" spans="2:7" ht="15.75" customHeight="1" outlineLevel="1">
      <c r="B21" s="157"/>
      <c r="C21" s="242" t="s">
        <v>33</v>
      </c>
      <c r="D21" s="159"/>
      <c r="E21" s="634" t="s">
        <v>192</v>
      </c>
      <c r="F21" s="634"/>
      <c r="G21" s="634"/>
    </row>
    <row r="22" spans="2:7" ht="15.75" customHeight="1" outlineLevel="1">
      <c r="B22" s="157"/>
      <c r="C22" s="242" t="s">
        <v>35</v>
      </c>
      <c r="D22" s="159"/>
      <c r="E22" s="634">
        <v>38</v>
      </c>
      <c r="F22" s="634"/>
      <c r="G22" s="634"/>
    </row>
    <row r="23" spans="2:7" ht="15.75" customHeight="1">
      <c r="B23" s="49"/>
      <c r="C23" s="52"/>
      <c r="D23" s="51"/>
      <c r="E23" s="52"/>
      <c r="F23" s="52"/>
      <c r="G23" s="51"/>
    </row>
    <row r="24" spans="2:7" ht="15.75" customHeight="1" outlineLevel="1">
      <c r="B24" s="196" t="s">
        <v>39</v>
      </c>
      <c r="C24" s="197" t="s">
        <v>44</v>
      </c>
      <c r="D24" s="199" t="s">
        <v>1</v>
      </c>
      <c r="E24" s="197" t="s">
        <v>1</v>
      </c>
      <c r="F24" s="197" t="s">
        <v>40</v>
      </c>
      <c r="G24" s="199" t="s">
        <v>41</v>
      </c>
    </row>
    <row r="25" spans="2:7" ht="15.75" customHeight="1" outlineLevel="1">
      <c r="B25" s="250">
        <v>1450</v>
      </c>
      <c r="C25" s="241" t="s">
        <v>193</v>
      </c>
      <c r="D25" s="204">
        <v>1586</v>
      </c>
      <c r="E25" s="173">
        <f>D25*'Прайс-лист'!I3*(1-'Прайс-лист'!$E$3)</f>
        <v>36795.200000000004</v>
      </c>
      <c r="F25" s="306"/>
      <c r="G25" s="174">
        <f>E25</f>
        <v>36795.200000000004</v>
      </c>
    </row>
    <row r="26" spans="2:7" ht="15.75" customHeight="1" outlineLevel="2">
      <c r="B26" s="184"/>
      <c r="C26" s="12" t="s">
        <v>337</v>
      </c>
      <c r="D26" s="12"/>
      <c r="E26" s="12"/>
      <c r="F26" s="12"/>
      <c r="G26" s="12"/>
    </row>
    <row r="27" spans="2:7" ht="219.75" customHeight="1" outlineLevel="2">
      <c r="B27" s="176"/>
      <c r="C27" s="636" t="s">
        <v>648</v>
      </c>
      <c r="D27" s="636"/>
      <c r="E27" s="636"/>
      <c r="F27" s="636"/>
      <c r="G27" s="636"/>
    </row>
    <row r="28" spans="2:7" ht="15.75" customHeight="1" outlineLevel="1">
      <c r="C28" s="12" t="s">
        <v>365</v>
      </c>
      <c r="D28" s="12"/>
      <c r="E28" s="12"/>
      <c r="F28" s="12"/>
      <c r="G28" s="12"/>
    </row>
    <row r="29" spans="2:7" ht="15.75" customHeight="1" outlineLevel="1">
      <c r="B29" s="245">
        <v>2002</v>
      </c>
      <c r="C29" s="246" t="s">
        <v>114</v>
      </c>
      <c r="D29" s="206">
        <v>23</v>
      </c>
      <c r="E29" s="173">
        <f>D29*'Прайс-лист'!I3*(1-'Прайс-лист'!$E$3)</f>
        <v>533.6</v>
      </c>
      <c r="F29" s="175">
        <v>0</v>
      </c>
      <c r="G29" s="174">
        <f>E29*F29</f>
        <v>0</v>
      </c>
    </row>
    <row r="30" spans="2:7" ht="15.75" customHeight="1" outlineLevel="1">
      <c r="C30" s="189" t="s">
        <v>4</v>
      </c>
      <c r="D30" s="189"/>
      <c r="E30" s="10"/>
      <c r="F30" s="10"/>
      <c r="G30" s="10"/>
    </row>
    <row r="31" spans="2:7" ht="15.75" customHeight="1" outlineLevel="1">
      <c r="B31" s="245">
        <v>4144</v>
      </c>
      <c r="C31" s="246" t="s">
        <v>409</v>
      </c>
      <c r="D31" s="206">
        <v>23</v>
      </c>
      <c r="E31" s="173">
        <f>D31*'Прайс-лист'!I3*(1-'Прайс-лист'!$E$3)</f>
        <v>533.6</v>
      </c>
      <c r="F31" s="175">
        <v>0</v>
      </c>
      <c r="G31" s="174">
        <f>E31*F31</f>
        <v>0</v>
      </c>
    </row>
    <row r="32" spans="2:7" s="313" customFormat="1" ht="18" outlineLevel="1">
      <c r="B32" s="332"/>
      <c r="C32" s="334"/>
      <c r="D32" s="337"/>
      <c r="E32" s="315" t="s">
        <v>9</v>
      </c>
      <c r="F32" s="633">
        <f>SUM(G25:G31)</f>
        <v>36795.200000000004</v>
      </c>
      <c r="G32" s="633"/>
    </row>
  </sheetData>
  <mergeCells count="25">
    <mergeCell ref="F32:G32"/>
    <mergeCell ref="C27:G27"/>
    <mergeCell ref="E4:G4"/>
    <mergeCell ref="E5:G5"/>
    <mergeCell ref="E6:G6"/>
    <mergeCell ref="E7:G7"/>
    <mergeCell ref="E8:G8"/>
    <mergeCell ref="E9:G9"/>
    <mergeCell ref="E10:G10"/>
    <mergeCell ref="E11:G11"/>
    <mergeCell ref="E12:G12"/>
    <mergeCell ref="E14:G14"/>
    <mergeCell ref="E15:G15"/>
    <mergeCell ref="E16:G16"/>
    <mergeCell ref="E17:G17"/>
    <mergeCell ref="E18:G18"/>
    <mergeCell ref="E19:G19"/>
    <mergeCell ref="E22:G22"/>
    <mergeCell ref="I2:J2"/>
    <mergeCell ref="B2:G2"/>
    <mergeCell ref="B3:G3"/>
    <mergeCell ref="E20:G20"/>
    <mergeCell ref="E21:G21"/>
    <mergeCell ref="C13:D13"/>
    <mergeCell ref="E13:G13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theme="0"/>
  </sheetPr>
  <dimension ref="B2:J33"/>
  <sheetViews>
    <sheetView showGridLines="0" zoomScaleNormal="100" workbookViewId="0">
      <pane ySplit="2" topLeftCell="A11" activePane="bottomLeft" state="frozen"/>
      <selection pane="bottomLeft" activeCell="J27" sqref="J27"/>
    </sheetView>
  </sheetViews>
  <sheetFormatPr defaultRowHeight="15.75" customHeight="1" outlineLevelRow="2"/>
  <cols>
    <col min="1" max="1" width="3.7109375" style="148" customWidth="1"/>
    <col min="2" max="2" width="12.7109375" style="148" customWidth="1"/>
    <col min="3" max="3" width="105.7109375" style="148" customWidth="1"/>
    <col min="4" max="4" width="11.140625" style="149" hidden="1" customWidth="1"/>
    <col min="5" max="5" width="15.7109375" style="149" customWidth="1"/>
    <col min="6" max="6" width="10.7109375" style="148" customWidth="1"/>
    <col min="7" max="7" width="15.7109375" style="149" customWidth="1"/>
    <col min="8" max="16384" width="9.140625" style="148"/>
  </cols>
  <sheetData>
    <row r="2" spans="2:10" ht="15.75" customHeight="1">
      <c r="B2" s="638" t="s">
        <v>117</v>
      </c>
      <c r="C2" s="638"/>
      <c r="D2" s="638"/>
      <c r="E2" s="638"/>
      <c r="F2" s="638"/>
      <c r="G2" s="638"/>
      <c r="I2" s="639" t="s">
        <v>411</v>
      </c>
      <c r="J2" s="639"/>
    </row>
    <row r="3" spans="2:10" ht="15.75" customHeight="1" outlineLevel="1">
      <c r="B3" s="640" t="s">
        <v>15</v>
      </c>
      <c r="C3" s="640"/>
      <c r="D3" s="640"/>
      <c r="E3" s="640"/>
      <c r="F3" s="640"/>
      <c r="G3" s="640"/>
    </row>
    <row r="4" spans="2:10" ht="15.75" customHeight="1" outlineLevel="1">
      <c r="B4" s="157"/>
      <c r="C4" s="241" t="s">
        <v>16</v>
      </c>
      <c r="D4" s="159"/>
      <c r="E4" s="634">
        <v>550</v>
      </c>
      <c r="F4" s="634"/>
      <c r="G4" s="634"/>
    </row>
    <row r="5" spans="2:10" ht="15.75" customHeight="1" outlineLevel="1">
      <c r="B5" s="157"/>
      <c r="C5" s="241" t="s">
        <v>17</v>
      </c>
      <c r="D5" s="159"/>
      <c r="E5" s="634">
        <v>470</v>
      </c>
      <c r="F5" s="634"/>
      <c r="G5" s="634"/>
    </row>
    <row r="6" spans="2:10" ht="15.75" customHeight="1" outlineLevel="1">
      <c r="B6" s="157"/>
      <c r="C6" s="241" t="s">
        <v>18</v>
      </c>
      <c r="D6" s="159"/>
      <c r="E6" s="634">
        <v>104</v>
      </c>
      <c r="F6" s="634"/>
      <c r="G6" s="634"/>
    </row>
    <row r="7" spans="2:10" ht="15.75" customHeight="1" outlineLevel="1">
      <c r="B7" s="157"/>
      <c r="C7" s="241" t="s">
        <v>19</v>
      </c>
      <c r="D7" s="159"/>
      <c r="E7" s="634">
        <v>40</v>
      </c>
      <c r="F7" s="634"/>
      <c r="G7" s="634"/>
    </row>
    <row r="8" spans="2:10" ht="15.75" customHeight="1" outlineLevel="1">
      <c r="B8" s="157"/>
      <c r="C8" s="241" t="s">
        <v>20</v>
      </c>
      <c r="D8" s="159"/>
      <c r="E8" s="634">
        <v>32</v>
      </c>
      <c r="F8" s="634"/>
      <c r="G8" s="634"/>
    </row>
    <row r="9" spans="2:10" ht="15.75" customHeight="1" outlineLevel="1">
      <c r="B9" s="157"/>
      <c r="C9" s="241" t="s">
        <v>36</v>
      </c>
      <c r="D9" s="159"/>
      <c r="E9" s="634">
        <v>30</v>
      </c>
      <c r="F9" s="634"/>
      <c r="G9" s="634"/>
    </row>
    <row r="10" spans="2:10" ht="15.75" customHeight="1" outlineLevel="1">
      <c r="B10" s="157"/>
      <c r="C10" s="241" t="s">
        <v>21</v>
      </c>
      <c r="D10" s="159"/>
      <c r="E10" s="634">
        <v>350</v>
      </c>
      <c r="F10" s="634"/>
      <c r="G10" s="634"/>
    </row>
    <row r="11" spans="2:10" ht="15.75" customHeight="1" outlineLevel="1">
      <c r="B11" s="157"/>
      <c r="C11" s="241" t="s">
        <v>22</v>
      </c>
      <c r="D11" s="159"/>
      <c r="E11" s="634">
        <v>4</v>
      </c>
      <c r="F11" s="634"/>
      <c r="G11" s="634"/>
    </row>
    <row r="12" spans="2:10" ht="15.75" customHeight="1" outlineLevel="1">
      <c r="B12" s="157"/>
      <c r="C12" s="241" t="s">
        <v>23</v>
      </c>
      <c r="D12" s="159"/>
      <c r="E12" s="634" t="s">
        <v>187</v>
      </c>
      <c r="F12" s="634"/>
      <c r="G12" s="634"/>
    </row>
    <row r="13" spans="2:10" ht="15.75" customHeight="1" outlineLevel="1">
      <c r="B13" s="157"/>
      <c r="C13" s="637" t="s">
        <v>172</v>
      </c>
      <c r="D13" s="637"/>
      <c r="E13" s="634">
        <v>2</v>
      </c>
      <c r="F13" s="634"/>
      <c r="G13" s="634"/>
    </row>
    <row r="14" spans="2:10" ht="15.75" customHeight="1" outlineLevel="1">
      <c r="B14" s="157"/>
      <c r="C14" s="241" t="s">
        <v>24</v>
      </c>
      <c r="D14" s="159"/>
      <c r="E14" s="634">
        <v>6</v>
      </c>
      <c r="F14" s="634"/>
      <c r="G14" s="634"/>
    </row>
    <row r="15" spans="2:10" ht="15.75" customHeight="1" outlineLevel="1">
      <c r="B15" s="157"/>
      <c r="C15" s="241" t="s">
        <v>25</v>
      </c>
      <c r="D15" s="159"/>
      <c r="E15" s="634">
        <v>8</v>
      </c>
      <c r="F15" s="634"/>
      <c r="G15" s="634"/>
    </row>
    <row r="16" spans="2:10" ht="15.75" customHeight="1" outlineLevel="1">
      <c r="B16" s="157"/>
      <c r="C16" s="241" t="s">
        <v>26</v>
      </c>
      <c r="D16" s="159"/>
      <c r="E16" s="634">
        <v>40</v>
      </c>
      <c r="F16" s="634"/>
      <c r="G16" s="634"/>
    </row>
    <row r="17" spans="2:7" ht="15.75" customHeight="1" outlineLevel="1">
      <c r="B17" s="157"/>
      <c r="C17" s="241" t="s">
        <v>27</v>
      </c>
      <c r="D17" s="159"/>
      <c r="E17" s="634">
        <v>381</v>
      </c>
      <c r="F17" s="634"/>
      <c r="G17" s="634"/>
    </row>
    <row r="18" spans="2:7" ht="15.75" customHeight="1" outlineLevel="1">
      <c r="B18" s="157"/>
      <c r="C18" s="241" t="s">
        <v>28</v>
      </c>
      <c r="D18" s="159"/>
      <c r="E18" s="634" t="s">
        <v>188</v>
      </c>
      <c r="F18" s="634"/>
      <c r="G18" s="634"/>
    </row>
    <row r="19" spans="2:7" ht="15.75" customHeight="1" outlineLevel="1">
      <c r="B19" s="157"/>
      <c r="C19" s="241" t="s">
        <v>30</v>
      </c>
      <c r="D19" s="159"/>
      <c r="E19" s="634" t="s">
        <v>189</v>
      </c>
      <c r="F19" s="634"/>
      <c r="G19" s="634"/>
    </row>
    <row r="20" spans="2:7" ht="15.75" customHeight="1" outlineLevel="1">
      <c r="B20" s="157"/>
      <c r="C20" s="241" t="s">
        <v>37</v>
      </c>
      <c r="D20" s="159"/>
      <c r="E20" s="634" t="s">
        <v>32</v>
      </c>
      <c r="F20" s="634"/>
      <c r="G20" s="634"/>
    </row>
    <row r="21" spans="2:7" ht="15.75" customHeight="1" outlineLevel="1">
      <c r="B21" s="157"/>
      <c r="C21" s="242" t="s">
        <v>33</v>
      </c>
      <c r="D21" s="159"/>
      <c r="E21" s="634" t="s">
        <v>192</v>
      </c>
      <c r="F21" s="634"/>
      <c r="G21" s="634"/>
    </row>
    <row r="22" spans="2:7" ht="15.75" customHeight="1" outlineLevel="1">
      <c r="B22" s="157"/>
      <c r="C22" s="242" t="s">
        <v>35</v>
      </c>
      <c r="D22" s="159"/>
      <c r="E22" s="634">
        <v>38</v>
      </c>
      <c r="F22" s="634"/>
      <c r="G22" s="634"/>
    </row>
    <row r="23" spans="2:7" ht="15.75" customHeight="1">
      <c r="B23" s="49"/>
      <c r="C23" s="52"/>
      <c r="D23" s="51"/>
      <c r="E23" s="52"/>
      <c r="F23" s="52"/>
      <c r="G23" s="51"/>
    </row>
    <row r="24" spans="2:7" ht="15.75" customHeight="1" outlineLevel="1">
      <c r="B24" s="196" t="s">
        <v>39</v>
      </c>
      <c r="C24" s="197" t="s">
        <v>44</v>
      </c>
      <c r="D24" s="199" t="s">
        <v>1</v>
      </c>
      <c r="E24" s="197" t="s">
        <v>1</v>
      </c>
      <c r="F24" s="197" t="s">
        <v>40</v>
      </c>
      <c r="G24" s="199" t="s">
        <v>41</v>
      </c>
    </row>
    <row r="25" spans="2:7" ht="15.75" customHeight="1" outlineLevel="1">
      <c r="B25" s="250">
        <v>1420</v>
      </c>
      <c r="C25" s="241" t="s">
        <v>193</v>
      </c>
      <c r="D25" s="204">
        <v>1379</v>
      </c>
      <c r="E25" s="173">
        <f>D25*'Прайс-лист'!I3*(1-'Прайс-лист'!$E$3)</f>
        <v>31992.800000000003</v>
      </c>
      <c r="F25" s="250"/>
      <c r="G25" s="174">
        <f>E25</f>
        <v>31992.800000000003</v>
      </c>
    </row>
    <row r="26" spans="2:7" ht="15.75" customHeight="1" outlineLevel="2">
      <c r="B26" s="184"/>
      <c r="C26" s="12" t="s">
        <v>337</v>
      </c>
      <c r="D26" s="12"/>
      <c r="E26" s="12"/>
      <c r="F26" s="12"/>
      <c r="G26" s="12"/>
    </row>
    <row r="27" spans="2:7" ht="209.25" customHeight="1" outlineLevel="2">
      <c r="B27" s="176"/>
      <c r="C27" s="636" t="s">
        <v>649</v>
      </c>
      <c r="D27" s="636"/>
      <c r="E27" s="636"/>
      <c r="F27" s="636"/>
      <c r="G27" s="636"/>
    </row>
    <row r="28" spans="2:7" ht="15.75" customHeight="1" outlineLevel="1">
      <c r="C28" s="12" t="s">
        <v>365</v>
      </c>
      <c r="D28" s="12"/>
      <c r="E28" s="12"/>
      <c r="F28" s="12"/>
      <c r="G28" s="12"/>
    </row>
    <row r="29" spans="2:7" ht="15.75" customHeight="1" outlineLevel="1">
      <c r="B29" s="245">
        <v>2002</v>
      </c>
      <c r="C29" s="246" t="s">
        <v>114</v>
      </c>
      <c r="D29" s="206">
        <v>23</v>
      </c>
      <c r="E29" s="173">
        <v>23</v>
      </c>
      <c r="F29" s="175">
        <v>0</v>
      </c>
      <c r="G29" s="174">
        <f>E29*F29</f>
        <v>0</v>
      </c>
    </row>
    <row r="30" spans="2:7" ht="15.75" customHeight="1" outlineLevel="1">
      <c r="C30" s="189" t="s">
        <v>4</v>
      </c>
      <c r="D30" s="189"/>
      <c r="E30" s="189"/>
      <c r="F30" s="189"/>
      <c r="G30" s="189"/>
    </row>
    <row r="31" spans="2:7" ht="15.75" customHeight="1" outlineLevel="1">
      <c r="B31" s="245">
        <v>4144</v>
      </c>
      <c r="C31" s="246" t="s">
        <v>409</v>
      </c>
      <c r="D31" s="206">
        <v>23</v>
      </c>
      <c r="E31" s="173">
        <v>23</v>
      </c>
      <c r="F31" s="175">
        <v>0</v>
      </c>
      <c r="G31" s="174">
        <f>E31*F31</f>
        <v>0</v>
      </c>
    </row>
    <row r="32" spans="2:7" ht="15.75" customHeight="1" outlineLevel="1">
      <c r="B32" s="245">
        <v>4281</v>
      </c>
      <c r="C32" s="246" t="s">
        <v>115</v>
      </c>
      <c r="D32" s="206">
        <v>71</v>
      </c>
      <c r="E32" s="173">
        <f>D32*'Прайс-лист'!I3*(1-'Прайс-лист'!$E$3)</f>
        <v>1647.2</v>
      </c>
      <c r="F32" s="175">
        <v>0</v>
      </c>
      <c r="G32" s="174">
        <f>E32*F32</f>
        <v>0</v>
      </c>
    </row>
    <row r="33" spans="2:7" s="313" customFormat="1" ht="18" outlineLevel="1">
      <c r="B33" s="332"/>
      <c r="C33" s="334"/>
      <c r="D33" s="337"/>
      <c r="E33" s="315" t="s">
        <v>9</v>
      </c>
      <c r="F33" s="633">
        <f>SUM(G25:G32)</f>
        <v>31992.800000000003</v>
      </c>
      <c r="G33" s="633"/>
    </row>
  </sheetData>
  <mergeCells count="25">
    <mergeCell ref="F33:G33"/>
    <mergeCell ref="E20:G20"/>
    <mergeCell ref="E21:G21"/>
    <mergeCell ref="E22:G22"/>
    <mergeCell ref="C27:G27"/>
    <mergeCell ref="E14:G14"/>
    <mergeCell ref="E4:G4"/>
    <mergeCell ref="E5:G5"/>
    <mergeCell ref="E6:G6"/>
    <mergeCell ref="E7:G7"/>
    <mergeCell ref="E8:G8"/>
    <mergeCell ref="E15:G15"/>
    <mergeCell ref="E16:G16"/>
    <mergeCell ref="E17:G17"/>
    <mergeCell ref="E18:G18"/>
    <mergeCell ref="E19:G19"/>
    <mergeCell ref="I2:J2"/>
    <mergeCell ref="B2:G2"/>
    <mergeCell ref="B3:G3"/>
    <mergeCell ref="C13:D13"/>
    <mergeCell ref="E13:G13"/>
    <mergeCell ref="E9:G9"/>
    <mergeCell ref="E10:G10"/>
    <mergeCell ref="E11:G11"/>
    <mergeCell ref="E12:G12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theme="0"/>
  </sheetPr>
  <dimension ref="B2:J36"/>
  <sheetViews>
    <sheetView showGridLines="0" zoomScaleNormal="100" workbookViewId="0">
      <pane ySplit="2" topLeftCell="A11" activePane="bottomLeft" state="frozen"/>
      <selection pane="bottomLeft" activeCell="K27" sqref="K27"/>
    </sheetView>
  </sheetViews>
  <sheetFormatPr defaultRowHeight="15.75" customHeight="1" outlineLevelRow="2"/>
  <cols>
    <col min="1" max="1" width="3.7109375" style="148" customWidth="1"/>
    <col min="2" max="2" width="12.7109375" style="148" customWidth="1"/>
    <col min="3" max="3" width="105.7109375" style="148" customWidth="1"/>
    <col min="4" max="4" width="11.140625" style="149" hidden="1" customWidth="1"/>
    <col min="5" max="5" width="15.7109375" style="149" customWidth="1"/>
    <col min="6" max="6" width="10.7109375" style="148" customWidth="1"/>
    <col min="7" max="7" width="15.7109375" style="149" customWidth="1"/>
    <col min="8" max="16384" width="9.140625" style="148"/>
  </cols>
  <sheetData>
    <row r="2" spans="2:10" ht="15.75" customHeight="1">
      <c r="B2" s="638" t="s">
        <v>203</v>
      </c>
      <c r="C2" s="638"/>
      <c r="D2" s="638"/>
      <c r="E2" s="638"/>
      <c r="F2" s="638"/>
      <c r="G2" s="638"/>
      <c r="I2" s="639" t="s">
        <v>411</v>
      </c>
      <c r="J2" s="639"/>
    </row>
    <row r="3" spans="2:10" ht="15.75" customHeight="1" outlineLevel="1">
      <c r="B3" s="640" t="s">
        <v>15</v>
      </c>
      <c r="C3" s="640"/>
      <c r="D3" s="640"/>
      <c r="E3" s="640"/>
      <c r="F3" s="640"/>
      <c r="G3" s="640"/>
    </row>
    <row r="4" spans="2:10" ht="15.75" customHeight="1" outlineLevel="1">
      <c r="B4" s="157"/>
      <c r="C4" s="241" t="s">
        <v>16</v>
      </c>
      <c r="D4" s="159"/>
      <c r="E4" s="634">
        <v>450</v>
      </c>
      <c r="F4" s="634"/>
      <c r="G4" s="634"/>
    </row>
    <row r="5" spans="2:10" ht="15.75" customHeight="1" outlineLevel="1">
      <c r="B5" s="157"/>
      <c r="C5" s="241" t="s">
        <v>17</v>
      </c>
      <c r="D5" s="159"/>
      <c r="E5" s="634">
        <v>370</v>
      </c>
      <c r="F5" s="634"/>
      <c r="G5" s="634"/>
    </row>
    <row r="6" spans="2:10" ht="15.75" customHeight="1" outlineLevel="1">
      <c r="B6" s="157"/>
      <c r="C6" s="241" t="s">
        <v>18</v>
      </c>
      <c r="D6" s="159"/>
      <c r="E6" s="634">
        <v>100</v>
      </c>
      <c r="F6" s="634"/>
      <c r="G6" s="634"/>
    </row>
    <row r="7" spans="2:10" ht="15.75" customHeight="1" outlineLevel="1">
      <c r="B7" s="157"/>
      <c r="C7" s="241" t="s">
        <v>19</v>
      </c>
      <c r="D7" s="159"/>
      <c r="E7" s="634">
        <v>40</v>
      </c>
      <c r="F7" s="634"/>
      <c r="G7" s="634"/>
    </row>
    <row r="8" spans="2:10" ht="15.75" customHeight="1" outlineLevel="1">
      <c r="B8" s="157"/>
      <c r="C8" s="241" t="s">
        <v>20</v>
      </c>
      <c r="D8" s="159"/>
      <c r="E8" s="634">
        <v>30</v>
      </c>
      <c r="F8" s="634"/>
      <c r="G8" s="634"/>
    </row>
    <row r="9" spans="2:10" ht="15.75" customHeight="1" outlineLevel="1">
      <c r="B9" s="157"/>
      <c r="C9" s="241" t="s">
        <v>36</v>
      </c>
      <c r="D9" s="159"/>
      <c r="E9" s="634">
        <v>22</v>
      </c>
      <c r="F9" s="634"/>
      <c r="G9" s="634"/>
    </row>
    <row r="10" spans="2:10" ht="15.75" customHeight="1" outlineLevel="1">
      <c r="B10" s="157"/>
      <c r="C10" s="241" t="s">
        <v>21</v>
      </c>
      <c r="D10" s="159"/>
      <c r="E10" s="634">
        <v>270</v>
      </c>
      <c r="F10" s="634"/>
      <c r="G10" s="634"/>
    </row>
    <row r="11" spans="2:10" ht="15.75" customHeight="1" outlineLevel="1">
      <c r="B11" s="157"/>
      <c r="C11" s="241" t="s">
        <v>22</v>
      </c>
      <c r="D11" s="159"/>
      <c r="E11" s="634">
        <v>3</v>
      </c>
      <c r="F11" s="634"/>
      <c r="G11" s="634"/>
    </row>
    <row r="12" spans="2:10" ht="15.75" customHeight="1" outlineLevel="1">
      <c r="B12" s="157"/>
      <c r="C12" s="241" t="s">
        <v>23</v>
      </c>
      <c r="D12" s="159"/>
      <c r="E12" s="634" t="s">
        <v>187</v>
      </c>
      <c r="F12" s="634"/>
      <c r="G12" s="634"/>
    </row>
    <row r="13" spans="2:10" ht="15.75" customHeight="1" outlineLevel="1">
      <c r="B13" s="157"/>
      <c r="C13" s="637" t="s">
        <v>172</v>
      </c>
      <c r="D13" s="637"/>
      <c r="E13" s="634">
        <v>2</v>
      </c>
      <c r="F13" s="634"/>
      <c r="G13" s="634"/>
    </row>
    <row r="14" spans="2:10" ht="15.75" customHeight="1" outlineLevel="1">
      <c r="B14" s="157"/>
      <c r="C14" s="241" t="s">
        <v>24</v>
      </c>
      <c r="D14" s="159"/>
      <c r="E14" s="634">
        <v>4</v>
      </c>
      <c r="F14" s="634"/>
      <c r="G14" s="634"/>
    </row>
    <row r="15" spans="2:10" ht="15.75" customHeight="1" outlineLevel="1">
      <c r="B15" s="157"/>
      <c r="C15" s="241" t="s">
        <v>25</v>
      </c>
      <c r="D15" s="159"/>
      <c r="E15" s="634">
        <v>5</v>
      </c>
      <c r="F15" s="634"/>
      <c r="G15" s="634"/>
    </row>
    <row r="16" spans="2:10" ht="15.75" customHeight="1" outlineLevel="1">
      <c r="B16" s="157"/>
      <c r="C16" s="241" t="s">
        <v>26</v>
      </c>
      <c r="D16" s="159"/>
      <c r="E16" s="634">
        <v>30</v>
      </c>
      <c r="F16" s="634"/>
      <c r="G16" s="634"/>
    </row>
    <row r="17" spans="2:7" ht="15.75" customHeight="1" outlineLevel="1">
      <c r="B17" s="157"/>
      <c r="C17" s="241" t="s">
        <v>27</v>
      </c>
      <c r="D17" s="159"/>
      <c r="E17" s="634">
        <v>381</v>
      </c>
      <c r="F17" s="634"/>
      <c r="G17" s="634"/>
    </row>
    <row r="18" spans="2:7" ht="15.75" customHeight="1" outlineLevel="1">
      <c r="B18" s="157"/>
      <c r="C18" s="241" t="s">
        <v>28</v>
      </c>
      <c r="D18" s="159"/>
      <c r="E18" s="634" t="s">
        <v>188</v>
      </c>
      <c r="F18" s="634"/>
      <c r="G18" s="634"/>
    </row>
    <row r="19" spans="2:7" ht="15.75" customHeight="1" outlineLevel="1">
      <c r="B19" s="157"/>
      <c r="C19" s="241" t="s">
        <v>30</v>
      </c>
      <c r="D19" s="159"/>
      <c r="E19" s="634" t="s">
        <v>189</v>
      </c>
      <c r="F19" s="634"/>
      <c r="G19" s="634"/>
    </row>
    <row r="20" spans="2:7" ht="15.75" customHeight="1" outlineLevel="1">
      <c r="B20" s="157"/>
      <c r="C20" s="241" t="s">
        <v>37</v>
      </c>
      <c r="D20" s="159"/>
      <c r="E20" s="634" t="s">
        <v>32</v>
      </c>
      <c r="F20" s="634"/>
      <c r="G20" s="634"/>
    </row>
    <row r="21" spans="2:7" ht="15.75" customHeight="1" outlineLevel="1">
      <c r="B21" s="157"/>
      <c r="C21" s="242" t="s">
        <v>33</v>
      </c>
      <c r="D21" s="159"/>
      <c r="E21" s="634" t="s">
        <v>191</v>
      </c>
      <c r="F21" s="634"/>
      <c r="G21" s="634"/>
    </row>
    <row r="22" spans="2:7" ht="15.75" customHeight="1" outlineLevel="1">
      <c r="B22" s="157"/>
      <c r="C22" s="242" t="s">
        <v>35</v>
      </c>
      <c r="D22" s="159"/>
      <c r="E22" s="634">
        <v>30</v>
      </c>
      <c r="F22" s="634"/>
      <c r="G22" s="634"/>
    </row>
    <row r="23" spans="2:7" ht="15.75" customHeight="1">
      <c r="B23" s="49"/>
      <c r="C23" s="52"/>
      <c r="D23" s="51"/>
      <c r="E23" s="52"/>
      <c r="F23" s="52"/>
      <c r="G23" s="51"/>
    </row>
    <row r="24" spans="2:7" ht="15.75" customHeight="1" outlineLevel="1">
      <c r="B24" s="196" t="s">
        <v>39</v>
      </c>
      <c r="C24" s="197" t="s">
        <v>44</v>
      </c>
      <c r="D24" s="199" t="s">
        <v>1</v>
      </c>
      <c r="E24" s="197" t="s">
        <v>1</v>
      </c>
      <c r="F24" s="197" t="s">
        <v>40</v>
      </c>
      <c r="G24" s="199" t="s">
        <v>41</v>
      </c>
    </row>
    <row r="25" spans="2:7" ht="15.75" customHeight="1" outlineLevel="1">
      <c r="B25" s="250">
        <v>1440</v>
      </c>
      <c r="C25" s="241" t="s">
        <v>193</v>
      </c>
      <c r="D25" s="204">
        <v>1406</v>
      </c>
      <c r="E25" s="173">
        <f>D25*'Прайс-лист'!I3*(1-'Прайс-лист'!$E$3)</f>
        <v>32619.200000000001</v>
      </c>
      <c r="F25" s="250"/>
      <c r="G25" s="174">
        <f>E25</f>
        <v>32619.200000000001</v>
      </c>
    </row>
    <row r="26" spans="2:7" ht="15.75" customHeight="1" outlineLevel="2">
      <c r="B26" s="184"/>
      <c r="C26" s="12" t="s">
        <v>337</v>
      </c>
      <c r="D26" s="12"/>
      <c r="E26" s="12"/>
      <c r="F26" s="12"/>
      <c r="G26" s="12"/>
    </row>
    <row r="27" spans="2:7" ht="221.25" customHeight="1" outlineLevel="2">
      <c r="B27" s="176"/>
      <c r="C27" s="636" t="s">
        <v>650</v>
      </c>
      <c r="D27" s="636"/>
      <c r="E27" s="636"/>
      <c r="F27" s="636"/>
      <c r="G27" s="636"/>
    </row>
    <row r="28" spans="2:7" ht="15.75" customHeight="1" outlineLevel="1">
      <c r="C28" s="12" t="s">
        <v>365</v>
      </c>
      <c r="D28" s="12"/>
      <c r="E28" s="12"/>
      <c r="F28" s="12"/>
      <c r="G28" s="12"/>
    </row>
    <row r="29" spans="2:7" ht="15.75" customHeight="1" outlineLevel="1">
      <c r="B29" s="245">
        <v>2002</v>
      </c>
      <c r="C29" s="246" t="s">
        <v>114</v>
      </c>
      <c r="D29" s="205">
        <v>23</v>
      </c>
      <c r="E29" s="173">
        <f>D29*'Прайс-лист'!I3*(1-'Прайс-лист'!$E$3)</f>
        <v>533.6</v>
      </c>
      <c r="F29" s="175">
        <v>0</v>
      </c>
      <c r="G29" s="174">
        <f>E29*F29</f>
        <v>0</v>
      </c>
    </row>
    <row r="30" spans="2:7" ht="15.75" customHeight="1" outlineLevel="1">
      <c r="C30" s="189" t="s">
        <v>4</v>
      </c>
      <c r="D30" s="189"/>
      <c r="E30" s="189"/>
      <c r="F30" s="189"/>
      <c r="G30" s="189"/>
    </row>
    <row r="31" spans="2:7" ht="15.75" customHeight="1" outlineLevel="1">
      <c r="B31" s="245">
        <v>4144</v>
      </c>
      <c r="C31" s="246" t="s">
        <v>409</v>
      </c>
      <c r="D31" s="205">
        <v>23</v>
      </c>
      <c r="E31" s="173">
        <f>D31*'Прайс-лист'!I3*(1-'Прайс-лист'!$E$3)</f>
        <v>533.6</v>
      </c>
      <c r="F31" s="175">
        <v>0</v>
      </c>
      <c r="G31" s="174">
        <f>E31*F31</f>
        <v>0</v>
      </c>
    </row>
    <row r="32" spans="2:7" s="313" customFormat="1" ht="18" outlineLevel="1">
      <c r="B32" s="332"/>
      <c r="C32" s="334"/>
      <c r="D32" s="337"/>
      <c r="E32" s="315" t="s">
        <v>9</v>
      </c>
      <c r="F32" s="633">
        <f>SUM(G25:G31)</f>
        <v>32619.200000000001</v>
      </c>
      <c r="G32" s="633"/>
    </row>
    <row r="36" spans="10:10" ht="15.75" customHeight="1">
      <c r="J36" s="86"/>
    </row>
  </sheetData>
  <mergeCells count="25">
    <mergeCell ref="C13:D13"/>
    <mergeCell ref="E13:G13"/>
    <mergeCell ref="F32:G32"/>
    <mergeCell ref="C27:G27"/>
    <mergeCell ref="E22:G22"/>
    <mergeCell ref="E17:G17"/>
    <mergeCell ref="E18:G18"/>
    <mergeCell ref="E19:G19"/>
    <mergeCell ref="E20:G20"/>
    <mergeCell ref="E21:G21"/>
    <mergeCell ref="E11:G11"/>
    <mergeCell ref="E12:G12"/>
    <mergeCell ref="E14:G14"/>
    <mergeCell ref="E15:G15"/>
    <mergeCell ref="E16:G16"/>
    <mergeCell ref="E6:G6"/>
    <mergeCell ref="E7:G7"/>
    <mergeCell ref="E8:G8"/>
    <mergeCell ref="E9:G9"/>
    <mergeCell ref="E10:G10"/>
    <mergeCell ref="I2:J2"/>
    <mergeCell ref="B2:G2"/>
    <mergeCell ref="B3:G3"/>
    <mergeCell ref="E4:G4"/>
    <mergeCell ref="E5:G5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theme="0"/>
  </sheetPr>
  <dimension ref="B2:J33"/>
  <sheetViews>
    <sheetView showGridLines="0" zoomScaleNormal="100" workbookViewId="0">
      <pane ySplit="2" topLeftCell="A11" activePane="bottomLeft" state="frozen"/>
      <selection pane="bottomLeft" activeCell="K27" sqref="K27"/>
    </sheetView>
  </sheetViews>
  <sheetFormatPr defaultRowHeight="15.75" customHeight="1" outlineLevelRow="2"/>
  <cols>
    <col min="1" max="1" width="3.7109375" style="148" customWidth="1"/>
    <col min="2" max="2" width="12.7109375" style="148" customWidth="1"/>
    <col min="3" max="3" width="105.7109375" style="148" customWidth="1"/>
    <col min="4" max="4" width="10.7109375" style="150" hidden="1" customWidth="1"/>
    <col min="5" max="5" width="15.7109375" style="149" customWidth="1"/>
    <col min="6" max="6" width="10.7109375" style="148" customWidth="1"/>
    <col min="7" max="7" width="15.7109375" style="149" customWidth="1"/>
    <col min="8" max="16384" width="9.140625" style="148"/>
  </cols>
  <sheetData>
    <row r="2" spans="2:10" ht="15.75" customHeight="1">
      <c r="B2" s="638" t="s">
        <v>116</v>
      </c>
      <c r="C2" s="638"/>
      <c r="D2" s="638"/>
      <c r="E2" s="638"/>
      <c r="F2" s="638"/>
      <c r="G2" s="638"/>
      <c r="I2" s="639" t="s">
        <v>411</v>
      </c>
      <c r="J2" s="639"/>
    </row>
    <row r="3" spans="2:10" ht="15.75" customHeight="1" outlineLevel="1">
      <c r="B3" s="640" t="s">
        <v>15</v>
      </c>
      <c r="C3" s="640"/>
      <c r="D3" s="640"/>
      <c r="E3" s="640"/>
      <c r="F3" s="640"/>
      <c r="G3" s="640"/>
    </row>
    <row r="4" spans="2:10" ht="15.75" customHeight="1" outlineLevel="1">
      <c r="B4" s="157"/>
      <c r="C4" s="241" t="s">
        <v>16</v>
      </c>
      <c r="D4" s="158"/>
      <c r="E4" s="634">
        <v>450</v>
      </c>
      <c r="F4" s="634"/>
      <c r="G4" s="634"/>
    </row>
    <row r="5" spans="2:10" ht="15.75" customHeight="1" outlineLevel="1">
      <c r="B5" s="157"/>
      <c r="C5" s="241" t="s">
        <v>17</v>
      </c>
      <c r="D5" s="158"/>
      <c r="E5" s="634">
        <v>370</v>
      </c>
      <c r="F5" s="634"/>
      <c r="G5" s="634"/>
    </row>
    <row r="6" spans="2:10" ht="15.75" customHeight="1" outlineLevel="1">
      <c r="B6" s="157"/>
      <c r="C6" s="241" t="s">
        <v>18</v>
      </c>
      <c r="D6" s="158"/>
      <c r="E6" s="634">
        <v>100</v>
      </c>
      <c r="F6" s="634"/>
      <c r="G6" s="634"/>
    </row>
    <row r="7" spans="2:10" ht="15.75" customHeight="1" outlineLevel="1">
      <c r="B7" s="157"/>
      <c r="C7" s="241" t="s">
        <v>19</v>
      </c>
      <c r="D7" s="158"/>
      <c r="E7" s="634">
        <v>40</v>
      </c>
      <c r="F7" s="634"/>
      <c r="G7" s="634"/>
    </row>
    <row r="8" spans="2:10" ht="15.75" customHeight="1" outlineLevel="1">
      <c r="B8" s="157"/>
      <c r="C8" s="241" t="s">
        <v>20</v>
      </c>
      <c r="D8" s="158"/>
      <c r="E8" s="634">
        <v>30</v>
      </c>
      <c r="F8" s="634"/>
      <c r="G8" s="634"/>
    </row>
    <row r="9" spans="2:10" ht="15.75" customHeight="1" outlineLevel="1">
      <c r="B9" s="157"/>
      <c r="C9" s="241" t="s">
        <v>36</v>
      </c>
      <c r="D9" s="158"/>
      <c r="E9" s="634">
        <v>22</v>
      </c>
      <c r="F9" s="634"/>
      <c r="G9" s="634"/>
    </row>
    <row r="10" spans="2:10" ht="15.75" customHeight="1" outlineLevel="1">
      <c r="B10" s="157"/>
      <c r="C10" s="241" t="s">
        <v>21</v>
      </c>
      <c r="D10" s="158"/>
      <c r="E10" s="634">
        <v>270</v>
      </c>
      <c r="F10" s="634"/>
      <c r="G10" s="634"/>
    </row>
    <row r="11" spans="2:10" ht="15.75" customHeight="1" outlineLevel="1">
      <c r="B11" s="157"/>
      <c r="C11" s="241" t="s">
        <v>22</v>
      </c>
      <c r="D11" s="158"/>
      <c r="E11" s="634">
        <v>3</v>
      </c>
      <c r="F11" s="634"/>
      <c r="G11" s="634"/>
    </row>
    <row r="12" spans="2:10" ht="15.75" customHeight="1" outlineLevel="1">
      <c r="B12" s="157"/>
      <c r="C12" s="241" t="s">
        <v>23</v>
      </c>
      <c r="D12" s="158"/>
      <c r="E12" s="634" t="s">
        <v>187</v>
      </c>
      <c r="F12" s="634"/>
      <c r="G12" s="634"/>
    </row>
    <row r="13" spans="2:10" ht="15.75" customHeight="1" outlineLevel="1">
      <c r="B13" s="157"/>
      <c r="C13" s="637" t="s">
        <v>172</v>
      </c>
      <c r="D13" s="637"/>
      <c r="E13" s="634">
        <v>2</v>
      </c>
      <c r="F13" s="634"/>
      <c r="G13" s="634"/>
    </row>
    <row r="14" spans="2:10" ht="15.75" customHeight="1" outlineLevel="1">
      <c r="B14" s="157"/>
      <c r="C14" s="241" t="s">
        <v>24</v>
      </c>
      <c r="D14" s="158"/>
      <c r="E14" s="634">
        <v>4</v>
      </c>
      <c r="F14" s="634"/>
      <c r="G14" s="634"/>
    </row>
    <row r="15" spans="2:10" ht="15.75" customHeight="1" outlineLevel="1">
      <c r="B15" s="157"/>
      <c r="C15" s="241" t="s">
        <v>25</v>
      </c>
      <c r="D15" s="158"/>
      <c r="E15" s="634">
        <v>5</v>
      </c>
      <c r="F15" s="634"/>
      <c r="G15" s="634"/>
    </row>
    <row r="16" spans="2:10" ht="15.75" customHeight="1" outlineLevel="1">
      <c r="B16" s="157"/>
      <c r="C16" s="241" t="s">
        <v>26</v>
      </c>
      <c r="D16" s="158"/>
      <c r="E16" s="634">
        <v>30</v>
      </c>
      <c r="F16" s="634"/>
      <c r="G16" s="634"/>
    </row>
    <row r="17" spans="2:7" ht="15.75" customHeight="1" outlineLevel="1">
      <c r="B17" s="157"/>
      <c r="C17" s="241" t="s">
        <v>27</v>
      </c>
      <c r="D17" s="158"/>
      <c r="E17" s="634">
        <v>381</v>
      </c>
      <c r="F17" s="634"/>
      <c r="G17" s="634"/>
    </row>
    <row r="18" spans="2:7" ht="15.75" customHeight="1" outlineLevel="1">
      <c r="B18" s="157"/>
      <c r="C18" s="241" t="s">
        <v>28</v>
      </c>
      <c r="D18" s="158"/>
      <c r="E18" s="634" t="s">
        <v>188</v>
      </c>
      <c r="F18" s="634"/>
      <c r="G18" s="634"/>
    </row>
    <row r="19" spans="2:7" ht="15.75" customHeight="1" outlineLevel="1">
      <c r="B19" s="157"/>
      <c r="C19" s="241" t="s">
        <v>30</v>
      </c>
      <c r="D19" s="158"/>
      <c r="E19" s="634" t="s">
        <v>189</v>
      </c>
      <c r="F19" s="634"/>
      <c r="G19" s="634"/>
    </row>
    <row r="20" spans="2:7" ht="15.75" customHeight="1" outlineLevel="1">
      <c r="B20" s="157"/>
      <c r="C20" s="241" t="s">
        <v>37</v>
      </c>
      <c r="D20" s="158"/>
      <c r="E20" s="634" t="s">
        <v>32</v>
      </c>
      <c r="F20" s="634"/>
      <c r="G20" s="634"/>
    </row>
    <row r="21" spans="2:7" ht="15.75" customHeight="1" outlineLevel="1">
      <c r="B21" s="157"/>
      <c r="C21" s="242" t="s">
        <v>33</v>
      </c>
      <c r="D21" s="158"/>
      <c r="E21" s="634" t="s">
        <v>191</v>
      </c>
      <c r="F21" s="634"/>
      <c r="G21" s="634"/>
    </row>
    <row r="22" spans="2:7" ht="15.75" customHeight="1" outlineLevel="1">
      <c r="B22" s="157"/>
      <c r="C22" s="242" t="s">
        <v>35</v>
      </c>
      <c r="D22" s="158"/>
      <c r="E22" s="634">
        <v>30</v>
      </c>
      <c r="F22" s="634"/>
      <c r="G22" s="634"/>
    </row>
    <row r="23" spans="2:7" ht="15.75" customHeight="1">
      <c r="B23" s="49"/>
      <c r="C23" s="52"/>
      <c r="D23" s="87"/>
      <c r="E23" s="52"/>
      <c r="F23" s="52"/>
      <c r="G23" s="51"/>
    </row>
    <row r="24" spans="2:7" ht="15.75" customHeight="1" outlineLevel="1">
      <c r="B24" s="196" t="s">
        <v>39</v>
      </c>
      <c r="C24" s="197" t="s">
        <v>44</v>
      </c>
      <c r="D24" s="198" t="s">
        <v>1</v>
      </c>
      <c r="E24" s="197" t="s">
        <v>1</v>
      </c>
      <c r="F24" s="197" t="s">
        <v>40</v>
      </c>
      <c r="G24" s="199" t="s">
        <v>41</v>
      </c>
    </row>
    <row r="25" spans="2:7" ht="15.75" customHeight="1" outlineLevel="1">
      <c r="B25" s="250">
        <v>1410</v>
      </c>
      <c r="C25" s="241" t="s">
        <v>193</v>
      </c>
      <c r="D25" s="172">
        <v>1223</v>
      </c>
      <c r="E25" s="173">
        <f>D25*'Прайс-лист'!I3*(1-'Прайс-лист'!$E$3)</f>
        <v>28373.600000000002</v>
      </c>
      <c r="F25" s="250"/>
      <c r="G25" s="174">
        <f>E25</f>
        <v>28373.600000000002</v>
      </c>
    </row>
    <row r="26" spans="2:7" ht="15.75" customHeight="1" outlineLevel="2">
      <c r="B26" s="184"/>
      <c r="C26" s="12" t="s">
        <v>337</v>
      </c>
      <c r="D26" s="12"/>
      <c r="E26" s="12"/>
      <c r="F26" s="12"/>
      <c r="G26" s="12"/>
    </row>
    <row r="27" spans="2:7" ht="205.5" customHeight="1" outlineLevel="2">
      <c r="B27" s="176"/>
      <c r="C27" s="636" t="s">
        <v>651</v>
      </c>
      <c r="D27" s="636"/>
      <c r="E27" s="636"/>
      <c r="F27" s="636"/>
      <c r="G27" s="636"/>
    </row>
    <row r="28" spans="2:7" ht="15.75" customHeight="1" outlineLevel="1">
      <c r="C28" s="12" t="s">
        <v>365</v>
      </c>
      <c r="D28" s="12"/>
      <c r="E28" s="12"/>
      <c r="F28" s="12"/>
      <c r="G28" s="12"/>
    </row>
    <row r="29" spans="2:7" ht="15.75" customHeight="1" outlineLevel="1">
      <c r="B29" s="245">
        <v>2002</v>
      </c>
      <c r="C29" s="246" t="s">
        <v>114</v>
      </c>
      <c r="D29" s="219">
        <v>23</v>
      </c>
      <c r="E29" s="173">
        <f>D29*'Прайс-лист'!I3*(1-'Прайс-лист'!$E$3)</f>
        <v>533.6</v>
      </c>
      <c r="F29" s="175">
        <v>0</v>
      </c>
      <c r="G29" s="174">
        <f>E29*F29</f>
        <v>0</v>
      </c>
    </row>
    <row r="30" spans="2:7" ht="15.75" customHeight="1" outlineLevel="1">
      <c r="C30" s="189" t="s">
        <v>4</v>
      </c>
      <c r="D30" s="189"/>
      <c r="E30" s="189"/>
      <c r="F30" s="189"/>
      <c r="G30" s="189"/>
    </row>
    <row r="31" spans="2:7" ht="15.75" customHeight="1" outlineLevel="1">
      <c r="B31" s="245">
        <v>4144</v>
      </c>
      <c r="C31" s="246" t="s">
        <v>409</v>
      </c>
      <c r="D31" s="219">
        <v>23</v>
      </c>
      <c r="E31" s="173">
        <f>D31*'Прайс-лист'!I3*(1-'Прайс-лист'!$E$3)</f>
        <v>533.6</v>
      </c>
      <c r="F31" s="175">
        <v>0</v>
      </c>
      <c r="G31" s="174">
        <f>E31*F31</f>
        <v>0</v>
      </c>
    </row>
    <row r="32" spans="2:7" ht="15.75" customHeight="1" outlineLevel="1">
      <c r="B32" s="245">
        <v>4281</v>
      </c>
      <c r="C32" s="246" t="s">
        <v>115</v>
      </c>
      <c r="D32" s="219">
        <v>71</v>
      </c>
      <c r="E32" s="173">
        <f>D32*'Прайс-лист'!I3*(1-'Прайс-лист'!$E$3)</f>
        <v>1647.2</v>
      </c>
      <c r="F32" s="175">
        <v>0</v>
      </c>
      <c r="G32" s="174">
        <f>E32*F32</f>
        <v>0</v>
      </c>
    </row>
    <row r="33" spans="2:7" s="313" customFormat="1" ht="18" outlineLevel="1">
      <c r="B33" s="332"/>
      <c r="C33" s="334"/>
      <c r="D33" s="335"/>
      <c r="E33" s="315" t="s">
        <v>9</v>
      </c>
      <c r="F33" s="633">
        <f>SUM(G25:G32)</f>
        <v>28373.600000000002</v>
      </c>
      <c r="G33" s="633"/>
    </row>
  </sheetData>
  <mergeCells count="25">
    <mergeCell ref="F33:G33"/>
    <mergeCell ref="E20:G20"/>
    <mergeCell ref="E21:G21"/>
    <mergeCell ref="E22:G22"/>
    <mergeCell ref="C27:G27"/>
    <mergeCell ref="E14:G14"/>
    <mergeCell ref="E4:G4"/>
    <mergeCell ref="E5:G5"/>
    <mergeCell ref="E6:G6"/>
    <mergeCell ref="E7:G7"/>
    <mergeCell ref="E8:G8"/>
    <mergeCell ref="E15:G15"/>
    <mergeCell ref="E16:G16"/>
    <mergeCell ref="E17:G17"/>
    <mergeCell ref="E18:G18"/>
    <mergeCell ref="E19:G19"/>
    <mergeCell ref="I2:J2"/>
    <mergeCell ref="B2:G2"/>
    <mergeCell ref="B3:G3"/>
    <mergeCell ref="C13:D13"/>
    <mergeCell ref="E13:G13"/>
    <mergeCell ref="E9:G9"/>
    <mergeCell ref="E10:G10"/>
    <mergeCell ref="E11:G11"/>
    <mergeCell ref="E12:G12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theme="0"/>
  </sheetPr>
  <dimension ref="B2:K32"/>
  <sheetViews>
    <sheetView showGridLines="0" zoomScaleNormal="100" workbookViewId="0">
      <pane ySplit="2" topLeftCell="A10" activePane="bottomLeft" state="frozen"/>
      <selection pane="bottomLeft" activeCell="L27" sqref="L27"/>
    </sheetView>
  </sheetViews>
  <sheetFormatPr defaultRowHeight="15.75" customHeight="1" outlineLevelRow="2"/>
  <cols>
    <col min="1" max="1" width="3.7109375" style="148" customWidth="1"/>
    <col min="2" max="2" width="12.7109375" style="148" customWidth="1"/>
    <col min="3" max="3" width="105.7109375" style="148" customWidth="1"/>
    <col min="4" max="4" width="10.7109375" style="150" hidden="1" customWidth="1"/>
    <col min="5" max="5" width="15.7109375" style="149" customWidth="1"/>
    <col min="6" max="6" width="10.7109375" style="148" customWidth="1"/>
    <col min="7" max="7" width="15.7109375" style="149" customWidth="1"/>
    <col min="8" max="16384" width="9.140625" style="148"/>
  </cols>
  <sheetData>
    <row r="2" spans="2:10" ht="15.75" customHeight="1">
      <c r="B2" s="638" t="s">
        <v>202</v>
      </c>
      <c r="C2" s="638"/>
      <c r="D2" s="638"/>
      <c r="E2" s="638"/>
      <c r="F2" s="638"/>
      <c r="G2" s="638"/>
      <c r="I2" s="639" t="s">
        <v>411</v>
      </c>
      <c r="J2" s="639"/>
    </row>
    <row r="3" spans="2:10" ht="15.75" customHeight="1" outlineLevel="1">
      <c r="B3" s="640" t="s">
        <v>15</v>
      </c>
      <c r="C3" s="640"/>
      <c r="D3" s="640"/>
      <c r="E3" s="640"/>
      <c r="F3" s="640"/>
      <c r="G3" s="640"/>
    </row>
    <row r="4" spans="2:10" ht="15.75" customHeight="1" outlineLevel="1">
      <c r="B4" s="157"/>
      <c r="C4" s="241" t="s">
        <v>16</v>
      </c>
      <c r="D4" s="158"/>
      <c r="E4" s="634">
        <v>380</v>
      </c>
      <c r="F4" s="634"/>
      <c r="G4" s="634"/>
    </row>
    <row r="5" spans="2:10" ht="15.75" customHeight="1" outlineLevel="1">
      <c r="B5" s="157"/>
      <c r="C5" s="241" t="s">
        <v>17</v>
      </c>
      <c r="D5" s="158"/>
      <c r="E5" s="634">
        <v>300</v>
      </c>
      <c r="F5" s="634"/>
      <c r="G5" s="634"/>
    </row>
    <row r="6" spans="2:10" ht="15.75" customHeight="1" outlineLevel="1">
      <c r="B6" s="157"/>
      <c r="C6" s="241" t="s">
        <v>18</v>
      </c>
      <c r="D6" s="158"/>
      <c r="E6" s="634">
        <v>100</v>
      </c>
      <c r="F6" s="634"/>
      <c r="G6" s="634"/>
    </row>
    <row r="7" spans="2:10" ht="15.75" customHeight="1" outlineLevel="1">
      <c r="B7" s="157"/>
      <c r="C7" s="241" t="s">
        <v>19</v>
      </c>
      <c r="D7" s="158"/>
      <c r="E7" s="634">
        <v>40</v>
      </c>
      <c r="F7" s="634"/>
      <c r="G7" s="634"/>
    </row>
    <row r="8" spans="2:10" ht="15.75" customHeight="1" outlineLevel="1">
      <c r="B8" s="157"/>
      <c r="C8" s="241" t="s">
        <v>20</v>
      </c>
      <c r="D8" s="158"/>
      <c r="E8" s="634">
        <v>30</v>
      </c>
      <c r="F8" s="634"/>
      <c r="G8" s="634"/>
    </row>
    <row r="9" spans="2:10" ht="15.75" customHeight="1" outlineLevel="1">
      <c r="B9" s="157"/>
      <c r="C9" s="241" t="s">
        <v>36</v>
      </c>
      <c r="D9" s="158"/>
      <c r="E9" s="634">
        <v>19</v>
      </c>
      <c r="F9" s="634"/>
      <c r="G9" s="634"/>
    </row>
    <row r="10" spans="2:10" ht="15.75" customHeight="1" outlineLevel="1">
      <c r="B10" s="157"/>
      <c r="C10" s="241" t="s">
        <v>21</v>
      </c>
      <c r="D10" s="158"/>
      <c r="E10" s="634">
        <v>220</v>
      </c>
      <c r="F10" s="634"/>
      <c r="G10" s="634"/>
    </row>
    <row r="11" spans="2:10" ht="15.75" customHeight="1" outlineLevel="1">
      <c r="B11" s="157"/>
      <c r="C11" s="241" t="s">
        <v>22</v>
      </c>
      <c r="D11" s="158"/>
      <c r="E11" s="634">
        <v>2</v>
      </c>
      <c r="F11" s="634"/>
      <c r="G11" s="634"/>
    </row>
    <row r="12" spans="2:10" ht="15.75" customHeight="1" outlineLevel="1">
      <c r="B12" s="157"/>
      <c r="C12" s="241" t="s">
        <v>23</v>
      </c>
      <c r="D12" s="158"/>
      <c r="E12" s="634" t="s">
        <v>187</v>
      </c>
      <c r="F12" s="634"/>
      <c r="G12" s="634"/>
    </row>
    <row r="13" spans="2:10" ht="15.75" customHeight="1" outlineLevel="1">
      <c r="B13" s="157"/>
      <c r="C13" s="637" t="s">
        <v>172</v>
      </c>
      <c r="D13" s="637"/>
      <c r="E13" s="634">
        <v>2</v>
      </c>
      <c r="F13" s="634"/>
      <c r="G13" s="634"/>
    </row>
    <row r="14" spans="2:10" ht="15.75" customHeight="1" outlineLevel="1">
      <c r="B14" s="157"/>
      <c r="C14" s="241" t="s">
        <v>24</v>
      </c>
      <c r="D14" s="158"/>
      <c r="E14" s="634">
        <v>3</v>
      </c>
      <c r="F14" s="634"/>
      <c r="G14" s="634"/>
    </row>
    <row r="15" spans="2:10" ht="15.75" customHeight="1" outlineLevel="1">
      <c r="B15" s="157"/>
      <c r="C15" s="241" t="s">
        <v>25</v>
      </c>
      <c r="D15" s="158"/>
      <c r="E15" s="634">
        <v>4</v>
      </c>
      <c r="F15" s="634"/>
      <c r="G15" s="634"/>
    </row>
    <row r="16" spans="2:10" ht="15.75" customHeight="1" outlineLevel="1">
      <c r="B16" s="157"/>
      <c r="C16" s="241" t="s">
        <v>26</v>
      </c>
      <c r="D16" s="158"/>
      <c r="E16" s="634">
        <v>25</v>
      </c>
      <c r="F16" s="634"/>
      <c r="G16" s="634"/>
    </row>
    <row r="17" spans="2:11" ht="15.75" customHeight="1" outlineLevel="1">
      <c r="B17" s="157"/>
      <c r="C17" s="241" t="s">
        <v>27</v>
      </c>
      <c r="D17" s="158"/>
      <c r="E17" s="634">
        <v>381</v>
      </c>
      <c r="F17" s="634"/>
      <c r="G17" s="634"/>
    </row>
    <row r="18" spans="2:11" ht="15.75" customHeight="1" outlineLevel="1">
      <c r="B18" s="157"/>
      <c r="C18" s="241" t="s">
        <v>28</v>
      </c>
      <c r="D18" s="158"/>
      <c r="E18" s="634" t="s">
        <v>188</v>
      </c>
      <c r="F18" s="634"/>
      <c r="G18" s="634"/>
    </row>
    <row r="19" spans="2:11" ht="15.75" customHeight="1" outlineLevel="1">
      <c r="B19" s="157"/>
      <c r="C19" s="241" t="s">
        <v>30</v>
      </c>
      <c r="D19" s="158"/>
      <c r="E19" s="634" t="s">
        <v>189</v>
      </c>
      <c r="F19" s="634"/>
      <c r="G19" s="634"/>
    </row>
    <row r="20" spans="2:11" ht="15.75" customHeight="1" outlineLevel="1">
      <c r="B20" s="157"/>
      <c r="C20" s="241" t="s">
        <v>37</v>
      </c>
      <c r="D20" s="158"/>
      <c r="E20" s="634" t="s">
        <v>32</v>
      </c>
      <c r="F20" s="634"/>
      <c r="G20" s="634"/>
    </row>
    <row r="21" spans="2:11" ht="15.75" customHeight="1" outlineLevel="1">
      <c r="B21" s="157"/>
      <c r="C21" s="242" t="s">
        <v>33</v>
      </c>
      <c r="D21" s="158"/>
      <c r="E21" s="634" t="s">
        <v>190</v>
      </c>
      <c r="F21" s="634"/>
      <c r="G21" s="634"/>
    </row>
    <row r="22" spans="2:11" ht="15.75" customHeight="1" outlineLevel="1">
      <c r="B22" s="157"/>
      <c r="C22" s="242" t="s">
        <v>35</v>
      </c>
      <c r="D22" s="158"/>
      <c r="E22" s="634">
        <v>27</v>
      </c>
      <c r="F22" s="634"/>
      <c r="G22" s="634"/>
    </row>
    <row r="23" spans="2:11" ht="15.75" customHeight="1">
      <c r="B23" s="49"/>
      <c r="C23" s="52"/>
      <c r="D23" s="87"/>
      <c r="E23" s="52"/>
      <c r="F23" s="52"/>
      <c r="G23" s="51"/>
    </row>
    <row r="24" spans="2:11" ht="15.75" customHeight="1" outlineLevel="1">
      <c r="B24" s="196" t="s">
        <v>39</v>
      </c>
      <c r="C24" s="197" t="s">
        <v>44</v>
      </c>
      <c r="D24" s="198" t="s">
        <v>1</v>
      </c>
      <c r="E24" s="197" t="s">
        <v>1</v>
      </c>
      <c r="F24" s="197" t="s">
        <v>40</v>
      </c>
      <c r="G24" s="199" t="s">
        <v>41</v>
      </c>
    </row>
    <row r="25" spans="2:11" ht="15.75" customHeight="1" outlineLevel="1">
      <c r="B25" s="250">
        <v>1430</v>
      </c>
      <c r="C25" s="241" t="s">
        <v>193</v>
      </c>
      <c r="D25" s="172">
        <v>1259</v>
      </c>
      <c r="E25" s="173">
        <f>D25*'Прайс-лист'!I3*(1-'Прайс-лист'!$E$3)</f>
        <v>29208.800000000003</v>
      </c>
      <c r="F25" s="250"/>
      <c r="G25" s="174">
        <f>E25</f>
        <v>29208.800000000003</v>
      </c>
    </row>
    <row r="26" spans="2:11" ht="15.75" customHeight="1" outlineLevel="2">
      <c r="B26" s="184"/>
      <c r="C26" s="12" t="s">
        <v>337</v>
      </c>
      <c r="D26" s="12"/>
      <c r="E26" s="12"/>
      <c r="F26" s="12"/>
      <c r="G26" s="12"/>
    </row>
    <row r="27" spans="2:11" ht="221.25" customHeight="1" outlineLevel="2">
      <c r="B27" s="176"/>
      <c r="C27" s="636" t="s">
        <v>652</v>
      </c>
      <c r="D27" s="636"/>
      <c r="E27" s="636"/>
      <c r="F27" s="636"/>
      <c r="G27" s="636"/>
    </row>
    <row r="28" spans="2:11" ht="15.75" customHeight="1" outlineLevel="1">
      <c r="C28" s="12" t="s">
        <v>365</v>
      </c>
      <c r="D28" s="12"/>
      <c r="E28" s="12"/>
      <c r="F28" s="12"/>
      <c r="G28" s="12"/>
    </row>
    <row r="29" spans="2:11" ht="15.75" customHeight="1" outlineLevel="1">
      <c r="B29" s="245">
        <v>2002</v>
      </c>
      <c r="C29" s="246" t="s">
        <v>114</v>
      </c>
      <c r="D29" s="206">
        <v>23</v>
      </c>
      <c r="E29" s="173">
        <f>D29*'Прайс-лист'!I3*(1-'Прайс-лист'!$E$3)</f>
        <v>533.6</v>
      </c>
      <c r="F29" s="175">
        <v>0</v>
      </c>
      <c r="G29" s="174">
        <f>E29*F29</f>
        <v>0</v>
      </c>
    </row>
    <row r="30" spans="2:11" ht="15.75" customHeight="1" outlineLevel="1">
      <c r="C30" s="189" t="s">
        <v>4</v>
      </c>
      <c r="D30" s="189"/>
      <c r="E30" s="189"/>
      <c r="F30" s="189"/>
      <c r="G30" s="189"/>
      <c r="K30" s="81"/>
    </row>
    <row r="31" spans="2:11" ht="15.75" customHeight="1" outlineLevel="1">
      <c r="B31" s="245">
        <v>4144</v>
      </c>
      <c r="C31" s="246" t="s">
        <v>409</v>
      </c>
      <c r="D31" s="206">
        <v>23</v>
      </c>
      <c r="E31" s="173">
        <f>D31*'Прайс-лист'!I3*(1-'Прайс-лист'!$E$3)</f>
        <v>533.6</v>
      </c>
      <c r="F31" s="175">
        <v>0</v>
      </c>
      <c r="G31" s="174">
        <f>E31*F31</f>
        <v>0</v>
      </c>
    </row>
    <row r="32" spans="2:11" ht="18" outlineLevel="1">
      <c r="B32" s="3"/>
      <c r="C32" s="251"/>
      <c r="D32" s="85"/>
      <c r="E32" s="315" t="s">
        <v>9</v>
      </c>
      <c r="F32" s="633">
        <f>SUM(G25:G31)</f>
        <v>29208.800000000003</v>
      </c>
      <c r="G32" s="633"/>
    </row>
  </sheetData>
  <mergeCells count="25">
    <mergeCell ref="C13:D13"/>
    <mergeCell ref="E13:G13"/>
    <mergeCell ref="F32:G32"/>
    <mergeCell ref="E17:G17"/>
    <mergeCell ref="C27:G27"/>
    <mergeCell ref="E18:G18"/>
    <mergeCell ref="E19:G19"/>
    <mergeCell ref="E20:G20"/>
    <mergeCell ref="E21:G21"/>
    <mergeCell ref="E22:G22"/>
    <mergeCell ref="E11:G11"/>
    <mergeCell ref="E12:G12"/>
    <mergeCell ref="E14:G14"/>
    <mergeCell ref="E15:G15"/>
    <mergeCell ref="E16:G16"/>
    <mergeCell ref="E6:G6"/>
    <mergeCell ref="E7:G7"/>
    <mergeCell ref="E8:G8"/>
    <mergeCell ref="E9:G9"/>
    <mergeCell ref="E10:G10"/>
    <mergeCell ref="I2:J2"/>
    <mergeCell ref="B2:G2"/>
    <mergeCell ref="B3:G3"/>
    <mergeCell ref="E4:G4"/>
    <mergeCell ref="E5:G5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B2:P64"/>
  <sheetViews>
    <sheetView showGridLines="0" zoomScaleNormal="100" workbookViewId="0">
      <pane ySplit="2" topLeftCell="A33" activePane="bottomLeft" state="frozen"/>
      <selection pane="bottomLeft" activeCell="C37" sqref="C37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0.7109375" style="148" customWidth="1"/>
    <col min="5" max="5" width="5.7109375" style="148" customWidth="1"/>
    <col min="6" max="6" width="11.85546875" style="150" bestFit="1" customWidth="1"/>
    <col min="7" max="7" width="15.7109375" style="149" customWidth="1"/>
    <col min="8" max="8" width="10.7109375" style="148" customWidth="1"/>
    <col min="9" max="9" width="15.7109375" style="149" customWidth="1"/>
    <col min="10" max="10" width="9.140625" style="148"/>
    <col min="11" max="12" width="15.7109375" style="151" hidden="1" customWidth="1" outlineLevel="1"/>
    <col min="13" max="13" width="25" style="151" hidden="1" customWidth="1" outlineLevel="1"/>
    <col min="14" max="14" width="15.7109375" style="148" hidden="1" customWidth="1" outlineLevel="1"/>
    <col min="15" max="15" width="12.28515625" style="148" bestFit="1" customWidth="1" collapsed="1"/>
    <col min="16" max="16384" width="9.140625" style="148"/>
  </cols>
  <sheetData>
    <row r="2" spans="2:16" ht="15.75" customHeight="1">
      <c r="B2" s="638" t="s">
        <v>442</v>
      </c>
      <c r="C2" s="638"/>
      <c r="D2" s="638"/>
      <c r="E2" s="638"/>
      <c r="F2" s="638"/>
      <c r="G2" s="638"/>
      <c r="H2" s="638"/>
      <c r="I2" s="638"/>
      <c r="O2" s="639" t="s">
        <v>411</v>
      </c>
      <c r="P2" s="639"/>
    </row>
    <row r="3" spans="2:16" ht="15.75" customHeight="1" outlineLevel="1">
      <c r="B3" s="641" t="s">
        <v>15</v>
      </c>
      <c r="C3" s="641"/>
      <c r="D3" s="641"/>
      <c r="E3" s="641"/>
      <c r="F3" s="641"/>
      <c r="G3" s="641"/>
      <c r="H3" s="641"/>
      <c r="I3" s="641"/>
    </row>
    <row r="4" spans="2:16" ht="15.75" customHeight="1" outlineLevel="1">
      <c r="B4" s="157"/>
      <c r="C4" s="241" t="s">
        <v>16</v>
      </c>
      <c r="D4" s="241"/>
      <c r="E4" s="241"/>
      <c r="F4" s="158"/>
      <c r="G4" s="634">
        <v>850</v>
      </c>
      <c r="H4" s="634"/>
      <c r="I4" s="634"/>
    </row>
    <row r="5" spans="2:16" ht="15.75" customHeight="1" outlineLevel="1">
      <c r="B5" s="157"/>
      <c r="C5" s="241" t="s">
        <v>17</v>
      </c>
      <c r="D5" s="241"/>
      <c r="E5" s="241"/>
      <c r="F5" s="158"/>
      <c r="G5" s="634">
        <v>640</v>
      </c>
      <c r="H5" s="634"/>
      <c r="I5" s="634"/>
    </row>
    <row r="6" spans="2:16" ht="15.75" customHeight="1" outlineLevel="1">
      <c r="B6" s="157"/>
      <c r="C6" s="241" t="s">
        <v>18</v>
      </c>
      <c r="D6" s="241"/>
      <c r="E6" s="241"/>
      <c r="F6" s="158"/>
      <c r="G6" s="634">
        <v>295</v>
      </c>
      <c r="H6" s="634"/>
      <c r="I6" s="634"/>
    </row>
    <row r="7" spans="2:16" ht="15.75" customHeight="1" outlineLevel="1">
      <c r="B7" s="157"/>
      <c r="C7" s="241" t="s">
        <v>19</v>
      </c>
      <c r="D7" s="241"/>
      <c r="E7" s="241"/>
      <c r="F7" s="158"/>
      <c r="G7" s="634">
        <v>175</v>
      </c>
      <c r="H7" s="634"/>
      <c r="I7" s="634"/>
    </row>
    <row r="8" spans="2:16" ht="15.75" customHeight="1" outlineLevel="1">
      <c r="B8" s="157"/>
      <c r="C8" s="241" t="s">
        <v>20</v>
      </c>
      <c r="D8" s="241"/>
      <c r="E8" s="241"/>
      <c r="F8" s="158"/>
      <c r="G8" s="634">
        <v>60</v>
      </c>
      <c r="H8" s="634"/>
      <c r="I8" s="634"/>
    </row>
    <row r="9" spans="2:16" ht="15.75" customHeight="1" outlineLevel="1">
      <c r="B9" s="157"/>
      <c r="C9" s="241" t="s">
        <v>36</v>
      </c>
      <c r="D9" s="241"/>
      <c r="E9" s="241"/>
      <c r="F9" s="158"/>
      <c r="G9" s="634">
        <v>1200</v>
      </c>
      <c r="H9" s="634"/>
      <c r="I9" s="634"/>
    </row>
    <row r="10" spans="2:16" ht="15.75" customHeight="1" outlineLevel="1">
      <c r="B10" s="157"/>
      <c r="C10" s="241" t="s">
        <v>21</v>
      </c>
      <c r="D10" s="241"/>
      <c r="E10" s="241"/>
      <c r="F10" s="158"/>
      <c r="G10" s="634">
        <v>2080</v>
      </c>
      <c r="H10" s="634"/>
      <c r="I10" s="634"/>
    </row>
    <row r="11" spans="2:16" ht="15.75" customHeight="1" outlineLevel="1">
      <c r="B11" s="157"/>
      <c r="C11" s="241" t="s">
        <v>22</v>
      </c>
      <c r="D11" s="241"/>
      <c r="E11" s="241"/>
      <c r="F11" s="158"/>
      <c r="G11" s="634">
        <v>12</v>
      </c>
      <c r="H11" s="634"/>
      <c r="I11" s="634"/>
    </row>
    <row r="12" spans="2:16" ht="15.75" customHeight="1" outlineLevel="1">
      <c r="B12" s="157"/>
      <c r="C12" s="241" t="s">
        <v>23</v>
      </c>
      <c r="D12" s="241"/>
      <c r="E12" s="241"/>
      <c r="F12" s="158"/>
      <c r="G12" s="634">
        <v>5</v>
      </c>
      <c r="H12" s="634"/>
      <c r="I12" s="634"/>
    </row>
    <row r="13" spans="2:16" ht="15.75" customHeight="1" outlineLevel="1">
      <c r="B13" s="157"/>
      <c r="C13" s="241" t="s">
        <v>24</v>
      </c>
      <c r="D13" s="241"/>
      <c r="E13" s="241"/>
      <c r="F13" s="158"/>
      <c r="G13" s="634">
        <v>300</v>
      </c>
      <c r="H13" s="634"/>
      <c r="I13" s="634"/>
    </row>
    <row r="14" spans="2:16" ht="15.75" customHeight="1" outlineLevel="1">
      <c r="B14" s="157"/>
      <c r="C14" s="241" t="s">
        <v>25</v>
      </c>
      <c r="D14" s="241"/>
      <c r="E14" s="241"/>
      <c r="F14" s="158"/>
      <c r="G14" s="634" t="s">
        <v>303</v>
      </c>
      <c r="H14" s="634"/>
      <c r="I14" s="634"/>
    </row>
    <row r="15" spans="2:16" ht="15.75" customHeight="1" outlineLevel="1">
      <c r="B15" s="157"/>
      <c r="C15" s="241" t="s">
        <v>26</v>
      </c>
      <c r="D15" s="241"/>
      <c r="E15" s="241"/>
      <c r="F15" s="158"/>
      <c r="G15" s="634">
        <v>480</v>
      </c>
      <c r="H15" s="634"/>
      <c r="I15" s="634"/>
    </row>
    <row r="16" spans="2:16" ht="15.75" customHeight="1" outlineLevel="1">
      <c r="B16" s="157"/>
      <c r="C16" s="241" t="s">
        <v>298</v>
      </c>
      <c r="D16" s="241"/>
      <c r="E16" s="241"/>
      <c r="F16" s="158"/>
      <c r="G16" s="634" t="s">
        <v>302</v>
      </c>
      <c r="H16" s="634"/>
      <c r="I16" s="634"/>
    </row>
    <row r="17" spans="2:14" ht="15.75" customHeight="1" outlineLevel="1">
      <c r="B17" s="157"/>
      <c r="C17" s="241" t="s">
        <v>28</v>
      </c>
      <c r="D17" s="241"/>
      <c r="E17" s="241"/>
      <c r="F17" s="158"/>
      <c r="G17" s="634" t="s">
        <v>299</v>
      </c>
      <c r="H17" s="634"/>
      <c r="I17" s="634"/>
    </row>
    <row r="18" spans="2:14" ht="15.75" customHeight="1" outlineLevel="1">
      <c r="B18" s="157"/>
      <c r="C18" s="241" t="s">
        <v>30</v>
      </c>
      <c r="D18" s="241"/>
      <c r="E18" s="241"/>
      <c r="F18" s="158"/>
      <c r="G18" s="634" t="s">
        <v>31</v>
      </c>
      <c r="H18" s="634"/>
      <c r="I18" s="634"/>
    </row>
    <row r="19" spans="2:14" ht="15.75" customHeight="1" outlineLevel="1">
      <c r="B19" s="157"/>
      <c r="C19" s="241" t="s">
        <v>37</v>
      </c>
      <c r="D19" s="241"/>
      <c r="E19" s="241"/>
      <c r="F19" s="158"/>
      <c r="G19" s="634" t="s">
        <v>301</v>
      </c>
      <c r="H19" s="634"/>
      <c r="I19" s="634"/>
    </row>
    <row r="20" spans="2:14" ht="15.75" customHeight="1" outlineLevel="1">
      <c r="B20" s="157"/>
      <c r="C20" s="242" t="s">
        <v>156</v>
      </c>
      <c r="D20" s="242"/>
      <c r="E20" s="242"/>
      <c r="F20" s="158"/>
      <c r="G20" s="634" t="s">
        <v>300</v>
      </c>
      <c r="H20" s="634"/>
      <c r="I20" s="634"/>
    </row>
    <row r="21" spans="2:14" ht="15.75" customHeight="1" outlineLevel="1">
      <c r="B21" s="157"/>
      <c r="C21" s="242" t="s">
        <v>157</v>
      </c>
      <c r="D21" s="242"/>
      <c r="E21" s="242"/>
      <c r="F21" s="158"/>
      <c r="G21" s="634" t="s">
        <v>164</v>
      </c>
      <c r="H21" s="634"/>
      <c r="I21" s="634"/>
    </row>
    <row r="22" spans="2:14" ht="15.75" customHeight="1" outlineLevel="1">
      <c r="B22" s="157"/>
      <c r="C22" s="242" t="s">
        <v>159</v>
      </c>
      <c r="D22" s="242"/>
      <c r="E22" s="242"/>
      <c r="F22" s="158"/>
      <c r="G22" s="634" t="s">
        <v>181</v>
      </c>
      <c r="H22" s="634"/>
      <c r="I22" s="634"/>
    </row>
    <row r="23" spans="2:14" ht="15.75" customHeight="1" outlineLevel="1">
      <c r="B23" s="157"/>
      <c r="C23" s="242" t="s">
        <v>35</v>
      </c>
      <c r="D23" s="242"/>
      <c r="E23" s="242"/>
      <c r="F23" s="158"/>
      <c r="G23" s="634">
        <v>1450</v>
      </c>
      <c r="H23" s="634"/>
      <c r="I23" s="634"/>
    </row>
    <row r="24" spans="2:14" ht="15.75" customHeight="1" outlineLevel="1">
      <c r="B24" s="160"/>
      <c r="C24" s="161" t="s">
        <v>534</v>
      </c>
      <c r="D24" s="161"/>
      <c r="E24" s="161"/>
      <c r="F24" s="162"/>
      <c r="G24" s="163"/>
      <c r="H24" s="163"/>
      <c r="I24" s="164"/>
    </row>
    <row r="25" spans="2:14" ht="15.75" customHeight="1">
      <c r="B25" s="160"/>
      <c r="C25" s="165"/>
      <c r="D25" s="165"/>
      <c r="E25" s="165"/>
      <c r="F25" s="166"/>
      <c r="G25" s="165"/>
      <c r="H25" s="165"/>
      <c r="I25" s="167"/>
    </row>
    <row r="26" spans="2:14" ht="15.75" customHeight="1" outlineLevel="1">
      <c r="B26" s="168" t="s">
        <v>39</v>
      </c>
      <c r="C26" s="169" t="s">
        <v>44</v>
      </c>
      <c r="D26" s="169"/>
      <c r="E26" s="169"/>
      <c r="F26" s="170" t="s">
        <v>1</v>
      </c>
      <c r="G26" s="169" t="s">
        <v>1</v>
      </c>
      <c r="H26" s="169" t="s">
        <v>40</v>
      </c>
      <c r="I26" s="171" t="s">
        <v>41</v>
      </c>
    </row>
    <row r="27" spans="2:14" ht="15.75" customHeight="1" outlineLevel="1">
      <c r="B27" s="292">
        <v>1190</v>
      </c>
      <c r="C27" s="293" t="s">
        <v>146</v>
      </c>
      <c r="D27" s="293"/>
      <c r="E27" s="287"/>
      <c r="F27" s="172">
        <v>49466</v>
      </c>
      <c r="G27" s="173">
        <f>F27*'Прайс-лист'!I3*(1-'Прайс-лист'!$E$3)</f>
        <v>1147611.2</v>
      </c>
      <c r="H27" s="250"/>
      <c r="I27" s="174">
        <f>G27</f>
        <v>1147611.2</v>
      </c>
    </row>
    <row r="28" spans="2:14" ht="15.75" customHeight="1" outlineLevel="2">
      <c r="B28" s="147"/>
      <c r="C28" s="154" t="s">
        <v>337</v>
      </c>
      <c r="D28" s="154"/>
      <c r="E28" s="154"/>
      <c r="F28" s="154"/>
      <c r="G28" s="154"/>
      <c r="H28" s="154"/>
      <c r="I28" s="154"/>
    </row>
    <row r="29" spans="2:14" ht="388.5" customHeight="1" outlineLevel="2">
      <c r="B29" s="157"/>
      <c r="C29" s="636" t="s">
        <v>615</v>
      </c>
      <c r="D29" s="636"/>
      <c r="E29" s="636"/>
      <c r="F29" s="636"/>
      <c r="G29" s="636"/>
      <c r="H29" s="636"/>
      <c r="I29" s="636"/>
    </row>
    <row r="30" spans="2:14" ht="15.75" customHeight="1" outlineLevel="1">
      <c r="C30" s="155" t="s">
        <v>365</v>
      </c>
      <c r="D30" s="154"/>
      <c r="E30" s="154"/>
      <c r="F30" s="154"/>
      <c r="G30" s="154"/>
      <c r="H30" s="154"/>
      <c r="I30" s="154"/>
    </row>
    <row r="31" spans="2:14" ht="15.75" customHeight="1" outlineLevel="1">
      <c r="B31" s="292">
        <v>2486</v>
      </c>
      <c r="C31" s="284" t="s">
        <v>3</v>
      </c>
      <c r="D31" s="178" t="s">
        <v>277</v>
      </c>
      <c r="E31" s="178"/>
      <c r="F31" s="179">
        <v>1129</v>
      </c>
      <c r="G31" s="173">
        <f>F31*'Прайс-лист'!I3*(1-'Прайс-лист'!$E$3)</f>
        <v>26192.800000000003</v>
      </c>
      <c r="H31" s="175">
        <v>0</v>
      </c>
      <c r="I31" s="174">
        <f t="shared" ref="I31:I37" si="0">G31*H31</f>
        <v>0</v>
      </c>
      <c r="K31" s="104" t="s">
        <v>277</v>
      </c>
      <c r="L31" s="104" t="s">
        <v>277</v>
      </c>
      <c r="M31" s="279" t="s">
        <v>277</v>
      </c>
      <c r="N31" s="104" t="s">
        <v>277</v>
      </c>
    </row>
    <row r="32" spans="2:14" ht="15.75" customHeight="1" outlineLevel="1">
      <c r="B32" s="292">
        <v>211501</v>
      </c>
      <c r="C32" s="293" t="s">
        <v>461</v>
      </c>
      <c r="D32" s="293"/>
      <c r="E32" s="293"/>
      <c r="F32" s="179">
        <v>1000</v>
      </c>
      <c r="G32" s="173">
        <f>F32*'Прайс-лист'!I3*(1-'Прайс-лист'!$E$3)</f>
        <v>23200</v>
      </c>
      <c r="H32" s="175">
        <v>0</v>
      </c>
      <c r="I32" s="174">
        <f t="shared" si="0"/>
        <v>0</v>
      </c>
      <c r="K32" s="106" t="s">
        <v>368</v>
      </c>
      <c r="L32" s="125" t="s">
        <v>399</v>
      </c>
      <c r="M32" s="275" t="s">
        <v>401</v>
      </c>
      <c r="N32" s="106" t="s">
        <v>334</v>
      </c>
    </row>
    <row r="33" spans="2:14" ht="15.75" customHeight="1" outlineLevel="1">
      <c r="B33" s="292">
        <v>211502</v>
      </c>
      <c r="C33" s="293" t="s">
        <v>462</v>
      </c>
      <c r="D33" s="293"/>
      <c r="E33" s="293"/>
      <c r="F33" s="179">
        <v>2000</v>
      </c>
      <c r="G33" s="173">
        <f>F33*'Прайс-лист'!I3*(1-'Прайс-лист'!$E$3)</f>
        <v>46400</v>
      </c>
      <c r="H33" s="175">
        <v>0</v>
      </c>
      <c r="I33" s="174">
        <f t="shared" ref="I33" si="1">G33*H33</f>
        <v>0</v>
      </c>
      <c r="K33" s="106" t="s">
        <v>367</v>
      </c>
      <c r="L33" s="125" t="s">
        <v>400</v>
      </c>
      <c r="M33" s="275" t="s">
        <v>402</v>
      </c>
      <c r="N33" s="106" t="s">
        <v>335</v>
      </c>
    </row>
    <row r="34" spans="2:14" ht="15.75" customHeight="1" outlineLevel="1">
      <c r="B34" s="292">
        <v>2004</v>
      </c>
      <c r="C34" s="287" t="s">
        <v>279</v>
      </c>
      <c r="D34" s="180" t="s">
        <v>277</v>
      </c>
      <c r="E34" s="287"/>
      <c r="F34" s="179">
        <v>0</v>
      </c>
      <c r="G34" s="203">
        <v>0</v>
      </c>
      <c r="H34" s="175">
        <v>0</v>
      </c>
      <c r="I34" s="204">
        <f t="shared" si="0"/>
        <v>0</v>
      </c>
      <c r="K34" s="106" t="s">
        <v>331</v>
      </c>
      <c r="L34" s="120"/>
      <c r="M34" s="275" t="s">
        <v>593</v>
      </c>
      <c r="N34" s="106" t="s">
        <v>336</v>
      </c>
    </row>
    <row r="35" spans="2:14" ht="15.75" customHeight="1" outlineLevel="1">
      <c r="B35" s="292">
        <v>3077</v>
      </c>
      <c r="C35" s="288" t="s">
        <v>408</v>
      </c>
      <c r="D35" s="180" t="s">
        <v>277</v>
      </c>
      <c r="E35" s="287"/>
      <c r="F35" s="179">
        <v>463</v>
      </c>
      <c r="G35" s="173">
        <f>F35*'Прайс-лист'!I3*(1-'Прайс-лист'!$E$3)</f>
        <v>10741.6</v>
      </c>
      <c r="H35" s="175">
        <v>0</v>
      </c>
      <c r="I35" s="174">
        <f t="shared" si="0"/>
        <v>0</v>
      </c>
      <c r="K35" s="108" t="s">
        <v>332</v>
      </c>
      <c r="L35" s="106"/>
      <c r="M35" s="275" t="s">
        <v>594</v>
      </c>
      <c r="N35" s="108" t="s">
        <v>435</v>
      </c>
    </row>
    <row r="36" spans="2:14" ht="15.75" customHeight="1" outlineLevel="1">
      <c r="B36" s="292">
        <v>3506</v>
      </c>
      <c r="C36" s="293" t="s">
        <v>329</v>
      </c>
      <c r="D36" s="178" t="s">
        <v>277</v>
      </c>
      <c r="E36" s="287"/>
      <c r="F36" s="179">
        <v>2000</v>
      </c>
      <c r="G36" s="173">
        <f>F36*'Прайс-лист'!I3*(1-'Прайс-лист'!$E$3)</f>
        <v>46400</v>
      </c>
      <c r="H36" s="175">
        <v>0</v>
      </c>
      <c r="I36" s="174">
        <f t="shared" si="0"/>
        <v>0</v>
      </c>
      <c r="K36" s="108" t="s">
        <v>333</v>
      </c>
      <c r="L36" s="107"/>
      <c r="M36" s="275" t="s">
        <v>403</v>
      </c>
      <c r="N36" s="107"/>
    </row>
    <row r="37" spans="2:14" ht="15.75" customHeight="1" outlineLevel="1">
      <c r="B37" s="292">
        <v>2565</v>
      </c>
      <c r="C37" s="607" t="s">
        <v>3007</v>
      </c>
      <c r="D37" s="293"/>
      <c r="E37" s="287"/>
      <c r="F37" s="179">
        <v>291</v>
      </c>
      <c r="G37" s="173">
        <f>F37*'Прайс-лист'!I3*(1-'Прайс-лист'!$E$3)</f>
        <v>6751.2000000000007</v>
      </c>
      <c r="H37" s="175">
        <v>0</v>
      </c>
      <c r="I37" s="174">
        <f t="shared" si="0"/>
        <v>0</v>
      </c>
      <c r="M37" s="275" t="s">
        <v>404</v>
      </c>
    </row>
    <row r="38" spans="2:14" ht="15.75" customHeight="1" outlineLevel="1">
      <c r="C38" s="156" t="s">
        <v>4</v>
      </c>
      <c r="D38" s="156"/>
      <c r="E38" s="156"/>
      <c r="F38" s="156"/>
      <c r="G38" s="156"/>
      <c r="H38" s="156"/>
      <c r="I38" s="156"/>
      <c r="M38" s="275" t="s">
        <v>405</v>
      </c>
    </row>
    <row r="39" spans="2:14" ht="15" outlineLevel="1">
      <c r="B39" s="291">
        <v>414601</v>
      </c>
      <c r="C39" s="642" t="s">
        <v>377</v>
      </c>
      <c r="D39" s="642"/>
      <c r="E39" s="288"/>
      <c r="F39" s="182">
        <v>71</v>
      </c>
      <c r="G39" s="173">
        <f>F39*'Прайс-лист'!I3*(1-'Прайс-лист'!$E$3)</f>
        <v>1647.2</v>
      </c>
      <c r="H39" s="175">
        <v>0</v>
      </c>
      <c r="I39" s="174">
        <f t="shared" ref="I39:I47" si="2">G39*H39</f>
        <v>0</v>
      </c>
      <c r="M39" s="275" t="s">
        <v>595</v>
      </c>
    </row>
    <row r="40" spans="2:14" ht="15" outlineLevel="1">
      <c r="B40" s="291">
        <v>2535</v>
      </c>
      <c r="C40" s="642" t="s">
        <v>515</v>
      </c>
      <c r="D40" s="642"/>
      <c r="E40" s="288"/>
      <c r="F40" s="182">
        <v>794</v>
      </c>
      <c r="G40" s="173">
        <f>F40*'Прайс-лист'!I3*(1-'Прайс-лист'!$E$3)</f>
        <v>18420.8</v>
      </c>
      <c r="H40" s="175">
        <v>0</v>
      </c>
      <c r="I40" s="174">
        <f t="shared" si="2"/>
        <v>0</v>
      </c>
      <c r="M40" s="275" t="s">
        <v>406</v>
      </c>
    </row>
    <row r="41" spans="2:14" ht="15" outlineLevel="1">
      <c r="B41" s="291">
        <v>2536</v>
      </c>
      <c r="C41" s="643" t="s">
        <v>532</v>
      </c>
      <c r="D41" s="643"/>
      <c r="E41" s="288"/>
      <c r="F41" s="182">
        <v>1294</v>
      </c>
      <c r="G41" s="173">
        <f>F41*'Прайс-лист'!I3*(1-'Прайс-лист'!$E$3)</f>
        <v>30020.800000000003</v>
      </c>
      <c r="H41" s="175">
        <v>0</v>
      </c>
      <c r="I41" s="174">
        <f t="shared" si="2"/>
        <v>0</v>
      </c>
      <c r="M41" s="275" t="s">
        <v>407</v>
      </c>
    </row>
    <row r="42" spans="2:14" ht="15" outlineLevel="1">
      <c r="B42" s="291">
        <v>2526</v>
      </c>
      <c r="C42" s="632" t="s">
        <v>356</v>
      </c>
      <c r="D42" s="632"/>
      <c r="E42" s="288"/>
      <c r="F42" s="182">
        <v>458</v>
      </c>
      <c r="G42" s="173">
        <f>F42*'Прайс-лист'!I3*(1-'Прайс-лист'!$E$3)</f>
        <v>10625.6</v>
      </c>
      <c r="H42" s="175">
        <v>0</v>
      </c>
      <c r="I42" s="174">
        <f t="shared" si="2"/>
        <v>0</v>
      </c>
      <c r="M42" s="280"/>
    </row>
    <row r="43" spans="2:14" ht="14.25" customHeight="1" outlineLevel="1">
      <c r="B43" s="285">
        <v>2272</v>
      </c>
      <c r="C43" s="643" t="s">
        <v>413</v>
      </c>
      <c r="D43" s="643"/>
      <c r="E43" s="288"/>
      <c r="F43" s="182">
        <v>2166</v>
      </c>
      <c r="G43" s="173">
        <f>F43*'Прайс-лист'!I3*(1-'Прайс-лист'!$E$3)</f>
        <v>50251.200000000004</v>
      </c>
      <c r="H43" s="175">
        <v>0</v>
      </c>
      <c r="I43" s="174">
        <f t="shared" si="2"/>
        <v>0</v>
      </c>
      <c r="M43" s="281" t="s">
        <v>347</v>
      </c>
    </row>
    <row r="44" spans="2:14" ht="14.25" customHeight="1" outlineLevel="1">
      <c r="B44" s="285" t="s">
        <v>69</v>
      </c>
      <c r="C44" s="643" t="s">
        <v>416</v>
      </c>
      <c r="D44" s="643"/>
      <c r="E44" s="183" t="s">
        <v>412</v>
      </c>
      <c r="F44" s="182">
        <v>2340</v>
      </c>
      <c r="G44" s="173">
        <f>F44*'Прайс-лист'!I3</f>
        <v>67860</v>
      </c>
      <c r="H44" s="175">
        <v>0</v>
      </c>
      <c r="I44" s="174">
        <f t="shared" si="2"/>
        <v>0</v>
      </c>
    </row>
    <row r="45" spans="2:14" ht="14.25" customHeight="1" outlineLevel="1">
      <c r="B45" s="291" t="s">
        <v>69</v>
      </c>
      <c r="C45" s="643" t="s">
        <v>414</v>
      </c>
      <c r="D45" s="643"/>
      <c r="E45" s="183" t="s">
        <v>412</v>
      </c>
      <c r="F45" s="182">
        <v>3079</v>
      </c>
      <c r="G45" s="173">
        <f>F45*'Прайс-лист'!I3</f>
        <v>89291</v>
      </c>
      <c r="H45" s="175">
        <v>0</v>
      </c>
      <c r="I45" s="174">
        <f t="shared" si="2"/>
        <v>0</v>
      </c>
    </row>
    <row r="46" spans="2:14" ht="14.25" customHeight="1" outlineLevel="1">
      <c r="B46" s="291" t="s">
        <v>69</v>
      </c>
      <c r="C46" s="643" t="s">
        <v>415</v>
      </c>
      <c r="D46" s="643"/>
      <c r="E46" s="183" t="s">
        <v>412</v>
      </c>
      <c r="F46" s="182">
        <v>4399</v>
      </c>
      <c r="G46" s="173">
        <f>F46*'Прайс-лист'!I3</f>
        <v>127571</v>
      </c>
      <c r="H46" s="175">
        <v>0</v>
      </c>
      <c r="I46" s="174">
        <f t="shared" si="2"/>
        <v>0</v>
      </c>
    </row>
    <row r="47" spans="2:14" ht="14.25" outlineLevel="1">
      <c r="B47" s="291">
        <v>2282</v>
      </c>
      <c r="C47" s="632" t="s">
        <v>355</v>
      </c>
      <c r="D47" s="632"/>
      <c r="E47" s="183"/>
      <c r="F47" s="182">
        <v>320</v>
      </c>
      <c r="G47" s="173">
        <f>F47*'Прайс-лист'!I3*(1-'Прайс-лист'!$E$3)</f>
        <v>7424</v>
      </c>
      <c r="H47" s="175">
        <v>0</v>
      </c>
      <c r="I47" s="174">
        <f t="shared" si="2"/>
        <v>0</v>
      </c>
    </row>
    <row r="48" spans="2:14" ht="15.75" customHeight="1" outlineLevel="1">
      <c r="B48" s="291">
        <v>2419</v>
      </c>
      <c r="C48" s="632" t="s">
        <v>520</v>
      </c>
      <c r="D48" s="632"/>
      <c r="E48" s="287"/>
      <c r="F48" s="179">
        <v>825</v>
      </c>
      <c r="G48" s="173">
        <f>F48*'Прайс-лист'!I3*(1-'Прайс-лист'!$E$3)</f>
        <v>19140</v>
      </c>
      <c r="H48" s="175">
        <v>0</v>
      </c>
      <c r="I48" s="174">
        <f t="shared" ref="I48:I62" si="3">G48*H48</f>
        <v>0</v>
      </c>
    </row>
    <row r="49" spans="2:9" ht="15.75" customHeight="1" outlineLevel="1">
      <c r="B49" s="285">
        <v>2440</v>
      </c>
      <c r="C49" s="643" t="s">
        <v>366</v>
      </c>
      <c r="D49" s="643"/>
      <c r="E49" s="288"/>
      <c r="F49" s="182">
        <v>256</v>
      </c>
      <c r="G49" s="173">
        <f>F49*'Прайс-лист'!I3*(1-'Прайс-лист'!$E$3)</f>
        <v>5939.2000000000007</v>
      </c>
      <c r="H49" s="175">
        <v>0</v>
      </c>
      <c r="I49" s="174">
        <f t="shared" si="3"/>
        <v>0</v>
      </c>
    </row>
    <row r="50" spans="2:9" ht="15.75" customHeight="1" outlineLevel="1">
      <c r="B50" s="285">
        <v>2650</v>
      </c>
      <c r="C50" s="642" t="s">
        <v>304</v>
      </c>
      <c r="D50" s="642"/>
      <c r="E50" s="288"/>
      <c r="F50" s="182">
        <v>469</v>
      </c>
      <c r="G50" s="173">
        <f>F50*'Прайс-лист'!I3*(1-'Прайс-лист'!$E$3)</f>
        <v>10880.800000000001</v>
      </c>
      <c r="H50" s="175">
        <v>0</v>
      </c>
      <c r="I50" s="174">
        <f t="shared" si="3"/>
        <v>0</v>
      </c>
    </row>
    <row r="51" spans="2:9" ht="15.75" customHeight="1" outlineLevel="1">
      <c r="B51" s="285">
        <v>307801</v>
      </c>
      <c r="C51" s="642" t="s">
        <v>305</v>
      </c>
      <c r="D51" s="642"/>
      <c r="E51" s="288"/>
      <c r="F51" s="182">
        <v>41</v>
      </c>
      <c r="G51" s="173">
        <f>F51*'Прайс-лист'!I3*(1-'Прайс-лист'!$E$3)</f>
        <v>951.2</v>
      </c>
      <c r="H51" s="243">
        <f>IF(H35*H50,1,0)</f>
        <v>0</v>
      </c>
      <c r="I51" s="174">
        <f t="shared" si="3"/>
        <v>0</v>
      </c>
    </row>
    <row r="52" spans="2:9" ht="15.75" customHeight="1" outlineLevel="1">
      <c r="B52" s="285">
        <v>2417</v>
      </c>
      <c r="C52" s="643" t="s">
        <v>338</v>
      </c>
      <c r="D52" s="643"/>
      <c r="E52" s="284"/>
      <c r="F52" s="182">
        <v>565</v>
      </c>
      <c r="G52" s="173">
        <f>F52*'Прайс-лист'!I3*(1-'Прайс-лист'!$E$3)</f>
        <v>13108</v>
      </c>
      <c r="H52" s="175">
        <v>0</v>
      </c>
      <c r="I52" s="174">
        <f t="shared" si="3"/>
        <v>0</v>
      </c>
    </row>
    <row r="53" spans="2:9" ht="14.25" outlineLevel="1">
      <c r="B53" s="285">
        <v>2740</v>
      </c>
      <c r="C53" s="642" t="s">
        <v>306</v>
      </c>
      <c r="D53" s="642"/>
      <c r="E53" s="288"/>
      <c r="F53" s="179">
        <v>1169</v>
      </c>
      <c r="G53" s="173">
        <f>F53*'Прайс-лист'!I3*(1-'Прайс-лист'!$E$3)</f>
        <v>27120.800000000003</v>
      </c>
      <c r="H53" s="175">
        <v>0</v>
      </c>
      <c r="I53" s="174">
        <f t="shared" si="3"/>
        <v>0</v>
      </c>
    </row>
    <row r="54" spans="2:9" ht="14.25" customHeight="1" outlineLevel="1">
      <c r="B54" s="291">
        <v>2741</v>
      </c>
      <c r="C54" s="642" t="s">
        <v>476</v>
      </c>
      <c r="D54" s="642"/>
      <c r="E54" s="288"/>
      <c r="F54" s="179">
        <v>3001</v>
      </c>
      <c r="G54" s="173">
        <f>F54*'Прайс-лист'!I3*(1-'Прайс-лист'!$E$3)</f>
        <v>69623.199999999997</v>
      </c>
      <c r="H54" s="175">
        <v>0</v>
      </c>
      <c r="I54" s="174">
        <f t="shared" si="3"/>
        <v>0</v>
      </c>
    </row>
    <row r="55" spans="2:9" ht="14.25" outlineLevel="1">
      <c r="B55" s="291">
        <v>2719</v>
      </c>
      <c r="C55" s="642" t="s">
        <v>513</v>
      </c>
      <c r="D55" s="642"/>
      <c r="E55" s="288"/>
      <c r="F55" s="182">
        <v>2777</v>
      </c>
      <c r="G55" s="173">
        <f>F55*'Прайс-лист'!I3*(1-'Прайс-лист'!$E$3)</f>
        <v>64426.400000000001</v>
      </c>
      <c r="H55" s="175">
        <v>0</v>
      </c>
      <c r="I55" s="174">
        <f t="shared" si="3"/>
        <v>0</v>
      </c>
    </row>
    <row r="56" spans="2:9" ht="15.75" customHeight="1" outlineLevel="1">
      <c r="B56" s="291">
        <v>2739</v>
      </c>
      <c r="C56" s="642" t="s">
        <v>297</v>
      </c>
      <c r="D56" s="642"/>
      <c r="E56" s="288"/>
      <c r="F56" s="182">
        <v>4370</v>
      </c>
      <c r="G56" s="173">
        <f>F56*'Прайс-лист'!I3*(1-'Прайс-лист'!$E$3)</f>
        <v>101384</v>
      </c>
      <c r="H56" s="175">
        <v>0</v>
      </c>
      <c r="I56" s="174">
        <f t="shared" si="3"/>
        <v>0</v>
      </c>
    </row>
    <row r="57" spans="2:9" ht="15.75" customHeight="1" outlineLevel="1">
      <c r="B57" s="291">
        <v>2947</v>
      </c>
      <c r="C57" s="642" t="s">
        <v>6</v>
      </c>
      <c r="D57" s="642"/>
      <c r="E57" s="288"/>
      <c r="F57" s="182">
        <v>319</v>
      </c>
      <c r="G57" s="173">
        <f>F57*'Прайс-лист'!I3*(1-'Прайс-лист'!$E$3)</f>
        <v>7400.8</v>
      </c>
      <c r="H57" s="175">
        <v>0</v>
      </c>
      <c r="I57" s="174">
        <f t="shared" si="3"/>
        <v>0</v>
      </c>
    </row>
    <row r="58" spans="2:9" ht="15.75" customHeight="1" outlineLevel="1">
      <c r="B58" s="291">
        <v>2896</v>
      </c>
      <c r="C58" s="642" t="s">
        <v>8</v>
      </c>
      <c r="D58" s="642"/>
      <c r="E58" s="288"/>
      <c r="F58" s="182">
        <v>1046</v>
      </c>
      <c r="G58" s="173">
        <f>F58*'Прайс-лист'!I3*(1-'Прайс-лист'!$E$3)</f>
        <v>24267.200000000001</v>
      </c>
      <c r="H58" s="175">
        <v>0</v>
      </c>
      <c r="I58" s="174">
        <f t="shared" si="3"/>
        <v>0</v>
      </c>
    </row>
    <row r="59" spans="2:9" ht="15.75" customHeight="1" outlineLevel="1">
      <c r="B59" s="291">
        <v>289601</v>
      </c>
      <c r="C59" s="642" t="s">
        <v>517</v>
      </c>
      <c r="D59" s="642"/>
      <c r="E59" s="288"/>
      <c r="F59" s="182">
        <v>215</v>
      </c>
      <c r="G59" s="173">
        <f>F59*'Прайс-лист'!I3*(1-'Прайс-лист'!$E$3)</f>
        <v>4988</v>
      </c>
      <c r="H59" s="175">
        <v>0</v>
      </c>
      <c r="I59" s="174">
        <f t="shared" si="3"/>
        <v>0</v>
      </c>
    </row>
    <row r="60" spans="2:9" ht="15.75" customHeight="1" outlineLevel="1">
      <c r="B60" s="291">
        <v>2897</v>
      </c>
      <c r="C60" s="642" t="s">
        <v>339</v>
      </c>
      <c r="D60" s="642"/>
      <c r="E60" s="288"/>
      <c r="F60" s="182">
        <v>322</v>
      </c>
      <c r="G60" s="173">
        <f>F60*'Прайс-лист'!I3*(1-'Прайс-лист'!$E$3)</f>
        <v>7470.4000000000005</v>
      </c>
      <c r="H60" s="175">
        <v>0</v>
      </c>
      <c r="I60" s="174">
        <f t="shared" si="3"/>
        <v>0</v>
      </c>
    </row>
    <row r="61" spans="2:9" ht="15.75" customHeight="1" outlineLevel="1">
      <c r="B61" s="291">
        <v>2898</v>
      </c>
      <c r="C61" s="642" t="s">
        <v>340</v>
      </c>
      <c r="D61" s="642"/>
      <c r="E61" s="288"/>
      <c r="F61" s="182">
        <v>178</v>
      </c>
      <c r="G61" s="173">
        <f>F61*'Прайс-лист'!I3*(1-'Прайс-лист'!$E$3)</f>
        <v>4129.6000000000004</v>
      </c>
      <c r="H61" s="175">
        <v>0</v>
      </c>
      <c r="I61" s="174">
        <f t="shared" si="3"/>
        <v>0</v>
      </c>
    </row>
    <row r="62" spans="2:9" ht="15.75" customHeight="1" outlineLevel="1">
      <c r="B62" s="291">
        <v>2899</v>
      </c>
      <c r="C62" s="642" t="s">
        <v>343</v>
      </c>
      <c r="D62" s="642"/>
      <c r="E62" s="288"/>
      <c r="F62" s="182">
        <v>438</v>
      </c>
      <c r="G62" s="173">
        <f>F62*'Прайс-лист'!I3*(1-'Прайс-лист'!$E$3)</f>
        <v>10161.6</v>
      </c>
      <c r="H62" s="175">
        <v>0</v>
      </c>
      <c r="I62" s="174">
        <f t="shared" si="3"/>
        <v>0</v>
      </c>
    </row>
    <row r="63" spans="2:9" ht="15.75" customHeight="1">
      <c r="B63" s="291">
        <v>240001</v>
      </c>
      <c r="C63" s="642" t="s">
        <v>596</v>
      </c>
      <c r="D63" s="642"/>
      <c r="E63" s="288"/>
      <c r="F63" s="182">
        <v>1850</v>
      </c>
      <c r="G63" s="173">
        <f>F63*'Прайс-лист'!I3*(1-'Прайс-лист'!$E$3)</f>
        <v>42920</v>
      </c>
      <c r="H63" s="175">
        <v>0</v>
      </c>
      <c r="I63" s="174">
        <f t="shared" ref="I63" si="4">G63*H63</f>
        <v>0</v>
      </c>
    </row>
    <row r="64" spans="2:9" ht="18">
      <c r="G64" s="315" t="s">
        <v>9</v>
      </c>
      <c r="H64" s="633">
        <f>SUM(I27:I62)</f>
        <v>1147611.2</v>
      </c>
      <c r="I64" s="633"/>
    </row>
  </sheetData>
  <sortState ref="A35:H54">
    <sortCondition ref="A35"/>
  </sortState>
  <mergeCells count="50">
    <mergeCell ref="C63:D63"/>
    <mergeCell ref="H64:I64"/>
    <mergeCell ref="C59:D59"/>
    <mergeCell ref="C60:D60"/>
    <mergeCell ref="C61:D61"/>
    <mergeCell ref="C62:D62"/>
    <mergeCell ref="C54:D54"/>
    <mergeCell ref="C55:D55"/>
    <mergeCell ref="C56:D56"/>
    <mergeCell ref="C57:D57"/>
    <mergeCell ref="C58:D58"/>
    <mergeCell ref="C49:D49"/>
    <mergeCell ref="C50:D50"/>
    <mergeCell ref="C51:D51"/>
    <mergeCell ref="C52:D52"/>
    <mergeCell ref="C53:D53"/>
    <mergeCell ref="C44:D44"/>
    <mergeCell ref="C45:D45"/>
    <mergeCell ref="C46:D46"/>
    <mergeCell ref="C47:D47"/>
    <mergeCell ref="C48:D48"/>
    <mergeCell ref="C39:D39"/>
    <mergeCell ref="C40:D40"/>
    <mergeCell ref="C41:D41"/>
    <mergeCell ref="C42:D42"/>
    <mergeCell ref="C43:D43"/>
    <mergeCell ref="C29:I29"/>
    <mergeCell ref="G4:I4"/>
    <mergeCell ref="G5:I5"/>
    <mergeCell ref="G6:I6"/>
    <mergeCell ref="G7:I7"/>
    <mergeCell ref="G8:I8"/>
    <mergeCell ref="G9:I9"/>
    <mergeCell ref="G10:I10"/>
    <mergeCell ref="G11:I11"/>
    <mergeCell ref="G12:I12"/>
    <mergeCell ref="G13:I13"/>
    <mergeCell ref="G14:I14"/>
    <mergeCell ref="G15:I15"/>
    <mergeCell ref="G16:I16"/>
    <mergeCell ref="G17:I17"/>
    <mergeCell ref="G20:I20"/>
    <mergeCell ref="G21:I21"/>
    <mergeCell ref="G22:I22"/>
    <mergeCell ref="G23:I23"/>
    <mergeCell ref="O2:P2"/>
    <mergeCell ref="B2:I2"/>
    <mergeCell ref="B3:I3"/>
    <mergeCell ref="G18:I18"/>
    <mergeCell ref="G19:I19"/>
  </mergeCells>
  <dataValidations count="5">
    <dataValidation type="list" allowBlank="1" showInputMessage="1" showErrorMessage="1" sqref="D56:E56">
      <formula1>$N$30:$N$33</formula1>
    </dataValidation>
    <dataValidation type="list" allowBlank="1" showInputMessage="1" showErrorMessage="1" sqref="D36">
      <formula1>$N$31:$N$35</formula1>
    </dataValidation>
    <dataValidation type="list" allowBlank="1" showInputMessage="1" showErrorMessage="1" sqref="D31:E31">
      <formula1>$K$31:$K$36</formula1>
    </dataValidation>
    <dataValidation type="list" allowBlank="1" showInputMessage="1" showErrorMessage="1" sqref="D34">
      <formula1>$L$31:$L$33</formula1>
    </dataValidation>
    <dataValidation type="list" allowBlank="1" showInputMessage="1" showErrorMessage="1" sqref="D35">
      <formula1>$M$31:$M$43</formula1>
    </dataValidation>
  </dataValidations>
  <hyperlinks>
    <hyperlink ref="O2:P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theme="0"/>
  </sheetPr>
  <dimension ref="B2:J33"/>
  <sheetViews>
    <sheetView showGridLines="0" zoomScaleNormal="100" workbookViewId="0">
      <pane ySplit="2" topLeftCell="A10" activePane="bottomLeft" state="frozen"/>
      <selection pane="bottomLeft" activeCell="J27" sqref="J27"/>
    </sheetView>
  </sheetViews>
  <sheetFormatPr defaultRowHeight="15.75" customHeight="1" outlineLevelRow="2"/>
  <cols>
    <col min="1" max="1" width="3.7109375" style="148" customWidth="1"/>
    <col min="2" max="2" width="12.7109375" style="148" customWidth="1"/>
    <col min="3" max="3" width="105.7109375" style="148" customWidth="1"/>
    <col min="4" max="4" width="10.7109375" style="150" hidden="1" customWidth="1"/>
    <col min="5" max="5" width="15.7109375" style="149" customWidth="1"/>
    <col min="6" max="6" width="10.7109375" style="148" customWidth="1"/>
    <col min="7" max="7" width="15.7109375" style="149" customWidth="1"/>
    <col min="8" max="16384" width="9.140625" style="148"/>
  </cols>
  <sheetData>
    <row r="2" spans="2:10" ht="15.75" customHeight="1">
      <c r="B2" s="638" t="s">
        <v>113</v>
      </c>
      <c r="C2" s="638"/>
      <c r="D2" s="638"/>
      <c r="E2" s="638"/>
      <c r="F2" s="638"/>
      <c r="G2" s="638"/>
      <c r="I2" s="639" t="s">
        <v>411</v>
      </c>
      <c r="J2" s="639"/>
    </row>
    <row r="3" spans="2:10" ht="15.75" customHeight="1" outlineLevel="1">
      <c r="B3" s="640" t="s">
        <v>15</v>
      </c>
      <c r="C3" s="640"/>
      <c r="D3" s="640"/>
      <c r="E3" s="640"/>
      <c r="F3" s="640"/>
      <c r="G3" s="640"/>
    </row>
    <row r="4" spans="2:10" ht="15.75" customHeight="1" outlineLevel="1">
      <c r="B4" s="157"/>
      <c r="C4" s="241" t="s">
        <v>16</v>
      </c>
      <c r="D4" s="158"/>
      <c r="E4" s="634">
        <v>380</v>
      </c>
      <c r="F4" s="634"/>
      <c r="G4" s="634"/>
    </row>
    <row r="5" spans="2:10" ht="15.75" customHeight="1" outlineLevel="1">
      <c r="B5" s="157"/>
      <c r="C5" s="241" t="s">
        <v>17</v>
      </c>
      <c r="D5" s="158"/>
      <c r="E5" s="634">
        <v>300</v>
      </c>
      <c r="F5" s="634"/>
      <c r="G5" s="634"/>
    </row>
    <row r="6" spans="2:10" ht="15.75" customHeight="1" outlineLevel="1">
      <c r="B6" s="157"/>
      <c r="C6" s="241" t="s">
        <v>18</v>
      </c>
      <c r="D6" s="158"/>
      <c r="E6" s="634">
        <v>100</v>
      </c>
      <c r="F6" s="634"/>
      <c r="G6" s="634"/>
    </row>
    <row r="7" spans="2:10" ht="15.75" customHeight="1" outlineLevel="1">
      <c r="B7" s="157"/>
      <c r="C7" s="241" t="s">
        <v>19</v>
      </c>
      <c r="D7" s="158"/>
      <c r="E7" s="634">
        <v>40</v>
      </c>
      <c r="F7" s="634"/>
      <c r="G7" s="634"/>
    </row>
    <row r="8" spans="2:10" ht="15.75" customHeight="1" outlineLevel="1">
      <c r="B8" s="157"/>
      <c r="C8" s="241" t="s">
        <v>20</v>
      </c>
      <c r="D8" s="158"/>
      <c r="E8" s="634">
        <v>30</v>
      </c>
      <c r="F8" s="634"/>
      <c r="G8" s="634"/>
    </row>
    <row r="9" spans="2:10" ht="15.75" customHeight="1" outlineLevel="1">
      <c r="B9" s="157"/>
      <c r="C9" s="241" t="s">
        <v>36</v>
      </c>
      <c r="D9" s="158"/>
      <c r="E9" s="634">
        <v>19</v>
      </c>
      <c r="F9" s="634"/>
      <c r="G9" s="634"/>
    </row>
    <row r="10" spans="2:10" ht="15.75" customHeight="1" outlineLevel="1">
      <c r="B10" s="157"/>
      <c r="C10" s="241" t="s">
        <v>21</v>
      </c>
      <c r="D10" s="158"/>
      <c r="E10" s="634">
        <v>220</v>
      </c>
      <c r="F10" s="634"/>
      <c r="G10" s="634"/>
    </row>
    <row r="11" spans="2:10" ht="15.75" customHeight="1" outlineLevel="1">
      <c r="B11" s="157"/>
      <c r="C11" s="241" t="s">
        <v>22</v>
      </c>
      <c r="D11" s="158"/>
      <c r="E11" s="634">
        <v>2</v>
      </c>
      <c r="F11" s="634"/>
      <c r="G11" s="634"/>
    </row>
    <row r="12" spans="2:10" ht="15.75" customHeight="1" outlineLevel="1">
      <c r="B12" s="157"/>
      <c r="C12" s="241" t="s">
        <v>23</v>
      </c>
      <c r="D12" s="158"/>
      <c r="E12" s="634" t="s">
        <v>187</v>
      </c>
      <c r="F12" s="634"/>
      <c r="G12" s="634"/>
    </row>
    <row r="13" spans="2:10" ht="15.75" customHeight="1" outlineLevel="1">
      <c r="B13" s="157"/>
      <c r="C13" s="637" t="s">
        <v>172</v>
      </c>
      <c r="D13" s="637"/>
      <c r="E13" s="634">
        <v>2</v>
      </c>
      <c r="F13" s="634"/>
      <c r="G13" s="634"/>
    </row>
    <row r="14" spans="2:10" ht="15.75" customHeight="1" outlineLevel="1">
      <c r="B14" s="157"/>
      <c r="C14" s="241" t="s">
        <v>24</v>
      </c>
      <c r="D14" s="158"/>
      <c r="E14" s="634">
        <v>3</v>
      </c>
      <c r="F14" s="634"/>
      <c r="G14" s="634"/>
    </row>
    <row r="15" spans="2:10" ht="15.75" customHeight="1" outlineLevel="1">
      <c r="B15" s="157"/>
      <c r="C15" s="241" t="s">
        <v>25</v>
      </c>
      <c r="D15" s="158"/>
      <c r="E15" s="634">
        <v>4</v>
      </c>
      <c r="F15" s="634"/>
      <c r="G15" s="634"/>
    </row>
    <row r="16" spans="2:10" ht="15.75" customHeight="1" outlineLevel="1">
      <c r="B16" s="157"/>
      <c r="C16" s="241" t="s">
        <v>26</v>
      </c>
      <c r="D16" s="158"/>
      <c r="E16" s="634">
        <v>25</v>
      </c>
      <c r="F16" s="634"/>
      <c r="G16" s="634"/>
    </row>
    <row r="17" spans="2:7" ht="15.75" customHeight="1" outlineLevel="1">
      <c r="B17" s="157"/>
      <c r="C17" s="241" t="s">
        <v>27</v>
      </c>
      <c r="D17" s="158"/>
      <c r="E17" s="634">
        <v>381</v>
      </c>
      <c r="F17" s="634"/>
      <c r="G17" s="634"/>
    </row>
    <row r="18" spans="2:7" ht="15.75" customHeight="1" outlineLevel="1">
      <c r="B18" s="157"/>
      <c r="C18" s="241" t="s">
        <v>28</v>
      </c>
      <c r="D18" s="158"/>
      <c r="E18" s="634" t="s">
        <v>188</v>
      </c>
      <c r="F18" s="634"/>
      <c r="G18" s="634"/>
    </row>
    <row r="19" spans="2:7" ht="15.75" customHeight="1" outlineLevel="1">
      <c r="B19" s="157"/>
      <c r="C19" s="241" t="s">
        <v>30</v>
      </c>
      <c r="D19" s="158"/>
      <c r="E19" s="634" t="s">
        <v>189</v>
      </c>
      <c r="F19" s="634"/>
      <c r="G19" s="634"/>
    </row>
    <row r="20" spans="2:7" ht="15.75" customHeight="1" outlineLevel="1">
      <c r="B20" s="157"/>
      <c r="C20" s="241" t="s">
        <v>37</v>
      </c>
      <c r="D20" s="158"/>
      <c r="E20" s="634" t="s">
        <v>32</v>
      </c>
      <c r="F20" s="634"/>
      <c r="G20" s="634"/>
    </row>
    <row r="21" spans="2:7" ht="15.75" customHeight="1" outlineLevel="1">
      <c r="B21" s="157"/>
      <c r="C21" s="242" t="s">
        <v>33</v>
      </c>
      <c r="D21" s="158"/>
      <c r="E21" s="634" t="s">
        <v>190</v>
      </c>
      <c r="F21" s="634"/>
      <c r="G21" s="634"/>
    </row>
    <row r="22" spans="2:7" ht="15.75" customHeight="1" outlineLevel="1">
      <c r="B22" s="157"/>
      <c r="C22" s="242" t="s">
        <v>35</v>
      </c>
      <c r="D22" s="158"/>
      <c r="E22" s="634">
        <v>27</v>
      </c>
      <c r="F22" s="634"/>
      <c r="G22" s="634"/>
    </row>
    <row r="23" spans="2:7" ht="15.75" customHeight="1">
      <c r="B23" s="49"/>
      <c r="C23" s="52"/>
      <c r="D23" s="87"/>
      <c r="E23" s="52"/>
      <c r="F23" s="52"/>
      <c r="G23" s="51"/>
    </row>
    <row r="24" spans="2:7" ht="15.75" customHeight="1" outlineLevel="1">
      <c r="B24" s="196" t="s">
        <v>39</v>
      </c>
      <c r="C24" s="197" t="s">
        <v>44</v>
      </c>
      <c r="D24" s="198" t="s">
        <v>1</v>
      </c>
      <c r="E24" s="197" t="s">
        <v>1</v>
      </c>
      <c r="F24" s="197" t="s">
        <v>40</v>
      </c>
      <c r="G24" s="199" t="s">
        <v>41</v>
      </c>
    </row>
    <row r="25" spans="2:7" ht="15.75" customHeight="1" outlineLevel="1">
      <c r="B25" s="250">
        <v>1400</v>
      </c>
      <c r="C25" s="241" t="s">
        <v>193</v>
      </c>
      <c r="D25" s="172">
        <v>1097</v>
      </c>
      <c r="E25" s="173">
        <f>D25*'Прайс-лист'!I3*(1-'Прайс-лист'!$E$3)</f>
        <v>25450.400000000001</v>
      </c>
      <c r="F25" s="250"/>
      <c r="G25" s="174">
        <f>E25</f>
        <v>25450.400000000001</v>
      </c>
    </row>
    <row r="26" spans="2:7" ht="15.75" customHeight="1" outlineLevel="2">
      <c r="B26" s="184"/>
      <c r="C26" s="12" t="s">
        <v>337</v>
      </c>
      <c r="D26" s="12"/>
      <c r="E26" s="12"/>
      <c r="F26" s="12"/>
      <c r="G26" s="12"/>
    </row>
    <row r="27" spans="2:7" ht="205.5" customHeight="1" outlineLevel="2">
      <c r="B27" s="176"/>
      <c r="C27" s="636" t="s">
        <v>653</v>
      </c>
      <c r="D27" s="636"/>
      <c r="E27" s="636"/>
      <c r="F27" s="636"/>
      <c r="G27" s="636"/>
    </row>
    <row r="28" spans="2:7" ht="15.75" customHeight="1" outlineLevel="1">
      <c r="C28" s="12" t="s">
        <v>365</v>
      </c>
      <c r="D28" s="12"/>
      <c r="E28" s="12"/>
      <c r="F28" s="12"/>
      <c r="G28" s="12"/>
    </row>
    <row r="29" spans="2:7" ht="15.75" customHeight="1" outlineLevel="1">
      <c r="B29" s="245">
        <v>2002</v>
      </c>
      <c r="C29" s="181" t="s">
        <v>114</v>
      </c>
      <c r="D29" s="206">
        <v>23</v>
      </c>
      <c r="E29" s="173">
        <f>D29*'Прайс-лист'!I3*(1-'Прайс-лист'!$E$3)</f>
        <v>533.6</v>
      </c>
      <c r="F29" s="175">
        <v>0</v>
      </c>
      <c r="G29" s="174">
        <f>E29*F29</f>
        <v>0</v>
      </c>
    </row>
    <row r="30" spans="2:7" ht="15.75" customHeight="1" outlineLevel="1">
      <c r="C30" s="189" t="s">
        <v>4</v>
      </c>
      <c r="D30" s="189"/>
      <c r="E30" s="189"/>
      <c r="F30" s="189"/>
      <c r="G30" s="189"/>
    </row>
    <row r="31" spans="2:7" ht="15.75" customHeight="1" outlineLevel="1">
      <c r="B31" s="245">
        <v>4144</v>
      </c>
      <c r="C31" s="181" t="s">
        <v>409</v>
      </c>
      <c r="D31" s="206">
        <v>23</v>
      </c>
      <c r="E31" s="173">
        <f>D31*'Прайс-лист'!I3*(1-'Прайс-лист'!$E$3)</f>
        <v>533.6</v>
      </c>
      <c r="F31" s="175">
        <v>0</v>
      </c>
      <c r="G31" s="174">
        <f>E31*F31</f>
        <v>0</v>
      </c>
    </row>
    <row r="32" spans="2:7" ht="15.75" customHeight="1" outlineLevel="1">
      <c r="B32" s="245">
        <v>4281</v>
      </c>
      <c r="C32" s="181" t="s">
        <v>115</v>
      </c>
      <c r="D32" s="206">
        <v>71</v>
      </c>
      <c r="E32" s="173">
        <f>D32*'Прайс-лист'!I3*(1-'Прайс-лист'!$E$3)</f>
        <v>1647.2</v>
      </c>
      <c r="F32" s="175">
        <v>0</v>
      </c>
      <c r="G32" s="174">
        <f>E32*F32</f>
        <v>0</v>
      </c>
    </row>
    <row r="33" spans="2:7" ht="15.75" customHeight="1" outlineLevel="1">
      <c r="B33" s="3"/>
      <c r="C33" s="251"/>
      <c r="D33" s="85"/>
      <c r="E33" s="315" t="s">
        <v>9</v>
      </c>
      <c r="F33" s="316"/>
      <c r="G33" s="314">
        <f>SUM(G25:G32)</f>
        <v>25450.400000000001</v>
      </c>
    </row>
  </sheetData>
  <mergeCells count="24">
    <mergeCell ref="C13:D13"/>
    <mergeCell ref="E13:G13"/>
    <mergeCell ref="C27:G27"/>
    <mergeCell ref="E22:G22"/>
    <mergeCell ref="E17:G17"/>
    <mergeCell ref="E18:G18"/>
    <mergeCell ref="E19:G19"/>
    <mergeCell ref="E20:G20"/>
    <mergeCell ref="E21:G21"/>
    <mergeCell ref="E11:G11"/>
    <mergeCell ref="E12:G12"/>
    <mergeCell ref="E14:G14"/>
    <mergeCell ref="E15:G15"/>
    <mergeCell ref="E16:G16"/>
    <mergeCell ref="E6:G6"/>
    <mergeCell ref="E7:G7"/>
    <mergeCell ref="E8:G8"/>
    <mergeCell ref="E9:G9"/>
    <mergeCell ref="E10:G10"/>
    <mergeCell ref="I2:J2"/>
    <mergeCell ref="B2:G2"/>
    <mergeCell ref="B3:G3"/>
    <mergeCell ref="E4:G4"/>
    <mergeCell ref="E5:G5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B2:J22"/>
  <sheetViews>
    <sheetView showGridLines="0" zoomScaleNormal="100" workbookViewId="0">
      <pane ySplit="2" topLeftCell="A3" activePane="bottomLeft" state="frozen"/>
      <selection pane="bottomLeft" activeCell="E27" sqref="E27"/>
    </sheetView>
  </sheetViews>
  <sheetFormatPr defaultRowHeight="15.75" customHeight="1" outlineLevelRow="2"/>
  <cols>
    <col min="1" max="1" width="3.7109375" style="148" customWidth="1"/>
    <col min="2" max="2" width="12.7109375" style="148" customWidth="1"/>
    <col min="3" max="3" width="105.7109375" style="148" customWidth="1"/>
    <col min="4" max="4" width="11.140625" style="149" hidden="1" customWidth="1"/>
    <col min="5" max="5" width="15.7109375" style="149" customWidth="1"/>
    <col min="6" max="6" width="10.7109375" style="148" customWidth="1"/>
    <col min="7" max="7" width="15.7109375" style="149" customWidth="1"/>
    <col min="8" max="16384" width="9.140625" style="148"/>
  </cols>
  <sheetData>
    <row r="2" spans="2:10" ht="15.75" customHeight="1">
      <c r="B2" s="638" t="s">
        <v>269</v>
      </c>
      <c r="C2" s="638"/>
      <c r="D2" s="638"/>
      <c r="E2" s="638"/>
      <c r="F2" s="638"/>
      <c r="G2" s="638"/>
      <c r="I2" s="639" t="s">
        <v>411</v>
      </c>
      <c r="J2" s="639"/>
    </row>
    <row r="3" spans="2:10" ht="15.75" customHeight="1" outlineLevel="1">
      <c r="B3" s="641" t="s">
        <v>15</v>
      </c>
      <c r="C3" s="641"/>
      <c r="D3" s="641"/>
      <c r="E3" s="641"/>
      <c r="F3" s="641"/>
      <c r="G3" s="641"/>
    </row>
    <row r="4" spans="2:10" ht="15.75" customHeight="1" outlineLevel="1">
      <c r="B4" s="252"/>
      <c r="C4" s="136" t="s">
        <v>263</v>
      </c>
      <c r="D4" s="40"/>
      <c r="E4" s="664">
        <v>370</v>
      </c>
      <c r="F4" s="664"/>
      <c r="G4" s="664"/>
    </row>
    <row r="5" spans="2:10" ht="15.75" customHeight="1" outlineLevel="1">
      <c r="B5" s="252"/>
      <c r="C5" s="136" t="s">
        <v>264</v>
      </c>
      <c r="D5" s="40"/>
      <c r="E5" s="664">
        <v>150</v>
      </c>
      <c r="F5" s="664"/>
      <c r="G5" s="664"/>
    </row>
    <row r="6" spans="2:10" ht="15.75" customHeight="1" outlineLevel="1">
      <c r="B6" s="252"/>
      <c r="C6" s="136" t="s">
        <v>265</v>
      </c>
      <c r="D6" s="40"/>
      <c r="E6" s="664">
        <v>44</v>
      </c>
      <c r="F6" s="664"/>
      <c r="G6" s="664"/>
    </row>
    <row r="7" spans="2:10" ht="15.75" customHeight="1" outlineLevel="1">
      <c r="B7" s="252"/>
      <c r="C7" s="136" t="s">
        <v>21</v>
      </c>
      <c r="D7" s="40"/>
      <c r="E7" s="664">
        <v>320</v>
      </c>
      <c r="F7" s="664"/>
      <c r="G7" s="664"/>
    </row>
    <row r="8" spans="2:10" ht="15.75" customHeight="1" outlineLevel="1">
      <c r="B8" s="252"/>
      <c r="C8" s="136" t="s">
        <v>22</v>
      </c>
      <c r="D8" s="40"/>
      <c r="E8" s="664">
        <v>4</v>
      </c>
      <c r="F8" s="664"/>
      <c r="G8" s="664"/>
    </row>
    <row r="9" spans="2:10" ht="15.75" customHeight="1" outlineLevel="1">
      <c r="B9" s="252"/>
      <c r="C9" s="136" t="s">
        <v>27</v>
      </c>
      <c r="D9" s="40"/>
      <c r="E9" s="664">
        <v>381</v>
      </c>
      <c r="F9" s="664"/>
      <c r="G9" s="664"/>
    </row>
    <row r="10" spans="2:10" ht="15.75" customHeight="1" outlineLevel="1">
      <c r="B10" s="252"/>
      <c r="C10" s="136" t="s">
        <v>266</v>
      </c>
      <c r="D10" s="40"/>
      <c r="E10" s="664">
        <v>5</v>
      </c>
      <c r="F10" s="664"/>
      <c r="G10" s="664"/>
    </row>
    <row r="11" spans="2:10" ht="15.75" customHeight="1" outlineLevel="1">
      <c r="B11" s="252"/>
      <c r="C11" s="136" t="s">
        <v>36</v>
      </c>
      <c r="D11" s="40"/>
      <c r="E11" s="664">
        <v>65</v>
      </c>
      <c r="F11" s="664"/>
      <c r="G11" s="664"/>
    </row>
    <row r="12" spans="2:10" ht="15.75" customHeight="1" outlineLevel="1">
      <c r="B12" s="252"/>
      <c r="C12" s="136" t="s">
        <v>37</v>
      </c>
      <c r="D12" s="40"/>
      <c r="E12" s="664" t="s">
        <v>32</v>
      </c>
      <c r="F12" s="664"/>
      <c r="G12" s="664"/>
    </row>
    <row r="13" spans="2:10" ht="15.75" customHeight="1">
      <c r="B13" s="37"/>
      <c r="C13" s="38"/>
      <c r="D13" s="39"/>
      <c r="E13" s="38"/>
      <c r="F13" s="38"/>
      <c r="G13" s="39"/>
    </row>
    <row r="14" spans="2:10" ht="15.75" customHeight="1" outlineLevel="1">
      <c r="B14" s="35" t="s">
        <v>39</v>
      </c>
      <c r="C14" s="93" t="s">
        <v>44</v>
      </c>
      <c r="D14" s="36" t="s">
        <v>1</v>
      </c>
      <c r="E14" s="93" t="s">
        <v>1</v>
      </c>
      <c r="F14" s="93" t="s">
        <v>40</v>
      </c>
      <c r="G14" s="36" t="s">
        <v>41</v>
      </c>
    </row>
    <row r="15" spans="2:10" ht="15.75" customHeight="1" outlineLevel="1">
      <c r="B15" s="129">
        <v>1521</v>
      </c>
      <c r="C15" s="127" t="s">
        <v>272</v>
      </c>
      <c r="D15" s="82">
        <v>2200</v>
      </c>
      <c r="E15" s="83">
        <f>D15*'Прайс-лист'!I3*(1-'Прайс-лист'!$E$3)</f>
        <v>51040</v>
      </c>
      <c r="F15" s="129"/>
      <c r="G15" s="84">
        <f>E15</f>
        <v>51040</v>
      </c>
    </row>
    <row r="16" spans="2:10" ht="15.75" customHeight="1" outlineLevel="2">
      <c r="B16" s="147"/>
      <c r="C16" s="154" t="s">
        <v>337</v>
      </c>
      <c r="D16" s="154"/>
      <c r="E16" s="154"/>
      <c r="F16" s="154"/>
      <c r="G16" s="154"/>
    </row>
    <row r="17" spans="2:7" ht="168.75" customHeight="1" outlineLevel="2">
      <c r="B17" s="129"/>
      <c r="C17" s="145" t="s">
        <v>271</v>
      </c>
      <c r="D17" s="145"/>
      <c r="E17" s="145"/>
      <c r="F17" s="145"/>
      <c r="G17" s="145"/>
    </row>
    <row r="18" spans="2:7" ht="15.75" customHeight="1" outlineLevel="1">
      <c r="C18" s="156" t="s">
        <v>4</v>
      </c>
      <c r="D18" s="156"/>
      <c r="E18" s="156"/>
      <c r="F18" s="156"/>
      <c r="G18" s="156"/>
    </row>
    <row r="19" spans="2:7" ht="15.75" customHeight="1" outlineLevel="1">
      <c r="B19" s="129"/>
      <c r="C19" s="128" t="s">
        <v>270</v>
      </c>
      <c r="D19" s="83">
        <v>425</v>
      </c>
      <c r="E19" s="83">
        <f>D19*'Прайс-лист'!I3*(1-'Прайс-лист'!$E$3)</f>
        <v>9860</v>
      </c>
      <c r="F19" s="64">
        <v>0</v>
      </c>
      <c r="G19" s="84">
        <f>E19*F19</f>
        <v>0</v>
      </c>
    </row>
    <row r="20" spans="2:7" ht="15.75" customHeight="1" outlineLevel="1">
      <c r="B20" s="129"/>
      <c r="C20" s="128" t="s">
        <v>267</v>
      </c>
      <c r="D20" s="83">
        <v>235</v>
      </c>
      <c r="E20" s="83">
        <f>D20*'Прайс-лист'!I3*(1-'Прайс-лист'!$E$3)</f>
        <v>5452</v>
      </c>
      <c r="F20" s="64">
        <v>0</v>
      </c>
      <c r="G20" s="84">
        <f>E20*F20</f>
        <v>0</v>
      </c>
    </row>
    <row r="21" spans="2:7" ht="15.75" customHeight="1" outlineLevel="1">
      <c r="B21" s="129">
        <v>2391</v>
      </c>
      <c r="C21" s="128" t="s">
        <v>268</v>
      </c>
      <c r="D21" s="83">
        <v>530</v>
      </c>
      <c r="E21" s="83">
        <f>D21*'Прайс-лист'!I3*(1-'Прайс-лист'!$E$3)</f>
        <v>12296</v>
      </c>
      <c r="F21" s="64">
        <v>0</v>
      </c>
      <c r="G21" s="84">
        <f>E21*F21</f>
        <v>0</v>
      </c>
    </row>
    <row r="22" spans="2:7" ht="15.75" customHeight="1" outlineLevel="1">
      <c r="B22" s="3"/>
      <c r="C22" s="251"/>
      <c r="D22" s="1"/>
      <c r="E22" s="315" t="s">
        <v>9</v>
      </c>
      <c r="F22" s="633">
        <f>SUM(G15:G21)</f>
        <v>51040</v>
      </c>
      <c r="G22" s="633"/>
    </row>
  </sheetData>
  <mergeCells count="13">
    <mergeCell ref="F22:G22"/>
    <mergeCell ref="I2:J2"/>
    <mergeCell ref="B2:G2"/>
    <mergeCell ref="B3:G3"/>
    <mergeCell ref="E4:G4"/>
    <mergeCell ref="E5:G5"/>
    <mergeCell ref="E11:G11"/>
    <mergeCell ref="E12:G12"/>
    <mergeCell ref="E6:G6"/>
    <mergeCell ref="E7:G7"/>
    <mergeCell ref="E8:G8"/>
    <mergeCell ref="E9:G9"/>
    <mergeCell ref="E10:G10"/>
  </mergeCells>
  <hyperlinks>
    <hyperlink ref="I2:J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7030A0"/>
  </sheetPr>
  <dimension ref="A2:L33"/>
  <sheetViews>
    <sheetView showGridLines="0" topLeftCell="A19" zoomScale="80" zoomScaleNormal="80" workbookViewId="0">
      <selection activeCell="K28" sqref="K28"/>
    </sheetView>
  </sheetViews>
  <sheetFormatPr defaultColWidth="19.140625" defaultRowHeight="15.75" customHeight="1"/>
  <cols>
    <col min="1" max="1" width="6.140625" style="99" customWidth="1"/>
    <col min="2" max="12" width="27.7109375" customWidth="1"/>
  </cols>
  <sheetData>
    <row r="2" spans="1:12" ht="31.5">
      <c r="B2" s="665" t="s">
        <v>490</v>
      </c>
      <c r="C2" s="665"/>
      <c r="D2" s="665"/>
      <c r="E2" s="665"/>
      <c r="F2" s="665"/>
      <c r="G2" s="665"/>
      <c r="H2" s="665"/>
      <c r="I2" s="665"/>
      <c r="J2" s="665"/>
      <c r="K2" s="665"/>
    </row>
    <row r="3" spans="1:12" ht="147.75" customHeight="1"/>
    <row r="4" spans="1:12" ht="32.25" customHeight="1">
      <c r="B4" s="123" t="s">
        <v>491</v>
      </c>
      <c r="C4" s="103" t="s">
        <v>492</v>
      </c>
      <c r="D4" s="103" t="s">
        <v>493</v>
      </c>
      <c r="E4" s="103" t="s">
        <v>494</v>
      </c>
      <c r="F4" s="103" t="s">
        <v>495</v>
      </c>
      <c r="G4" s="103" t="s">
        <v>496</v>
      </c>
      <c r="H4" s="103" t="s">
        <v>317</v>
      </c>
      <c r="I4" s="103" t="s">
        <v>318</v>
      </c>
      <c r="J4" s="137"/>
      <c r="K4" s="138"/>
    </row>
    <row r="5" spans="1:12" s="21" customFormat="1" ht="15.75" customHeight="1">
      <c r="A5" s="100"/>
      <c r="B5" s="21" t="s">
        <v>497</v>
      </c>
      <c r="C5" s="21" t="s">
        <v>498</v>
      </c>
      <c r="D5" s="21" t="s">
        <v>499</v>
      </c>
      <c r="E5" s="21" t="s">
        <v>497</v>
      </c>
      <c r="F5" s="21" t="s">
        <v>499</v>
      </c>
      <c r="G5" s="21" t="s">
        <v>500</v>
      </c>
      <c r="H5" s="21" t="s">
        <v>498</v>
      </c>
      <c r="I5" s="21" t="s">
        <v>498</v>
      </c>
    </row>
    <row r="6" spans="1:12" s="21" customFormat="1" ht="15.75" customHeight="1">
      <c r="A6" s="100"/>
    </row>
    <row r="7" spans="1:12" s="21" customFormat="1" ht="52.5" customHeight="1">
      <c r="A7" s="100"/>
      <c r="B7" s="611" t="s">
        <v>637</v>
      </c>
      <c r="C7" s="666"/>
    </row>
    <row r="8" spans="1:12" s="21" customFormat="1" ht="15.75" customHeight="1">
      <c r="A8" s="100"/>
    </row>
    <row r="9" spans="1:12" s="21" customFormat="1" ht="31.5">
      <c r="A9" s="99"/>
      <c r="B9" s="665" t="s">
        <v>501</v>
      </c>
      <c r="C9" s="665"/>
      <c r="D9" s="665"/>
      <c r="E9" s="665"/>
      <c r="F9" s="665"/>
      <c r="G9" s="665"/>
      <c r="H9" s="665"/>
      <c r="I9" s="665"/>
      <c r="J9" s="665"/>
      <c r="K9" s="665"/>
      <c r="L9"/>
    </row>
    <row r="10" spans="1:12" s="21" customFormat="1" ht="147.75" customHeight="1">
      <c r="A10" s="99"/>
      <c r="B10"/>
      <c r="C10"/>
      <c r="D10"/>
      <c r="E10"/>
      <c r="F10"/>
      <c r="G10"/>
      <c r="H10"/>
      <c r="I10"/>
      <c r="J10"/>
      <c r="K10"/>
    </row>
    <row r="11" spans="1:12" s="141" customFormat="1" ht="15">
      <c r="A11" s="124"/>
      <c r="B11" s="139" t="s">
        <v>502</v>
      </c>
      <c r="C11" s="139" t="s">
        <v>503</v>
      </c>
      <c r="D11" s="140" t="s">
        <v>521</v>
      </c>
      <c r="E11" s="140" t="s">
        <v>522</v>
      </c>
      <c r="F11" s="139" t="s">
        <v>504</v>
      </c>
      <c r="G11" s="140" t="s">
        <v>505</v>
      </c>
      <c r="H11" s="103" t="s">
        <v>506</v>
      </c>
      <c r="I11" s="140" t="s">
        <v>512</v>
      </c>
      <c r="J11" s="122"/>
      <c r="K11" s="142"/>
    </row>
    <row r="12" spans="1:12" s="141" customFormat="1" ht="15">
      <c r="A12" s="100"/>
      <c r="B12" s="143" t="s">
        <v>598</v>
      </c>
      <c r="C12" s="143" t="s">
        <v>507</v>
      </c>
      <c r="D12" s="143" t="s">
        <v>598</v>
      </c>
      <c r="E12" s="144">
        <v>828</v>
      </c>
      <c r="F12" s="144">
        <v>828</v>
      </c>
      <c r="G12" s="144" t="s">
        <v>507</v>
      </c>
      <c r="H12" s="122">
        <v>866</v>
      </c>
      <c r="J12" s="122"/>
      <c r="K12" s="142"/>
    </row>
    <row r="13" spans="1:12" s="141" customFormat="1" ht="15">
      <c r="A13" s="124"/>
      <c r="B13" s="143"/>
      <c r="C13" s="143"/>
      <c r="D13" s="144"/>
      <c r="E13" s="144"/>
      <c r="F13" s="143"/>
      <c r="G13" s="122"/>
      <c r="H13" s="122"/>
      <c r="J13" s="122"/>
      <c r="K13" s="142"/>
    </row>
    <row r="14" spans="1:12" s="21" customFormat="1" ht="146.25" customHeight="1">
      <c r="B14" s="667" t="s">
        <v>508</v>
      </c>
      <c r="C14" s="667"/>
      <c r="D14" s="668" t="s">
        <v>509</v>
      </c>
      <c r="E14" s="668"/>
      <c r="F14" s="667" t="s">
        <v>510</v>
      </c>
      <c r="G14" s="667"/>
      <c r="H14" s="667" t="s">
        <v>511</v>
      </c>
      <c r="I14" s="667"/>
    </row>
    <row r="15" spans="1:12" s="21" customFormat="1" ht="15">
      <c r="A15" s="100"/>
    </row>
    <row r="16" spans="1:12" s="21" customFormat="1" ht="31.5">
      <c r="B16" s="665" t="s">
        <v>313</v>
      </c>
      <c r="C16" s="665"/>
      <c r="D16" s="665"/>
      <c r="E16" s="665"/>
      <c r="F16" s="665"/>
      <c r="G16" s="665"/>
      <c r="H16" s="665"/>
      <c r="I16" s="665"/>
      <c r="J16" s="665"/>
      <c r="K16" s="665"/>
    </row>
    <row r="17" spans="1:11" ht="147.75" customHeight="1"/>
    <row r="18" spans="1:11" s="21" customFormat="1" ht="15.75" customHeight="1">
      <c r="A18" s="100"/>
      <c r="B18" s="101" t="s">
        <v>597</v>
      </c>
      <c r="C18" s="102" t="s">
        <v>395</v>
      </c>
      <c r="D18" s="102" t="s">
        <v>394</v>
      </c>
      <c r="E18" s="102" t="s">
        <v>315</v>
      </c>
      <c r="F18" s="102" t="s">
        <v>316</v>
      </c>
      <c r="G18" s="102" t="s">
        <v>319</v>
      </c>
    </row>
    <row r="19" spans="1:11" s="21" customFormat="1" ht="15.75" customHeight="1">
      <c r="A19" s="100"/>
      <c r="B19" s="101"/>
      <c r="C19" s="102"/>
      <c r="D19" s="102"/>
      <c r="E19" s="102"/>
      <c r="F19" s="102"/>
    </row>
    <row r="20" spans="1:11" s="21" customFormat="1" ht="31.5">
      <c r="B20" s="665" t="s">
        <v>314</v>
      </c>
      <c r="C20" s="665"/>
      <c r="D20" s="665"/>
      <c r="E20" s="665"/>
      <c r="F20" s="665"/>
      <c r="G20" s="665"/>
      <c r="H20" s="665"/>
      <c r="I20" s="665"/>
      <c r="J20" s="665"/>
      <c r="K20" s="665"/>
    </row>
    <row r="21" spans="1:11" ht="147.75" customHeight="1">
      <c r="A21" s="100"/>
    </row>
    <row r="22" spans="1:11" s="21" customFormat="1" ht="35.25" customHeight="1">
      <c r="A22" s="100"/>
      <c r="B22" s="122" t="s">
        <v>385</v>
      </c>
      <c r="C22" s="122" t="s">
        <v>386</v>
      </c>
      <c r="D22" s="103" t="s">
        <v>392</v>
      </c>
      <c r="E22" s="103" t="s">
        <v>393</v>
      </c>
      <c r="F22" s="140" t="s">
        <v>542</v>
      </c>
      <c r="G22" s="140" t="s">
        <v>543</v>
      </c>
    </row>
    <row r="23" spans="1:11" s="21" customFormat="1" ht="150" customHeight="1">
      <c r="B23"/>
      <c r="C23"/>
      <c r="D23"/>
      <c r="E23"/>
      <c r="F23"/>
      <c r="G23"/>
    </row>
    <row r="24" spans="1:11" s="21" customFormat="1" ht="15.75" customHeight="1">
      <c r="B24" s="103" t="s">
        <v>387</v>
      </c>
      <c r="C24" s="103" t="s">
        <v>388</v>
      </c>
      <c r="D24" s="103" t="s">
        <v>389</v>
      </c>
      <c r="E24" s="140" t="s">
        <v>514</v>
      </c>
      <c r="F24" s="103" t="s">
        <v>390</v>
      </c>
      <c r="G24" s="103" t="s">
        <v>391</v>
      </c>
    </row>
    <row r="25" spans="1:11" s="21" customFormat="1" ht="15.75" customHeight="1">
      <c r="B25" s="272" t="s">
        <v>541</v>
      </c>
      <c r="C25" s="103"/>
      <c r="D25" s="103"/>
      <c r="E25" s="140"/>
      <c r="F25" s="103"/>
      <c r="G25" s="103"/>
    </row>
    <row r="26" spans="1:11" s="21" customFormat="1" ht="15.75" customHeight="1">
      <c r="B26" s="272"/>
    </row>
    <row r="27" spans="1:11" s="21" customFormat="1" ht="31.5">
      <c r="B27" s="665" t="s">
        <v>329</v>
      </c>
      <c r="C27" s="665"/>
      <c r="D27" s="665"/>
      <c r="E27" s="665"/>
      <c r="F27" s="665"/>
      <c r="G27" s="665"/>
      <c r="H27" s="665"/>
      <c r="I27" s="665"/>
      <c r="J27" s="665"/>
      <c r="K27" s="665"/>
    </row>
    <row r="28" spans="1:11" ht="147.75" customHeight="1"/>
    <row r="29" spans="1:11" s="21" customFormat="1" ht="30">
      <c r="A29" s="100"/>
      <c r="B29" s="121" t="s">
        <v>398</v>
      </c>
      <c r="C29" s="121" t="s">
        <v>397</v>
      </c>
      <c r="D29" s="121" t="s">
        <v>396</v>
      </c>
      <c r="E29" s="121" t="s">
        <v>436</v>
      </c>
      <c r="F29" s="102"/>
    </row>
    <row r="30" spans="1:11" s="21" customFormat="1" ht="15"/>
    <row r="31" spans="1:11" ht="31.5">
      <c r="B31" s="665" t="s">
        <v>418</v>
      </c>
      <c r="C31" s="665"/>
      <c r="D31" s="665"/>
      <c r="E31" s="665"/>
      <c r="F31" s="665"/>
      <c r="G31" s="665"/>
      <c r="H31" s="665"/>
      <c r="I31" s="665"/>
      <c r="J31" s="665"/>
      <c r="K31" s="665"/>
    </row>
    <row r="32" spans="1:11" ht="147.75" customHeight="1">
      <c r="A32" s="100"/>
    </row>
    <row r="33" spans="2:11" ht="15.75" customHeight="1">
      <c r="B33" s="101" t="s">
        <v>420</v>
      </c>
      <c r="C33" s="101" t="s">
        <v>421</v>
      </c>
      <c r="D33" s="102" t="s">
        <v>419</v>
      </c>
      <c r="E33" s="121"/>
      <c r="F33" s="102"/>
      <c r="G33" s="21"/>
      <c r="H33" s="21"/>
      <c r="I33" s="21"/>
      <c r="J33" s="21"/>
      <c r="K33" s="21"/>
    </row>
  </sheetData>
  <mergeCells count="11">
    <mergeCell ref="B16:K16"/>
    <mergeCell ref="B20:K20"/>
    <mergeCell ref="B27:K27"/>
    <mergeCell ref="B31:K31"/>
    <mergeCell ref="B2:K2"/>
    <mergeCell ref="B7:C7"/>
    <mergeCell ref="B9:K9"/>
    <mergeCell ref="B14:C14"/>
    <mergeCell ref="D14:E14"/>
    <mergeCell ref="F14:G14"/>
    <mergeCell ref="H14:I14"/>
  </mergeCells>
  <hyperlinks>
    <hyperlink ref="B25" r:id="rId1"/>
  </hyperlinks>
  <pageMargins left="0.19685039370078741" right="0.19685039370078741" top="0.74803149606299213" bottom="0.74803149606299213" header="0.31496062992125984" footer="0.31496062992125984"/>
  <pageSetup paperSize="9" scale="40" orientation="portrait" horizontalDpi="0" verticalDpi="0" r:id="rId2"/>
  <drawing r:id="rId3"/>
</worksheet>
</file>

<file path=xl/worksheets/sheet53.xml><?xml version="1.0" encoding="utf-8"?>
<worksheet xmlns="http://schemas.openxmlformats.org/spreadsheetml/2006/main" xmlns:r="http://schemas.openxmlformats.org/officeDocument/2006/relationships">
  <dimension ref="B2:H665"/>
  <sheetViews>
    <sheetView workbookViewId="0">
      <pane ySplit="3" topLeftCell="A157" activePane="bottomLeft" state="frozen"/>
      <selection pane="bottomLeft" activeCell="Y386" sqref="Y386"/>
    </sheetView>
  </sheetViews>
  <sheetFormatPr defaultRowHeight="15"/>
  <cols>
    <col min="2" max="2" width="9.28515625" style="587" customWidth="1"/>
    <col min="3" max="3" width="88.5703125" bestFit="1" customWidth="1"/>
    <col min="4" max="4" width="84.28515625" customWidth="1"/>
    <col min="5" max="5" width="36.42578125" bestFit="1" customWidth="1"/>
  </cols>
  <sheetData>
    <row r="2" spans="2:7" s="589" customFormat="1">
      <c r="B2" s="589" t="s">
        <v>1433</v>
      </c>
      <c r="C2" s="589" t="s">
        <v>1434</v>
      </c>
      <c r="E2" s="589" t="s">
        <v>1435</v>
      </c>
      <c r="F2" s="589" t="s">
        <v>1436</v>
      </c>
      <c r="G2" s="589" t="s">
        <v>1437</v>
      </c>
    </row>
    <row r="3" spans="2:7" s="589" customFormat="1">
      <c r="F3" s="589" t="s">
        <v>654</v>
      </c>
      <c r="G3" s="589" t="s">
        <v>654</v>
      </c>
    </row>
    <row r="4" spans="2:7">
      <c r="B4" s="586" t="s">
        <v>655</v>
      </c>
      <c r="C4" s="588"/>
      <c r="D4" s="588"/>
      <c r="E4" s="588"/>
      <c r="F4" s="588"/>
      <c r="G4" s="588"/>
    </row>
    <row r="5" spans="2:7">
      <c r="B5" s="587">
        <v>2000</v>
      </c>
      <c r="C5" t="s">
        <v>656</v>
      </c>
      <c r="F5">
        <v>0</v>
      </c>
      <c r="G5">
        <v>0</v>
      </c>
    </row>
    <row r="6" spans="2:7">
      <c r="B6" s="587">
        <v>200001</v>
      </c>
      <c r="C6" t="s">
        <v>657</v>
      </c>
      <c r="F6">
        <v>0</v>
      </c>
      <c r="G6">
        <v>0</v>
      </c>
    </row>
    <row r="7" spans="2:7">
      <c r="B7" s="587">
        <v>2001</v>
      </c>
      <c r="C7" t="s">
        <v>658</v>
      </c>
      <c r="F7">
        <v>0</v>
      </c>
      <c r="G7">
        <v>0</v>
      </c>
    </row>
    <row r="8" spans="2:7">
      <c r="B8" s="587">
        <v>2002</v>
      </c>
      <c r="C8" t="s">
        <v>659</v>
      </c>
      <c r="E8" t="s">
        <v>660</v>
      </c>
      <c r="F8">
        <v>0</v>
      </c>
      <c r="G8">
        <v>0</v>
      </c>
    </row>
    <row r="9" spans="2:7">
      <c r="B9" s="587">
        <v>2004</v>
      </c>
      <c r="C9" t="s">
        <v>661</v>
      </c>
      <c r="F9">
        <v>0</v>
      </c>
      <c r="G9">
        <v>0</v>
      </c>
    </row>
    <row r="10" spans="2:7">
      <c r="B10" s="587">
        <v>2006</v>
      </c>
      <c r="C10" t="s">
        <v>662</v>
      </c>
      <c r="F10">
        <v>0</v>
      </c>
      <c r="G10">
        <v>0</v>
      </c>
    </row>
    <row r="11" spans="2:7">
      <c r="B11" s="587">
        <v>2010</v>
      </c>
      <c r="C11" t="s">
        <v>663</v>
      </c>
      <c r="F11">
        <v>0</v>
      </c>
      <c r="G11">
        <v>0</v>
      </c>
    </row>
    <row r="12" spans="2:7">
      <c r="B12" s="587">
        <v>210801</v>
      </c>
      <c r="C12" t="s">
        <v>664</v>
      </c>
      <c r="E12" t="s">
        <v>274</v>
      </c>
      <c r="F12">
        <v>643</v>
      </c>
      <c r="G12">
        <v>643</v>
      </c>
    </row>
    <row r="13" spans="2:7">
      <c r="B13" s="587">
        <v>210901</v>
      </c>
      <c r="C13" t="s">
        <v>665</v>
      </c>
      <c r="E13" t="s">
        <v>666</v>
      </c>
      <c r="F13">
        <v>704</v>
      </c>
      <c r="G13">
        <v>704</v>
      </c>
    </row>
    <row r="14" spans="2:7">
      <c r="B14" s="587">
        <v>211201</v>
      </c>
      <c r="C14" t="s">
        <v>667</v>
      </c>
      <c r="E14" t="s">
        <v>417</v>
      </c>
      <c r="F14">
        <v>783</v>
      </c>
      <c r="G14">
        <v>783</v>
      </c>
    </row>
    <row r="15" spans="2:7">
      <c r="B15" s="587">
        <v>211701</v>
      </c>
      <c r="C15" t="s">
        <v>668</v>
      </c>
      <c r="E15" t="s">
        <v>669</v>
      </c>
      <c r="F15">
        <v>957</v>
      </c>
      <c r="G15">
        <v>957</v>
      </c>
    </row>
    <row r="16" spans="2:7">
      <c r="B16" s="587">
        <v>211301</v>
      </c>
      <c r="C16" t="s">
        <v>670</v>
      </c>
      <c r="E16" t="s">
        <v>671</v>
      </c>
      <c r="F16">
        <v>713</v>
      </c>
      <c r="G16">
        <v>713</v>
      </c>
    </row>
    <row r="17" spans="2:8">
      <c r="B17" s="587">
        <v>211302</v>
      </c>
      <c r="C17" t="s">
        <v>2859</v>
      </c>
      <c r="E17" t="s">
        <v>671</v>
      </c>
      <c r="F17">
        <v>2500</v>
      </c>
      <c r="G17">
        <v>2500</v>
      </c>
      <c r="H17" t="s">
        <v>2860</v>
      </c>
    </row>
    <row r="18" spans="2:8">
      <c r="B18" s="587">
        <v>211401</v>
      </c>
      <c r="C18" t="s">
        <v>672</v>
      </c>
      <c r="E18" t="s">
        <v>307</v>
      </c>
      <c r="F18">
        <v>800</v>
      </c>
      <c r="G18">
        <v>800</v>
      </c>
    </row>
    <row r="19" spans="2:8">
      <c r="B19" s="587">
        <v>211402</v>
      </c>
      <c r="C19" t="s">
        <v>2861</v>
      </c>
      <c r="E19" t="s">
        <v>307</v>
      </c>
      <c r="F19">
        <v>2786</v>
      </c>
      <c r="G19">
        <v>2786</v>
      </c>
      <c r="H19" t="s">
        <v>2860</v>
      </c>
    </row>
    <row r="20" spans="2:8">
      <c r="B20" s="587">
        <v>211501</v>
      </c>
      <c r="C20" t="s">
        <v>673</v>
      </c>
      <c r="E20" t="s">
        <v>308</v>
      </c>
      <c r="F20">
        <v>1000</v>
      </c>
      <c r="G20">
        <v>1000</v>
      </c>
    </row>
    <row r="21" spans="2:8">
      <c r="B21" s="587">
        <v>211502</v>
      </c>
      <c r="C21" t="s">
        <v>674</v>
      </c>
      <c r="E21" t="s">
        <v>308</v>
      </c>
      <c r="F21">
        <v>2000</v>
      </c>
      <c r="G21">
        <v>2000</v>
      </c>
    </row>
    <row r="22" spans="2:8">
      <c r="B22" s="587">
        <v>211601</v>
      </c>
      <c r="C22" t="s">
        <v>675</v>
      </c>
      <c r="E22" t="s">
        <v>676</v>
      </c>
      <c r="F22">
        <v>1050</v>
      </c>
      <c r="G22">
        <v>1050</v>
      </c>
    </row>
    <row r="23" spans="2:8">
      <c r="B23" s="587">
        <v>211602</v>
      </c>
      <c r="C23" t="s">
        <v>2862</v>
      </c>
      <c r="E23" t="s">
        <v>676</v>
      </c>
      <c r="F23">
        <v>3335</v>
      </c>
      <c r="G23">
        <v>3335</v>
      </c>
      <c r="H23" t="s">
        <v>2860</v>
      </c>
    </row>
    <row r="24" spans="2:8">
      <c r="B24" s="587">
        <v>210401</v>
      </c>
      <c r="C24" t="s">
        <v>677</v>
      </c>
      <c r="E24" t="s">
        <v>678</v>
      </c>
      <c r="F24">
        <v>704</v>
      </c>
      <c r="G24">
        <v>704</v>
      </c>
    </row>
    <row r="25" spans="2:8">
      <c r="B25" s="587">
        <v>211101</v>
      </c>
      <c r="C25" t="s">
        <v>679</v>
      </c>
      <c r="E25" t="s">
        <v>120</v>
      </c>
      <c r="F25">
        <v>783</v>
      </c>
      <c r="G25">
        <v>783</v>
      </c>
    </row>
    <row r="26" spans="2:8">
      <c r="B26" s="587">
        <v>210501</v>
      </c>
      <c r="C26" t="s">
        <v>680</v>
      </c>
      <c r="E26" t="s">
        <v>121</v>
      </c>
      <c r="F26">
        <v>870</v>
      </c>
      <c r="G26">
        <v>870</v>
      </c>
    </row>
    <row r="27" spans="2:8">
      <c r="B27" s="587">
        <v>211801</v>
      </c>
      <c r="C27" t="s">
        <v>681</v>
      </c>
      <c r="E27" t="s">
        <v>682</v>
      </c>
      <c r="F27">
        <v>1043</v>
      </c>
      <c r="G27">
        <v>1043</v>
      </c>
    </row>
    <row r="28" spans="2:8">
      <c r="B28" s="587">
        <v>211901</v>
      </c>
      <c r="C28" t="s">
        <v>2863</v>
      </c>
      <c r="E28" t="s">
        <v>2864</v>
      </c>
      <c r="F28">
        <v>765</v>
      </c>
      <c r="G28">
        <v>765</v>
      </c>
      <c r="H28" t="s">
        <v>2860</v>
      </c>
    </row>
    <row r="29" spans="2:8">
      <c r="B29" s="587">
        <v>2127</v>
      </c>
      <c r="C29" t="s">
        <v>683</v>
      </c>
      <c r="F29">
        <v>177</v>
      </c>
      <c r="G29">
        <v>177</v>
      </c>
    </row>
    <row r="30" spans="2:8">
      <c r="B30" s="587">
        <v>2120</v>
      </c>
      <c r="C30" t="s">
        <v>684</v>
      </c>
      <c r="F30">
        <v>151</v>
      </c>
      <c r="G30">
        <v>151</v>
      </c>
    </row>
    <row r="31" spans="2:8">
      <c r="B31" s="587">
        <v>2121</v>
      </c>
      <c r="C31" t="s">
        <v>685</v>
      </c>
      <c r="F31">
        <v>126</v>
      </c>
      <c r="G31">
        <v>126</v>
      </c>
    </row>
    <row r="32" spans="2:8">
      <c r="B32" s="587">
        <v>2122</v>
      </c>
      <c r="C32" t="s">
        <v>686</v>
      </c>
      <c r="F32">
        <v>114</v>
      </c>
      <c r="G32">
        <v>114</v>
      </c>
    </row>
    <row r="33" spans="2:7">
      <c r="B33" s="587">
        <v>2132</v>
      </c>
      <c r="C33" t="s">
        <v>687</v>
      </c>
      <c r="E33" t="s">
        <v>688</v>
      </c>
      <c r="F33">
        <v>773</v>
      </c>
      <c r="G33">
        <v>773</v>
      </c>
    </row>
    <row r="34" spans="2:7">
      <c r="B34" s="587">
        <v>2123</v>
      </c>
      <c r="C34" t="s">
        <v>689</v>
      </c>
      <c r="E34" t="s">
        <v>259</v>
      </c>
      <c r="F34">
        <v>129</v>
      </c>
      <c r="G34">
        <v>129</v>
      </c>
    </row>
    <row r="35" spans="2:7">
      <c r="B35" s="587">
        <v>2124</v>
      </c>
      <c r="C35" t="s">
        <v>690</v>
      </c>
      <c r="E35" t="s">
        <v>691</v>
      </c>
      <c r="F35">
        <v>139</v>
      </c>
      <c r="G35">
        <v>139</v>
      </c>
    </row>
    <row r="36" spans="2:7">
      <c r="B36" s="587">
        <v>2125</v>
      </c>
      <c r="C36" t="s">
        <v>692</v>
      </c>
      <c r="E36" t="s">
        <v>693</v>
      </c>
      <c r="F36">
        <v>151</v>
      </c>
      <c r="G36">
        <v>151</v>
      </c>
    </row>
    <row r="37" spans="2:7">
      <c r="B37" s="587">
        <v>2126</v>
      </c>
      <c r="C37" t="s">
        <v>694</v>
      </c>
      <c r="E37" t="s">
        <v>120</v>
      </c>
      <c r="F37">
        <v>143</v>
      </c>
      <c r="G37">
        <v>143</v>
      </c>
    </row>
    <row r="38" spans="2:7">
      <c r="B38" s="587">
        <v>2133</v>
      </c>
      <c r="C38" t="s">
        <v>695</v>
      </c>
      <c r="F38">
        <v>177</v>
      </c>
      <c r="G38">
        <v>177</v>
      </c>
    </row>
    <row r="39" spans="2:7">
      <c r="B39" s="587">
        <v>2142</v>
      </c>
      <c r="C39" t="s">
        <v>696</v>
      </c>
      <c r="E39" t="s">
        <v>120</v>
      </c>
      <c r="F39">
        <v>23</v>
      </c>
      <c r="G39">
        <v>23</v>
      </c>
    </row>
    <row r="40" spans="2:7">
      <c r="B40" s="587">
        <v>2170</v>
      </c>
      <c r="C40" t="s">
        <v>697</v>
      </c>
      <c r="F40">
        <v>117</v>
      </c>
      <c r="G40">
        <v>117</v>
      </c>
    </row>
    <row r="41" spans="2:7">
      <c r="B41" s="586" t="s">
        <v>698</v>
      </c>
      <c r="C41" s="588"/>
      <c r="D41" s="588"/>
      <c r="E41" s="588"/>
      <c r="F41" s="588"/>
      <c r="G41" s="588"/>
    </row>
    <row r="42" spans="2:7">
      <c r="B42" s="587">
        <v>2200</v>
      </c>
      <c r="C42" t="s">
        <v>699</v>
      </c>
      <c r="E42" t="s">
        <v>700</v>
      </c>
      <c r="F42">
        <v>472</v>
      </c>
      <c r="G42">
        <v>472</v>
      </c>
    </row>
    <row r="43" spans="2:7">
      <c r="B43" s="587">
        <v>2202</v>
      </c>
      <c r="C43" t="s">
        <v>703</v>
      </c>
      <c r="E43" t="s">
        <v>704</v>
      </c>
      <c r="F43">
        <v>1181</v>
      </c>
      <c r="G43">
        <v>1181</v>
      </c>
    </row>
    <row r="44" spans="2:7">
      <c r="B44" s="587">
        <v>2203</v>
      </c>
      <c r="C44" t="s">
        <v>705</v>
      </c>
      <c r="E44" t="s">
        <v>706</v>
      </c>
      <c r="F44">
        <v>2023</v>
      </c>
      <c r="G44">
        <v>2023</v>
      </c>
    </row>
    <row r="45" spans="2:7">
      <c r="B45" s="587">
        <v>2204</v>
      </c>
      <c r="C45" t="s">
        <v>707</v>
      </c>
      <c r="E45" t="s">
        <v>706</v>
      </c>
      <c r="F45">
        <v>2070</v>
      </c>
      <c r="G45">
        <v>2070</v>
      </c>
    </row>
    <row r="46" spans="2:7">
      <c r="B46" s="587">
        <v>2205</v>
      </c>
      <c r="C46" t="s">
        <v>708</v>
      </c>
      <c r="E46" t="s">
        <v>709</v>
      </c>
      <c r="F46">
        <v>1575</v>
      </c>
      <c r="G46">
        <v>720</v>
      </c>
    </row>
    <row r="47" spans="2:7">
      <c r="B47" s="587">
        <v>2206</v>
      </c>
      <c r="C47" t="s">
        <v>710</v>
      </c>
      <c r="E47" t="s">
        <v>711</v>
      </c>
      <c r="F47">
        <v>867</v>
      </c>
      <c r="G47">
        <v>867</v>
      </c>
    </row>
    <row r="48" spans="2:7">
      <c r="B48" s="587">
        <v>2207</v>
      </c>
      <c r="C48" t="s">
        <v>712</v>
      </c>
      <c r="E48" t="s">
        <v>713</v>
      </c>
      <c r="F48">
        <v>651</v>
      </c>
      <c r="G48">
        <v>651</v>
      </c>
    </row>
    <row r="49" spans="2:8">
      <c r="B49" s="587">
        <v>2213</v>
      </c>
      <c r="C49" t="s">
        <v>714</v>
      </c>
      <c r="F49">
        <v>183</v>
      </c>
      <c r="G49">
        <v>183</v>
      </c>
    </row>
    <row r="50" spans="2:8">
      <c r="B50" s="587">
        <v>2214</v>
      </c>
      <c r="C50" t="s">
        <v>715</v>
      </c>
      <c r="E50" t="s">
        <v>716</v>
      </c>
      <c r="F50">
        <v>1772</v>
      </c>
      <c r="G50">
        <v>778</v>
      </c>
    </row>
    <row r="51" spans="2:8">
      <c r="B51" s="587">
        <v>2219</v>
      </c>
      <c r="C51" t="s">
        <v>717</v>
      </c>
      <c r="E51" t="s">
        <v>132</v>
      </c>
      <c r="F51">
        <v>773</v>
      </c>
      <c r="G51">
        <v>773</v>
      </c>
    </row>
    <row r="52" spans="2:8">
      <c r="B52" s="587">
        <v>2220</v>
      </c>
      <c r="C52" t="s">
        <v>718</v>
      </c>
      <c r="E52" t="s">
        <v>682</v>
      </c>
      <c r="F52">
        <v>1449</v>
      </c>
      <c r="G52">
        <v>1449</v>
      </c>
    </row>
    <row r="53" spans="2:8">
      <c r="B53" s="587">
        <v>2223</v>
      </c>
      <c r="C53" t="s">
        <v>719</v>
      </c>
      <c r="F53">
        <v>963</v>
      </c>
      <c r="G53">
        <v>963</v>
      </c>
    </row>
    <row r="54" spans="2:8">
      <c r="B54" s="587">
        <v>2222</v>
      </c>
      <c r="C54" t="s">
        <v>720</v>
      </c>
      <c r="E54" t="s">
        <v>721</v>
      </c>
      <c r="F54">
        <v>2148</v>
      </c>
      <c r="G54">
        <v>2148</v>
      </c>
    </row>
    <row r="55" spans="2:8">
      <c r="B55" s="587">
        <v>2224</v>
      </c>
      <c r="C55" t="s">
        <v>722</v>
      </c>
      <c r="E55" t="s">
        <v>723</v>
      </c>
      <c r="F55">
        <v>524</v>
      </c>
      <c r="G55">
        <v>524</v>
      </c>
    </row>
    <row r="56" spans="2:8">
      <c r="B56" s="587">
        <v>2225</v>
      </c>
      <c r="C56" t="s">
        <v>724</v>
      </c>
      <c r="E56" t="s">
        <v>671</v>
      </c>
      <c r="F56">
        <v>2060</v>
      </c>
      <c r="G56">
        <v>2060</v>
      </c>
    </row>
    <row r="57" spans="2:8">
      <c r="B57" s="587">
        <v>2226</v>
      </c>
      <c r="C57" t="s">
        <v>725</v>
      </c>
      <c r="E57" t="s">
        <v>308</v>
      </c>
      <c r="F57">
        <v>3957</v>
      </c>
      <c r="G57">
        <v>3957</v>
      </c>
    </row>
    <row r="58" spans="2:8">
      <c r="B58" s="587">
        <v>2227</v>
      </c>
      <c r="C58" t="s">
        <v>726</v>
      </c>
      <c r="E58" t="s">
        <v>307</v>
      </c>
      <c r="F58">
        <v>2070</v>
      </c>
      <c r="G58">
        <v>2070</v>
      </c>
    </row>
    <row r="59" spans="2:8">
      <c r="B59" s="587">
        <v>2229</v>
      </c>
      <c r="C59" t="s">
        <v>727</v>
      </c>
      <c r="E59" t="s">
        <v>676</v>
      </c>
      <c r="F59">
        <v>2550</v>
      </c>
      <c r="G59">
        <v>2550</v>
      </c>
    </row>
    <row r="60" spans="2:8">
      <c r="B60" s="587">
        <v>2230</v>
      </c>
      <c r="C60" t="s">
        <v>2865</v>
      </c>
      <c r="E60" t="s">
        <v>417</v>
      </c>
      <c r="F60">
        <v>1270</v>
      </c>
      <c r="G60">
        <v>1270</v>
      </c>
    </row>
    <row r="61" spans="2:8">
      <c r="B61" s="587">
        <v>223101</v>
      </c>
      <c r="C61" t="s">
        <v>2866</v>
      </c>
      <c r="E61" t="s">
        <v>2867</v>
      </c>
      <c r="F61">
        <v>525</v>
      </c>
      <c r="G61">
        <v>525</v>
      </c>
      <c r="H61" t="s">
        <v>2860</v>
      </c>
    </row>
    <row r="62" spans="2:8">
      <c r="B62" s="587">
        <v>2228</v>
      </c>
      <c r="C62" t="s">
        <v>728</v>
      </c>
      <c r="E62" t="s">
        <v>729</v>
      </c>
      <c r="F62">
        <v>700</v>
      </c>
      <c r="G62">
        <v>700</v>
      </c>
    </row>
    <row r="63" spans="2:8">
      <c r="B63" s="587">
        <v>2208</v>
      </c>
      <c r="C63" t="s">
        <v>730</v>
      </c>
      <c r="E63" t="s">
        <v>731</v>
      </c>
      <c r="F63">
        <v>509</v>
      </c>
      <c r="G63">
        <v>509</v>
      </c>
    </row>
    <row r="64" spans="2:8">
      <c r="B64" s="587">
        <v>2209</v>
      </c>
      <c r="C64" t="s">
        <v>732</v>
      </c>
      <c r="E64" t="s">
        <v>733</v>
      </c>
      <c r="F64">
        <v>681</v>
      </c>
      <c r="G64">
        <v>681</v>
      </c>
    </row>
    <row r="65" spans="2:7">
      <c r="B65" s="587">
        <v>2216</v>
      </c>
      <c r="C65" t="s">
        <v>736</v>
      </c>
      <c r="F65">
        <v>920</v>
      </c>
      <c r="G65">
        <v>920</v>
      </c>
    </row>
    <row r="66" spans="2:7">
      <c r="B66" s="587">
        <v>2211</v>
      </c>
      <c r="C66" t="s">
        <v>737</v>
      </c>
      <c r="E66" t="s">
        <v>738</v>
      </c>
      <c r="F66">
        <v>511</v>
      </c>
      <c r="G66">
        <v>511</v>
      </c>
    </row>
    <row r="67" spans="2:7">
      <c r="B67" s="587">
        <v>2212</v>
      </c>
      <c r="C67" t="s">
        <v>739</v>
      </c>
      <c r="E67" t="s">
        <v>740</v>
      </c>
      <c r="F67">
        <v>302</v>
      </c>
      <c r="G67">
        <v>302</v>
      </c>
    </row>
    <row r="68" spans="2:7">
      <c r="B68" s="587">
        <v>2215</v>
      </c>
      <c r="C68" t="s">
        <v>741</v>
      </c>
      <c r="F68">
        <v>198</v>
      </c>
      <c r="G68">
        <v>198</v>
      </c>
    </row>
    <row r="69" spans="2:7">
      <c r="B69" s="587">
        <v>2217</v>
      </c>
      <c r="C69" t="s">
        <v>742</v>
      </c>
      <c r="F69">
        <v>157</v>
      </c>
      <c r="G69">
        <v>157</v>
      </c>
    </row>
    <row r="70" spans="2:7">
      <c r="B70" s="587">
        <v>2218</v>
      </c>
      <c r="C70" t="s">
        <v>743</v>
      </c>
      <c r="F70">
        <v>354</v>
      </c>
      <c r="G70">
        <v>354</v>
      </c>
    </row>
    <row r="71" spans="2:7">
      <c r="B71" s="587">
        <v>2250</v>
      </c>
      <c r="C71" t="s">
        <v>744</v>
      </c>
      <c r="E71" t="s">
        <v>745</v>
      </c>
      <c r="F71">
        <v>90</v>
      </c>
      <c r="G71">
        <v>90</v>
      </c>
    </row>
    <row r="72" spans="2:7">
      <c r="B72" s="587">
        <v>2251</v>
      </c>
      <c r="C72" t="s">
        <v>746</v>
      </c>
      <c r="E72" t="s">
        <v>747</v>
      </c>
      <c r="F72">
        <v>103</v>
      </c>
      <c r="G72">
        <v>103</v>
      </c>
    </row>
    <row r="73" spans="2:7">
      <c r="B73" s="587">
        <v>4488</v>
      </c>
      <c r="C73" t="s">
        <v>748</v>
      </c>
      <c r="F73">
        <v>235</v>
      </c>
      <c r="G73">
        <v>235</v>
      </c>
    </row>
    <row r="74" spans="2:7">
      <c r="B74" s="587">
        <v>2258</v>
      </c>
      <c r="C74" t="s">
        <v>749</v>
      </c>
      <c r="E74" t="s">
        <v>678</v>
      </c>
      <c r="F74">
        <v>96</v>
      </c>
      <c r="G74">
        <v>96</v>
      </c>
    </row>
    <row r="75" spans="2:7">
      <c r="B75" s="587">
        <v>2259</v>
      </c>
      <c r="C75" t="s">
        <v>750</v>
      </c>
      <c r="E75" t="s">
        <v>682</v>
      </c>
      <c r="F75">
        <v>122</v>
      </c>
      <c r="G75">
        <v>122</v>
      </c>
    </row>
    <row r="76" spans="2:7">
      <c r="B76" s="587">
        <v>4188</v>
      </c>
      <c r="C76" t="s">
        <v>751</v>
      </c>
      <c r="E76" t="s">
        <v>721</v>
      </c>
      <c r="F76">
        <v>230</v>
      </c>
      <c r="G76">
        <v>230</v>
      </c>
    </row>
    <row r="77" spans="2:7">
      <c r="B77" s="587">
        <v>2129</v>
      </c>
      <c r="C77" t="s">
        <v>752</v>
      </c>
      <c r="E77" t="s">
        <v>753</v>
      </c>
      <c r="F77">
        <v>188</v>
      </c>
      <c r="G77">
        <v>188</v>
      </c>
    </row>
    <row r="78" spans="2:7">
      <c r="B78" s="587">
        <v>2130</v>
      </c>
      <c r="C78" t="s">
        <v>754</v>
      </c>
      <c r="E78" t="s">
        <v>755</v>
      </c>
      <c r="F78">
        <v>242</v>
      </c>
      <c r="G78">
        <v>242</v>
      </c>
    </row>
    <row r="79" spans="2:7">
      <c r="B79" s="587">
        <v>2131</v>
      </c>
      <c r="C79" t="s">
        <v>756</v>
      </c>
      <c r="E79" t="s">
        <v>688</v>
      </c>
      <c r="F79">
        <v>333</v>
      </c>
      <c r="G79">
        <v>333</v>
      </c>
    </row>
    <row r="80" spans="2:7">
      <c r="B80" s="587">
        <v>2252</v>
      </c>
      <c r="C80" t="s">
        <v>757</v>
      </c>
      <c r="F80">
        <v>267</v>
      </c>
      <c r="G80">
        <v>267</v>
      </c>
    </row>
    <row r="81" spans="2:8">
      <c r="B81" s="587">
        <v>2253</v>
      </c>
      <c r="C81" t="s">
        <v>758</v>
      </c>
      <c r="F81">
        <v>282</v>
      </c>
      <c r="G81">
        <v>282</v>
      </c>
    </row>
    <row r="82" spans="2:8">
      <c r="B82" s="587">
        <v>2254</v>
      </c>
      <c r="C82" t="s">
        <v>759</v>
      </c>
      <c r="F82">
        <v>371</v>
      </c>
      <c r="G82">
        <v>371</v>
      </c>
    </row>
    <row r="83" spans="2:8">
      <c r="B83" s="587">
        <v>225405</v>
      </c>
      <c r="C83" t="s">
        <v>760</v>
      </c>
      <c r="E83" t="s">
        <v>669</v>
      </c>
      <c r="F83">
        <v>386</v>
      </c>
      <c r="G83">
        <v>386</v>
      </c>
    </row>
    <row r="84" spans="2:8">
      <c r="B84" s="587">
        <v>2255</v>
      </c>
      <c r="C84" t="s">
        <v>761</v>
      </c>
      <c r="E84" t="s">
        <v>716</v>
      </c>
      <c r="F84">
        <v>396</v>
      </c>
      <c r="G84">
        <v>396</v>
      </c>
    </row>
    <row r="85" spans="2:8">
      <c r="B85" s="587">
        <v>2256</v>
      </c>
      <c r="C85" t="s">
        <v>762</v>
      </c>
      <c r="E85" t="s">
        <v>763</v>
      </c>
      <c r="F85">
        <v>411</v>
      </c>
      <c r="G85">
        <v>411</v>
      </c>
    </row>
    <row r="86" spans="2:8">
      <c r="B86" s="587">
        <v>225601</v>
      </c>
      <c r="C86" t="s">
        <v>764</v>
      </c>
      <c r="E86" t="s">
        <v>671</v>
      </c>
      <c r="F86">
        <v>511</v>
      </c>
      <c r="G86">
        <v>511</v>
      </c>
      <c r="H86" t="s">
        <v>2860</v>
      </c>
    </row>
    <row r="87" spans="2:8">
      <c r="B87" s="587">
        <v>2257</v>
      </c>
      <c r="C87" t="s">
        <v>765</v>
      </c>
      <c r="E87" t="s">
        <v>706</v>
      </c>
      <c r="F87">
        <v>456</v>
      </c>
      <c r="G87">
        <v>456</v>
      </c>
    </row>
    <row r="88" spans="2:8">
      <c r="B88" s="587">
        <v>225801</v>
      </c>
      <c r="C88" t="s">
        <v>766</v>
      </c>
      <c r="F88">
        <v>100</v>
      </c>
      <c r="G88">
        <v>100</v>
      </c>
    </row>
    <row r="89" spans="2:8">
      <c r="B89" s="587">
        <v>2270</v>
      </c>
      <c r="C89" t="s">
        <v>767</v>
      </c>
      <c r="E89" t="s">
        <v>671</v>
      </c>
      <c r="F89">
        <v>2146</v>
      </c>
      <c r="G89">
        <v>2146</v>
      </c>
    </row>
    <row r="90" spans="2:8">
      <c r="B90" s="587">
        <v>2271</v>
      </c>
      <c r="C90" t="s">
        <v>768</v>
      </c>
      <c r="E90" t="s">
        <v>307</v>
      </c>
      <c r="F90">
        <v>2153</v>
      </c>
      <c r="G90">
        <v>2153</v>
      </c>
    </row>
    <row r="91" spans="2:8">
      <c r="B91" s="587">
        <v>2272</v>
      </c>
      <c r="C91" t="s">
        <v>769</v>
      </c>
      <c r="E91" t="s">
        <v>308</v>
      </c>
      <c r="F91">
        <v>2166</v>
      </c>
      <c r="G91">
        <v>2166</v>
      </c>
    </row>
    <row r="92" spans="2:8">
      <c r="B92" s="587">
        <v>2273</v>
      </c>
      <c r="C92" t="s">
        <v>770</v>
      </c>
      <c r="E92" t="s">
        <v>676</v>
      </c>
      <c r="F92">
        <v>2160</v>
      </c>
      <c r="G92">
        <v>2160</v>
      </c>
    </row>
    <row r="93" spans="2:8">
      <c r="B93" s="587">
        <v>2128</v>
      </c>
      <c r="C93" t="s">
        <v>771</v>
      </c>
      <c r="E93" t="s">
        <v>772</v>
      </c>
      <c r="F93">
        <v>1735</v>
      </c>
      <c r="G93">
        <v>1735</v>
      </c>
    </row>
    <row r="94" spans="2:8">
      <c r="B94" s="587">
        <v>2280</v>
      </c>
      <c r="C94" t="s">
        <v>773</v>
      </c>
      <c r="F94">
        <v>115</v>
      </c>
      <c r="G94">
        <v>115</v>
      </c>
    </row>
    <row r="95" spans="2:8">
      <c r="B95" s="587">
        <v>2281</v>
      </c>
      <c r="C95" t="s">
        <v>774</v>
      </c>
      <c r="F95">
        <v>115</v>
      </c>
      <c r="G95">
        <v>115</v>
      </c>
    </row>
    <row r="96" spans="2:8">
      <c r="B96" s="587">
        <v>2282</v>
      </c>
      <c r="C96" t="s">
        <v>775</v>
      </c>
      <c r="F96">
        <v>320</v>
      </c>
      <c r="G96">
        <v>320</v>
      </c>
    </row>
    <row r="97" spans="2:8">
      <c r="B97" s="587">
        <v>2143</v>
      </c>
      <c r="C97" t="s">
        <v>776</v>
      </c>
      <c r="F97">
        <v>205</v>
      </c>
      <c r="G97">
        <v>205</v>
      </c>
    </row>
    <row r="98" spans="2:8">
      <c r="B98" s="586" t="s">
        <v>777</v>
      </c>
      <c r="C98" s="588"/>
      <c r="D98" s="588"/>
      <c r="E98" s="588"/>
      <c r="F98" s="588"/>
      <c r="G98" s="588"/>
    </row>
    <row r="99" spans="2:8">
      <c r="B99" s="587">
        <v>2300</v>
      </c>
      <c r="C99" t="s">
        <v>2868</v>
      </c>
      <c r="E99" t="s">
        <v>2869</v>
      </c>
      <c r="F99">
        <v>2375</v>
      </c>
      <c r="G99">
        <v>2375</v>
      </c>
      <c r="H99" t="s">
        <v>2860</v>
      </c>
    </row>
    <row r="100" spans="2:8">
      <c r="B100" s="587">
        <v>230001</v>
      </c>
      <c r="C100" t="s">
        <v>2870</v>
      </c>
      <c r="E100" t="s">
        <v>2871</v>
      </c>
      <c r="F100">
        <v>1050</v>
      </c>
      <c r="G100">
        <v>1050</v>
      </c>
      <c r="H100" t="s">
        <v>2860</v>
      </c>
    </row>
    <row r="101" spans="2:8">
      <c r="B101" s="587">
        <v>230002</v>
      </c>
      <c r="C101" t="s">
        <v>2872</v>
      </c>
      <c r="E101" t="s">
        <v>2873</v>
      </c>
      <c r="F101">
        <v>625</v>
      </c>
      <c r="G101">
        <v>625</v>
      </c>
      <c r="H101" t="s">
        <v>2860</v>
      </c>
    </row>
    <row r="102" spans="2:8">
      <c r="B102" s="587">
        <v>2301</v>
      </c>
      <c r="C102" t="s">
        <v>778</v>
      </c>
      <c r="E102" t="s">
        <v>779</v>
      </c>
      <c r="F102">
        <v>743</v>
      </c>
      <c r="G102">
        <v>743</v>
      </c>
    </row>
    <row r="103" spans="2:8">
      <c r="B103" s="587">
        <v>2302</v>
      </c>
      <c r="C103" t="s">
        <v>780</v>
      </c>
      <c r="E103" t="s">
        <v>781</v>
      </c>
      <c r="F103">
        <v>780</v>
      </c>
      <c r="G103">
        <v>780</v>
      </c>
    </row>
    <row r="104" spans="2:8">
      <c r="B104" s="587">
        <v>2303</v>
      </c>
      <c r="C104" t="s">
        <v>782</v>
      </c>
      <c r="E104" t="s">
        <v>783</v>
      </c>
      <c r="F104">
        <v>937</v>
      </c>
      <c r="G104">
        <v>937</v>
      </c>
    </row>
    <row r="105" spans="2:8">
      <c r="B105" s="587">
        <v>2304</v>
      </c>
      <c r="C105" t="s">
        <v>784</v>
      </c>
      <c r="E105" t="s">
        <v>721</v>
      </c>
      <c r="F105">
        <v>2156</v>
      </c>
      <c r="G105">
        <v>2156</v>
      </c>
    </row>
    <row r="106" spans="2:8">
      <c r="B106" s="587">
        <v>2305</v>
      </c>
      <c r="C106" t="s">
        <v>785</v>
      </c>
      <c r="E106" t="s">
        <v>709</v>
      </c>
      <c r="F106">
        <v>1153</v>
      </c>
      <c r="G106">
        <v>1153</v>
      </c>
    </row>
    <row r="107" spans="2:8">
      <c r="B107" s="587">
        <v>2306</v>
      </c>
      <c r="C107" t="s">
        <v>786</v>
      </c>
      <c r="E107" t="s">
        <v>132</v>
      </c>
      <c r="F107">
        <v>726</v>
      </c>
      <c r="G107">
        <v>726</v>
      </c>
    </row>
    <row r="108" spans="2:8">
      <c r="B108" s="587">
        <v>2311</v>
      </c>
      <c r="C108" t="s">
        <v>787</v>
      </c>
      <c r="E108" t="s">
        <v>133</v>
      </c>
      <c r="F108">
        <v>774</v>
      </c>
      <c r="G108">
        <v>774</v>
      </c>
    </row>
    <row r="109" spans="2:8">
      <c r="B109" s="587">
        <v>2315</v>
      </c>
      <c r="C109" t="s">
        <v>788</v>
      </c>
      <c r="E109" t="s">
        <v>307</v>
      </c>
      <c r="F109">
        <v>1729</v>
      </c>
      <c r="G109">
        <v>1729</v>
      </c>
    </row>
    <row r="110" spans="2:8">
      <c r="B110" s="587">
        <v>2312</v>
      </c>
      <c r="C110" t="s">
        <v>789</v>
      </c>
      <c r="E110" t="s">
        <v>723</v>
      </c>
      <c r="F110">
        <v>502</v>
      </c>
      <c r="G110">
        <v>502</v>
      </c>
    </row>
    <row r="111" spans="2:8">
      <c r="B111" s="587">
        <v>2313</v>
      </c>
      <c r="C111" t="s">
        <v>790</v>
      </c>
      <c r="E111" t="s">
        <v>723</v>
      </c>
      <c r="F111">
        <v>217</v>
      </c>
      <c r="G111">
        <v>217</v>
      </c>
    </row>
    <row r="112" spans="2:8">
      <c r="B112" s="587">
        <v>2314</v>
      </c>
      <c r="C112" t="s">
        <v>791</v>
      </c>
      <c r="E112" t="s">
        <v>134</v>
      </c>
      <c r="F112">
        <v>894</v>
      </c>
      <c r="G112">
        <v>894</v>
      </c>
      <c r="H112" t="s">
        <v>2860</v>
      </c>
    </row>
    <row r="113" spans="2:8">
      <c r="B113" s="587">
        <v>231701</v>
      </c>
      <c r="C113" t="s">
        <v>2874</v>
      </c>
      <c r="E113" t="s">
        <v>308</v>
      </c>
      <c r="F113">
        <v>4600</v>
      </c>
      <c r="G113">
        <v>4600</v>
      </c>
      <c r="H113" t="s">
        <v>2860</v>
      </c>
    </row>
    <row r="114" spans="2:8">
      <c r="B114" s="587">
        <v>2316</v>
      </c>
      <c r="C114" t="s">
        <v>792</v>
      </c>
      <c r="E114" t="s">
        <v>671</v>
      </c>
      <c r="F114">
        <v>1657</v>
      </c>
      <c r="G114">
        <v>1657</v>
      </c>
    </row>
    <row r="115" spans="2:8">
      <c r="B115" s="587">
        <v>2317</v>
      </c>
      <c r="C115" t="s">
        <v>2875</v>
      </c>
      <c r="E115" t="s">
        <v>676</v>
      </c>
      <c r="F115">
        <v>2300</v>
      </c>
      <c r="G115">
        <v>2300</v>
      </c>
      <c r="H115" t="s">
        <v>2860</v>
      </c>
    </row>
    <row r="116" spans="2:8">
      <c r="B116" s="587">
        <v>2307</v>
      </c>
      <c r="C116" t="s">
        <v>793</v>
      </c>
      <c r="E116" t="s">
        <v>716</v>
      </c>
      <c r="F116">
        <v>271</v>
      </c>
      <c r="G116">
        <v>271</v>
      </c>
    </row>
    <row r="117" spans="2:8">
      <c r="B117" s="587">
        <v>2308</v>
      </c>
      <c r="C117" t="s">
        <v>794</v>
      </c>
      <c r="F117">
        <v>1303</v>
      </c>
      <c r="G117">
        <v>1303</v>
      </c>
    </row>
    <row r="118" spans="2:8">
      <c r="B118" s="587">
        <v>2309</v>
      </c>
      <c r="C118" t="s">
        <v>795</v>
      </c>
      <c r="E118" t="s">
        <v>796</v>
      </c>
      <c r="F118">
        <v>179</v>
      </c>
      <c r="G118">
        <v>179</v>
      </c>
    </row>
    <row r="119" spans="2:8">
      <c r="B119" s="587">
        <v>2310</v>
      </c>
      <c r="C119" t="s">
        <v>797</v>
      </c>
      <c r="E119" t="s">
        <v>798</v>
      </c>
      <c r="F119">
        <v>215</v>
      </c>
      <c r="G119">
        <v>215</v>
      </c>
    </row>
    <row r="120" spans="2:8">
      <c r="B120" s="587">
        <v>2328</v>
      </c>
      <c r="C120" t="s">
        <v>799</v>
      </c>
      <c r="E120" t="s">
        <v>800</v>
      </c>
      <c r="F120">
        <v>282</v>
      </c>
      <c r="G120">
        <v>282</v>
      </c>
    </row>
    <row r="121" spans="2:8">
      <c r="B121" s="587">
        <v>2327</v>
      </c>
      <c r="C121" t="s">
        <v>801</v>
      </c>
      <c r="E121" t="s">
        <v>133</v>
      </c>
      <c r="F121">
        <v>354</v>
      </c>
      <c r="G121">
        <v>354</v>
      </c>
    </row>
    <row r="122" spans="2:8">
      <c r="B122" s="587">
        <v>2325</v>
      </c>
      <c r="C122" t="s">
        <v>802</v>
      </c>
      <c r="E122" t="s">
        <v>803</v>
      </c>
      <c r="F122">
        <v>354</v>
      </c>
      <c r="G122">
        <v>354</v>
      </c>
    </row>
    <row r="123" spans="2:8">
      <c r="B123" s="587">
        <v>232501</v>
      </c>
      <c r="C123" t="s">
        <v>804</v>
      </c>
      <c r="E123" t="s">
        <v>805</v>
      </c>
      <c r="F123">
        <v>354</v>
      </c>
      <c r="G123">
        <v>354</v>
      </c>
    </row>
    <row r="124" spans="2:8">
      <c r="B124" s="587">
        <v>2321</v>
      </c>
      <c r="C124" t="s">
        <v>806</v>
      </c>
      <c r="E124" t="s">
        <v>807</v>
      </c>
      <c r="F124">
        <v>394</v>
      </c>
      <c r="G124">
        <v>394</v>
      </c>
    </row>
    <row r="125" spans="2:8">
      <c r="B125" s="587">
        <v>232101</v>
      </c>
      <c r="C125" t="s">
        <v>808</v>
      </c>
      <c r="E125" t="s">
        <v>809</v>
      </c>
      <c r="F125">
        <v>394</v>
      </c>
      <c r="G125">
        <v>394</v>
      </c>
    </row>
    <row r="126" spans="2:8">
      <c r="B126" s="587">
        <v>2322</v>
      </c>
      <c r="C126" t="s">
        <v>810</v>
      </c>
      <c r="E126" t="s">
        <v>716</v>
      </c>
      <c r="F126">
        <v>350</v>
      </c>
      <c r="G126">
        <v>350</v>
      </c>
    </row>
    <row r="127" spans="2:8">
      <c r="B127" s="587">
        <v>2323</v>
      </c>
      <c r="C127" t="s">
        <v>811</v>
      </c>
      <c r="E127" t="s">
        <v>812</v>
      </c>
      <c r="F127">
        <v>598</v>
      </c>
      <c r="G127">
        <v>598</v>
      </c>
    </row>
    <row r="128" spans="2:8">
      <c r="B128" s="587">
        <v>232301</v>
      </c>
      <c r="C128" t="s">
        <v>813</v>
      </c>
      <c r="E128" t="s">
        <v>814</v>
      </c>
      <c r="F128">
        <v>598</v>
      </c>
      <c r="G128">
        <v>598</v>
      </c>
    </row>
    <row r="129" spans="2:8">
      <c r="B129" s="587">
        <v>2318</v>
      </c>
      <c r="C129" t="s">
        <v>815</v>
      </c>
      <c r="E129" t="s">
        <v>417</v>
      </c>
      <c r="F129">
        <v>247</v>
      </c>
      <c r="G129">
        <v>247</v>
      </c>
    </row>
    <row r="130" spans="2:8">
      <c r="B130" s="587">
        <v>2324</v>
      </c>
      <c r="C130" t="s">
        <v>816</v>
      </c>
      <c r="E130" t="s">
        <v>817</v>
      </c>
      <c r="F130">
        <v>279</v>
      </c>
      <c r="G130">
        <v>279</v>
      </c>
    </row>
    <row r="131" spans="2:8">
      <c r="B131" s="587">
        <v>2326</v>
      </c>
      <c r="C131" t="s">
        <v>818</v>
      </c>
      <c r="E131" t="s">
        <v>307</v>
      </c>
      <c r="F131">
        <v>504</v>
      </c>
      <c r="G131">
        <v>504</v>
      </c>
    </row>
    <row r="132" spans="2:8">
      <c r="B132" s="587">
        <v>2329</v>
      </c>
      <c r="C132" t="s">
        <v>819</v>
      </c>
      <c r="E132" t="s">
        <v>307</v>
      </c>
      <c r="F132">
        <v>350</v>
      </c>
      <c r="G132">
        <v>350</v>
      </c>
    </row>
    <row r="133" spans="2:8">
      <c r="B133" s="587">
        <v>2339</v>
      </c>
      <c r="C133" t="s">
        <v>820</v>
      </c>
      <c r="E133" t="s">
        <v>307</v>
      </c>
      <c r="F133">
        <v>483</v>
      </c>
      <c r="G133">
        <v>483</v>
      </c>
    </row>
    <row r="134" spans="2:8">
      <c r="B134" s="587">
        <v>2319</v>
      </c>
      <c r="C134" t="s">
        <v>821</v>
      </c>
      <c r="E134" t="s">
        <v>669</v>
      </c>
      <c r="F134">
        <v>287</v>
      </c>
      <c r="G134">
        <v>287</v>
      </c>
    </row>
    <row r="135" spans="2:8">
      <c r="B135" s="587">
        <v>2350</v>
      </c>
      <c r="C135" t="s">
        <v>822</v>
      </c>
      <c r="E135" t="s">
        <v>671</v>
      </c>
      <c r="F135">
        <v>698</v>
      </c>
      <c r="G135">
        <v>698</v>
      </c>
      <c r="H135" t="s">
        <v>2860</v>
      </c>
    </row>
    <row r="136" spans="2:8">
      <c r="B136" s="587">
        <v>235001</v>
      </c>
      <c r="C136" t="s">
        <v>823</v>
      </c>
      <c r="E136" t="s">
        <v>671</v>
      </c>
      <c r="F136">
        <v>583</v>
      </c>
      <c r="G136">
        <v>583</v>
      </c>
    </row>
    <row r="137" spans="2:8">
      <c r="B137" s="587">
        <v>235002</v>
      </c>
      <c r="C137" t="s">
        <v>824</v>
      </c>
      <c r="E137" t="s">
        <v>671</v>
      </c>
      <c r="F137">
        <v>418</v>
      </c>
      <c r="G137">
        <v>418</v>
      </c>
    </row>
    <row r="138" spans="2:8">
      <c r="B138" s="587">
        <v>2351</v>
      </c>
      <c r="C138" t="s">
        <v>825</v>
      </c>
      <c r="E138" t="s">
        <v>671</v>
      </c>
      <c r="F138">
        <v>394</v>
      </c>
      <c r="G138">
        <v>394</v>
      </c>
      <c r="H138" t="s">
        <v>2860</v>
      </c>
    </row>
    <row r="139" spans="2:8">
      <c r="B139" s="587">
        <v>2650</v>
      </c>
      <c r="C139" t="s">
        <v>826</v>
      </c>
      <c r="E139" t="s">
        <v>308</v>
      </c>
      <c r="F139">
        <v>469</v>
      </c>
      <c r="G139">
        <v>469</v>
      </c>
    </row>
    <row r="140" spans="2:8">
      <c r="B140" s="587">
        <v>2651</v>
      </c>
      <c r="C140" t="s">
        <v>827</v>
      </c>
      <c r="E140" t="s">
        <v>676</v>
      </c>
      <c r="F140">
        <v>440</v>
      </c>
      <c r="G140">
        <v>440</v>
      </c>
    </row>
    <row r="141" spans="2:8">
      <c r="B141" s="587">
        <v>2652</v>
      </c>
      <c r="C141" t="s">
        <v>828</v>
      </c>
      <c r="E141" t="s">
        <v>676</v>
      </c>
      <c r="F141">
        <v>350</v>
      </c>
      <c r="G141">
        <v>350</v>
      </c>
    </row>
    <row r="142" spans="2:8">
      <c r="B142" s="587">
        <v>2653</v>
      </c>
      <c r="C142" t="s">
        <v>2876</v>
      </c>
      <c r="E142" t="s">
        <v>2869</v>
      </c>
      <c r="F142">
        <v>640</v>
      </c>
      <c r="G142">
        <v>640</v>
      </c>
      <c r="H142" t="s">
        <v>2860</v>
      </c>
    </row>
    <row r="143" spans="2:8">
      <c r="B143" s="587">
        <v>265301</v>
      </c>
      <c r="C143" t="s">
        <v>2877</v>
      </c>
      <c r="E143" t="s">
        <v>2878</v>
      </c>
      <c r="F143">
        <v>270</v>
      </c>
      <c r="G143">
        <v>270</v>
      </c>
      <c r="H143" t="s">
        <v>2860</v>
      </c>
    </row>
    <row r="144" spans="2:8">
      <c r="B144" s="587">
        <v>2656</v>
      </c>
      <c r="C144" t="s">
        <v>2879</v>
      </c>
      <c r="E144" t="s">
        <v>2880</v>
      </c>
      <c r="F144">
        <v>514</v>
      </c>
      <c r="G144">
        <v>514</v>
      </c>
      <c r="H144" t="s">
        <v>2860</v>
      </c>
    </row>
    <row r="145" spans="2:8">
      <c r="B145" s="587">
        <v>2330</v>
      </c>
      <c r="C145" t="s">
        <v>829</v>
      </c>
      <c r="E145" t="s">
        <v>779</v>
      </c>
      <c r="F145">
        <v>52</v>
      </c>
      <c r="G145">
        <v>52</v>
      </c>
    </row>
    <row r="146" spans="2:8">
      <c r="B146" s="587">
        <v>2331</v>
      </c>
      <c r="C146" t="s">
        <v>830</v>
      </c>
      <c r="E146" t="s">
        <v>781</v>
      </c>
      <c r="F146">
        <v>72</v>
      </c>
      <c r="G146">
        <v>72</v>
      </c>
    </row>
    <row r="147" spans="2:8">
      <c r="B147" s="587">
        <v>2332</v>
      </c>
      <c r="C147" t="s">
        <v>831</v>
      </c>
      <c r="E147" t="s">
        <v>709</v>
      </c>
      <c r="F147">
        <v>101</v>
      </c>
      <c r="G147">
        <v>101</v>
      </c>
    </row>
    <row r="148" spans="2:8">
      <c r="B148" s="587">
        <v>2333</v>
      </c>
      <c r="C148" t="s">
        <v>832</v>
      </c>
      <c r="E148" t="s">
        <v>721</v>
      </c>
      <c r="F148">
        <v>109</v>
      </c>
      <c r="G148">
        <v>109</v>
      </c>
    </row>
    <row r="149" spans="2:8">
      <c r="B149" s="587">
        <v>2654</v>
      </c>
      <c r="C149" t="s">
        <v>2881</v>
      </c>
      <c r="E149" t="s">
        <v>2867</v>
      </c>
      <c r="F149">
        <v>44</v>
      </c>
      <c r="G149">
        <v>44</v>
      </c>
      <c r="H149" t="s">
        <v>2860</v>
      </c>
    </row>
    <row r="150" spans="2:8">
      <c r="B150" s="587">
        <v>2655</v>
      </c>
      <c r="C150" t="s">
        <v>2882</v>
      </c>
      <c r="E150" t="s">
        <v>2867</v>
      </c>
      <c r="F150">
        <v>112</v>
      </c>
      <c r="G150">
        <v>112</v>
      </c>
      <c r="H150" t="s">
        <v>2860</v>
      </c>
    </row>
    <row r="151" spans="2:8">
      <c r="B151" s="587">
        <v>2334</v>
      </c>
      <c r="C151" t="s">
        <v>833</v>
      </c>
      <c r="E151" t="s">
        <v>716</v>
      </c>
      <c r="F151">
        <v>135</v>
      </c>
      <c r="G151">
        <v>135</v>
      </c>
    </row>
    <row r="152" spans="2:8">
      <c r="B152" s="587">
        <v>2335</v>
      </c>
      <c r="C152" t="s">
        <v>834</v>
      </c>
      <c r="E152" t="s">
        <v>682</v>
      </c>
      <c r="F152">
        <v>123</v>
      </c>
      <c r="G152">
        <v>123</v>
      </c>
    </row>
    <row r="153" spans="2:8">
      <c r="B153" s="587">
        <v>2336</v>
      </c>
      <c r="C153" t="s">
        <v>835</v>
      </c>
      <c r="E153" t="s">
        <v>678</v>
      </c>
      <c r="F153">
        <v>65</v>
      </c>
      <c r="G153">
        <v>65</v>
      </c>
    </row>
    <row r="154" spans="2:8">
      <c r="B154" s="587">
        <v>2337</v>
      </c>
      <c r="C154" t="s">
        <v>836</v>
      </c>
      <c r="E154" t="s">
        <v>120</v>
      </c>
      <c r="F154">
        <v>69</v>
      </c>
      <c r="G154">
        <v>69</v>
      </c>
    </row>
    <row r="155" spans="2:8">
      <c r="B155" s="587">
        <v>2338</v>
      </c>
      <c r="C155" t="s">
        <v>837</v>
      </c>
      <c r="F155">
        <v>90</v>
      </c>
      <c r="G155">
        <v>90</v>
      </c>
    </row>
    <row r="156" spans="2:8">
      <c r="B156" s="587">
        <v>2340</v>
      </c>
      <c r="C156" t="s">
        <v>838</v>
      </c>
      <c r="E156" t="s">
        <v>839</v>
      </c>
      <c r="F156">
        <v>52</v>
      </c>
      <c r="G156">
        <v>52</v>
      </c>
    </row>
    <row r="157" spans="2:8">
      <c r="B157" s="587">
        <v>2341</v>
      </c>
      <c r="C157" t="s">
        <v>840</v>
      </c>
      <c r="E157" t="s">
        <v>841</v>
      </c>
      <c r="F157">
        <v>57</v>
      </c>
      <c r="G157">
        <v>57</v>
      </c>
    </row>
    <row r="158" spans="2:8">
      <c r="B158" s="587">
        <v>2342</v>
      </c>
      <c r="C158" t="s">
        <v>842</v>
      </c>
      <c r="E158" t="s">
        <v>843</v>
      </c>
      <c r="F158">
        <v>62</v>
      </c>
      <c r="G158">
        <v>62</v>
      </c>
    </row>
    <row r="159" spans="2:8">
      <c r="B159" s="587">
        <v>2343</v>
      </c>
      <c r="C159" t="s">
        <v>844</v>
      </c>
      <c r="E159" t="s">
        <v>845</v>
      </c>
      <c r="F159">
        <v>62</v>
      </c>
      <c r="G159">
        <v>62</v>
      </c>
    </row>
    <row r="160" spans="2:8">
      <c r="B160" s="587">
        <v>2344</v>
      </c>
      <c r="C160" t="s">
        <v>846</v>
      </c>
      <c r="E160" t="s">
        <v>847</v>
      </c>
      <c r="F160">
        <v>66</v>
      </c>
      <c r="G160">
        <v>66</v>
      </c>
    </row>
    <row r="161" spans="2:7">
      <c r="B161" s="587">
        <v>2345</v>
      </c>
      <c r="C161" t="s">
        <v>848</v>
      </c>
      <c r="E161" t="s">
        <v>847</v>
      </c>
      <c r="F161">
        <v>66</v>
      </c>
      <c r="G161">
        <v>66</v>
      </c>
    </row>
    <row r="162" spans="2:7">
      <c r="B162" s="587">
        <v>2346</v>
      </c>
      <c r="C162" t="s">
        <v>849</v>
      </c>
      <c r="E162" t="s">
        <v>850</v>
      </c>
      <c r="F162">
        <v>52</v>
      </c>
      <c r="G162">
        <v>52</v>
      </c>
    </row>
    <row r="163" spans="2:7">
      <c r="B163" s="587">
        <v>2347</v>
      </c>
      <c r="C163" t="s">
        <v>851</v>
      </c>
      <c r="E163" t="s">
        <v>852</v>
      </c>
      <c r="F163">
        <v>86</v>
      </c>
      <c r="G163">
        <v>86</v>
      </c>
    </row>
    <row r="164" spans="2:7">
      <c r="B164" s="587">
        <v>2348</v>
      </c>
      <c r="C164" t="s">
        <v>853</v>
      </c>
      <c r="E164" t="s">
        <v>854</v>
      </c>
      <c r="F164">
        <v>97</v>
      </c>
      <c r="G164">
        <v>97</v>
      </c>
    </row>
    <row r="165" spans="2:7">
      <c r="B165" s="587">
        <v>2385</v>
      </c>
      <c r="C165" t="s">
        <v>855</v>
      </c>
      <c r="E165" t="s">
        <v>230</v>
      </c>
      <c r="F165">
        <v>60</v>
      </c>
      <c r="G165">
        <v>60</v>
      </c>
    </row>
    <row r="166" spans="2:7">
      <c r="B166" s="587">
        <v>2386</v>
      </c>
      <c r="C166" t="s">
        <v>856</v>
      </c>
      <c r="E166" t="s">
        <v>857</v>
      </c>
      <c r="F166">
        <v>60</v>
      </c>
      <c r="G166">
        <v>60</v>
      </c>
    </row>
    <row r="167" spans="2:7">
      <c r="B167" s="587">
        <v>2390</v>
      </c>
      <c r="C167" t="s">
        <v>858</v>
      </c>
      <c r="E167" t="s">
        <v>859</v>
      </c>
      <c r="F167">
        <v>401</v>
      </c>
      <c r="G167">
        <v>401</v>
      </c>
    </row>
    <row r="168" spans="2:7">
      <c r="B168" s="587">
        <v>2391</v>
      </c>
      <c r="C168" t="s">
        <v>860</v>
      </c>
      <c r="E168" t="s">
        <v>861</v>
      </c>
      <c r="F168">
        <v>530</v>
      </c>
      <c r="G168">
        <v>530</v>
      </c>
    </row>
    <row r="169" spans="2:7">
      <c r="B169" s="587">
        <v>2392</v>
      </c>
      <c r="C169" t="s">
        <v>862</v>
      </c>
      <c r="E169" t="s">
        <v>863</v>
      </c>
      <c r="F169">
        <v>655</v>
      </c>
      <c r="G169">
        <v>655</v>
      </c>
    </row>
    <row r="170" spans="2:7">
      <c r="B170" s="587">
        <v>2393</v>
      </c>
      <c r="C170" t="s">
        <v>864</v>
      </c>
      <c r="E170" t="s">
        <v>865</v>
      </c>
      <c r="F170">
        <v>1433</v>
      </c>
      <c r="G170">
        <v>1433</v>
      </c>
    </row>
    <row r="171" spans="2:7">
      <c r="B171" s="587">
        <v>2394</v>
      </c>
      <c r="C171" t="s">
        <v>866</v>
      </c>
      <c r="E171" t="s">
        <v>867</v>
      </c>
      <c r="F171">
        <v>1085</v>
      </c>
      <c r="G171">
        <v>1085</v>
      </c>
    </row>
    <row r="172" spans="2:7">
      <c r="B172" s="587">
        <v>2395</v>
      </c>
      <c r="C172" t="s">
        <v>868</v>
      </c>
      <c r="E172" t="s">
        <v>859</v>
      </c>
      <c r="F172">
        <v>564</v>
      </c>
      <c r="G172">
        <v>564</v>
      </c>
    </row>
    <row r="173" spans="2:7">
      <c r="B173" s="587">
        <v>2396</v>
      </c>
      <c r="C173" t="s">
        <v>869</v>
      </c>
      <c r="E173" t="s">
        <v>861</v>
      </c>
      <c r="F173">
        <v>710</v>
      </c>
      <c r="G173">
        <v>710</v>
      </c>
    </row>
    <row r="174" spans="2:7">
      <c r="B174" s="587">
        <v>2397</v>
      </c>
      <c r="C174" t="s">
        <v>870</v>
      </c>
      <c r="E174" t="s">
        <v>863</v>
      </c>
      <c r="F174">
        <v>926</v>
      </c>
      <c r="G174">
        <v>926</v>
      </c>
    </row>
    <row r="175" spans="2:7">
      <c r="B175" s="587">
        <v>2398</v>
      </c>
      <c r="C175" t="s">
        <v>871</v>
      </c>
      <c r="E175" t="s">
        <v>669</v>
      </c>
      <c r="F175">
        <v>1121</v>
      </c>
      <c r="G175">
        <v>1121</v>
      </c>
    </row>
    <row r="176" spans="2:7">
      <c r="B176" s="587">
        <v>239501</v>
      </c>
      <c r="C176" t="s">
        <v>872</v>
      </c>
      <c r="E176" t="s">
        <v>671</v>
      </c>
      <c r="F176">
        <v>1210</v>
      </c>
      <c r="G176">
        <v>1210</v>
      </c>
    </row>
    <row r="177" spans="2:8">
      <c r="B177" s="587">
        <v>2399</v>
      </c>
      <c r="C177" t="s">
        <v>873</v>
      </c>
      <c r="E177" t="s">
        <v>308</v>
      </c>
      <c r="F177">
        <v>1720</v>
      </c>
      <c r="G177">
        <v>1720</v>
      </c>
    </row>
    <row r="178" spans="2:8">
      <c r="B178" s="587">
        <v>2400</v>
      </c>
      <c r="C178" t="s">
        <v>874</v>
      </c>
      <c r="E178" t="s">
        <v>307</v>
      </c>
      <c r="F178">
        <v>1600</v>
      </c>
      <c r="G178">
        <v>1600</v>
      </c>
      <c r="H178" t="s">
        <v>2860</v>
      </c>
    </row>
    <row r="179" spans="2:8">
      <c r="B179" s="587">
        <v>240001</v>
      </c>
      <c r="C179" t="s">
        <v>875</v>
      </c>
      <c r="E179" t="s">
        <v>876</v>
      </c>
      <c r="F179">
        <v>1850</v>
      </c>
      <c r="G179">
        <v>1850</v>
      </c>
      <c r="H179" t="s">
        <v>2860</v>
      </c>
    </row>
    <row r="180" spans="2:8">
      <c r="B180" s="587">
        <v>3050</v>
      </c>
      <c r="C180" t="s">
        <v>877</v>
      </c>
      <c r="E180" t="s">
        <v>878</v>
      </c>
      <c r="F180">
        <v>23</v>
      </c>
      <c r="G180">
        <v>23</v>
      </c>
    </row>
    <row r="181" spans="2:8">
      <c r="B181" s="587">
        <v>3076</v>
      </c>
      <c r="C181" t="s">
        <v>879</v>
      </c>
      <c r="E181" t="s">
        <v>880</v>
      </c>
      <c r="F181">
        <v>48</v>
      </c>
      <c r="G181">
        <v>48</v>
      </c>
    </row>
    <row r="182" spans="2:8">
      <c r="B182" s="587">
        <v>474201</v>
      </c>
      <c r="C182" t="s">
        <v>881</v>
      </c>
      <c r="E182" t="s">
        <v>723</v>
      </c>
      <c r="F182">
        <v>19</v>
      </c>
      <c r="G182">
        <v>19</v>
      </c>
    </row>
    <row r="183" spans="2:8">
      <c r="B183" s="587">
        <v>474203</v>
      </c>
      <c r="C183" t="s">
        <v>882</v>
      </c>
      <c r="E183" t="s">
        <v>723</v>
      </c>
      <c r="F183">
        <v>19</v>
      </c>
      <c r="G183">
        <v>19</v>
      </c>
    </row>
    <row r="184" spans="2:8">
      <c r="B184" s="587">
        <v>473801</v>
      </c>
      <c r="C184" t="s">
        <v>883</v>
      </c>
      <c r="E184" t="s">
        <v>723</v>
      </c>
      <c r="F184">
        <v>10</v>
      </c>
      <c r="G184">
        <v>10</v>
      </c>
    </row>
    <row r="185" spans="2:8">
      <c r="B185" s="587">
        <v>3051</v>
      </c>
      <c r="C185" t="s">
        <v>884</v>
      </c>
      <c r="E185" t="s">
        <v>885</v>
      </c>
      <c r="F185">
        <v>28</v>
      </c>
      <c r="G185">
        <v>28</v>
      </c>
    </row>
    <row r="186" spans="2:8">
      <c r="B186" s="587">
        <v>3052</v>
      </c>
      <c r="C186" t="s">
        <v>886</v>
      </c>
      <c r="E186" t="s">
        <v>887</v>
      </c>
      <c r="F186">
        <v>97</v>
      </c>
      <c r="G186">
        <v>97</v>
      </c>
    </row>
    <row r="187" spans="2:8">
      <c r="B187" s="587">
        <v>305301</v>
      </c>
      <c r="C187" t="s">
        <v>888</v>
      </c>
      <c r="E187" t="s">
        <v>889</v>
      </c>
      <c r="F187">
        <v>26</v>
      </c>
      <c r="G187">
        <v>26</v>
      </c>
    </row>
    <row r="188" spans="2:8">
      <c r="B188" s="587">
        <v>233701</v>
      </c>
      <c r="C188" t="s">
        <v>890</v>
      </c>
      <c r="F188">
        <v>17</v>
      </c>
      <c r="G188">
        <v>17</v>
      </c>
    </row>
    <row r="189" spans="2:8">
      <c r="B189" s="587">
        <v>233601</v>
      </c>
      <c r="C189" t="s">
        <v>891</v>
      </c>
      <c r="F189">
        <v>17</v>
      </c>
      <c r="G189">
        <v>17</v>
      </c>
    </row>
    <row r="190" spans="2:8">
      <c r="B190" s="587">
        <v>462901</v>
      </c>
      <c r="C190" t="s">
        <v>892</v>
      </c>
      <c r="E190" t="s">
        <v>893</v>
      </c>
      <c r="F190">
        <v>13</v>
      </c>
      <c r="G190">
        <v>13</v>
      </c>
    </row>
    <row r="191" spans="2:8">
      <c r="B191" s="587">
        <v>466901</v>
      </c>
      <c r="C191" t="s">
        <v>894</v>
      </c>
      <c r="E191" t="s">
        <v>893</v>
      </c>
      <c r="F191">
        <v>13</v>
      </c>
      <c r="G191">
        <v>13</v>
      </c>
    </row>
    <row r="192" spans="2:8">
      <c r="B192" s="587">
        <v>468301</v>
      </c>
      <c r="C192" t="s">
        <v>895</v>
      </c>
      <c r="E192" t="s">
        <v>893</v>
      </c>
      <c r="F192">
        <v>27</v>
      </c>
      <c r="G192">
        <v>27</v>
      </c>
    </row>
    <row r="193" spans="2:7">
      <c r="B193" s="587">
        <v>468101</v>
      </c>
      <c r="C193" t="s">
        <v>896</v>
      </c>
      <c r="E193" t="s">
        <v>893</v>
      </c>
      <c r="F193">
        <v>27</v>
      </c>
      <c r="G193">
        <v>27</v>
      </c>
    </row>
    <row r="194" spans="2:7">
      <c r="B194" s="587">
        <v>3054</v>
      </c>
      <c r="C194" t="s">
        <v>897</v>
      </c>
      <c r="E194" t="s">
        <v>898</v>
      </c>
      <c r="F194">
        <v>108</v>
      </c>
      <c r="G194">
        <v>108</v>
      </c>
    </row>
    <row r="195" spans="2:7">
      <c r="B195" s="587">
        <v>305501</v>
      </c>
      <c r="C195" t="s">
        <v>899</v>
      </c>
      <c r="E195" t="s">
        <v>900</v>
      </c>
      <c r="F195">
        <v>29</v>
      </c>
      <c r="G195">
        <v>29</v>
      </c>
    </row>
    <row r="196" spans="2:7">
      <c r="B196" s="587">
        <v>233801</v>
      </c>
      <c r="C196" t="s">
        <v>901</v>
      </c>
      <c r="F196">
        <v>18</v>
      </c>
      <c r="G196">
        <v>18</v>
      </c>
    </row>
    <row r="197" spans="2:7">
      <c r="B197" s="587">
        <v>468501</v>
      </c>
      <c r="C197" t="s">
        <v>902</v>
      </c>
      <c r="E197" t="s">
        <v>898</v>
      </c>
      <c r="F197">
        <v>9</v>
      </c>
      <c r="G197">
        <v>9</v>
      </c>
    </row>
    <row r="198" spans="2:7">
      <c r="B198" s="587">
        <v>468503</v>
      </c>
      <c r="C198" t="s">
        <v>903</v>
      </c>
      <c r="E198" t="s">
        <v>898</v>
      </c>
      <c r="F198">
        <v>9</v>
      </c>
      <c r="G198">
        <v>9</v>
      </c>
    </row>
    <row r="199" spans="2:7">
      <c r="B199" s="587">
        <v>469601</v>
      </c>
      <c r="C199" t="s">
        <v>904</v>
      </c>
      <c r="E199" t="s">
        <v>898</v>
      </c>
      <c r="F199">
        <v>36</v>
      </c>
      <c r="G199">
        <v>36</v>
      </c>
    </row>
    <row r="200" spans="2:7">
      <c r="B200" s="587">
        <v>469603</v>
      </c>
      <c r="C200" t="s">
        <v>905</v>
      </c>
      <c r="E200" t="s">
        <v>898</v>
      </c>
      <c r="F200">
        <v>36</v>
      </c>
      <c r="G200">
        <v>36</v>
      </c>
    </row>
    <row r="201" spans="2:7">
      <c r="B201" s="587">
        <v>3056</v>
      </c>
      <c r="C201" t="s">
        <v>906</v>
      </c>
      <c r="E201" t="s">
        <v>907</v>
      </c>
      <c r="F201">
        <v>125</v>
      </c>
      <c r="G201">
        <v>125</v>
      </c>
    </row>
    <row r="202" spans="2:7">
      <c r="B202" s="587">
        <v>3057</v>
      </c>
      <c r="C202" t="s">
        <v>908</v>
      </c>
      <c r="E202" t="s">
        <v>909</v>
      </c>
      <c r="F202">
        <v>49</v>
      </c>
      <c r="G202">
        <v>49</v>
      </c>
    </row>
    <row r="203" spans="2:7">
      <c r="B203" s="587">
        <v>233501</v>
      </c>
      <c r="C203" t="s">
        <v>910</v>
      </c>
      <c r="F203">
        <v>45</v>
      </c>
      <c r="G203">
        <v>45</v>
      </c>
    </row>
    <row r="204" spans="2:7">
      <c r="B204" s="587">
        <v>463901</v>
      </c>
      <c r="C204" t="s">
        <v>911</v>
      </c>
      <c r="E204" t="s">
        <v>907</v>
      </c>
      <c r="F204">
        <v>14</v>
      </c>
      <c r="G204">
        <v>14</v>
      </c>
    </row>
    <row r="205" spans="2:7">
      <c r="B205" s="587">
        <v>465901</v>
      </c>
      <c r="C205" t="s">
        <v>912</v>
      </c>
      <c r="E205" t="s">
        <v>907</v>
      </c>
      <c r="F205">
        <v>13</v>
      </c>
      <c r="G205">
        <v>13</v>
      </c>
    </row>
    <row r="206" spans="2:7">
      <c r="B206" s="587">
        <v>469401</v>
      </c>
      <c r="C206" t="s">
        <v>913</v>
      </c>
      <c r="E206" t="s">
        <v>907</v>
      </c>
      <c r="F206">
        <v>27</v>
      </c>
      <c r="G206">
        <v>27</v>
      </c>
    </row>
    <row r="207" spans="2:7">
      <c r="B207" s="587">
        <v>469403</v>
      </c>
      <c r="C207" t="s">
        <v>914</v>
      </c>
      <c r="E207" t="s">
        <v>907</v>
      </c>
      <c r="F207">
        <v>13</v>
      </c>
      <c r="G207">
        <v>13</v>
      </c>
    </row>
    <row r="208" spans="2:7">
      <c r="B208" s="587">
        <v>469405</v>
      </c>
      <c r="C208" t="s">
        <v>915</v>
      </c>
      <c r="E208" t="s">
        <v>907</v>
      </c>
      <c r="F208">
        <v>13</v>
      </c>
      <c r="G208">
        <v>13</v>
      </c>
    </row>
    <row r="209" spans="2:7">
      <c r="B209" s="587">
        <v>3058</v>
      </c>
      <c r="C209" t="s">
        <v>916</v>
      </c>
      <c r="E209" t="s">
        <v>917</v>
      </c>
      <c r="F209">
        <v>183</v>
      </c>
      <c r="G209">
        <v>183</v>
      </c>
    </row>
    <row r="210" spans="2:7">
      <c r="B210" s="587">
        <v>3059</v>
      </c>
      <c r="C210" t="s">
        <v>918</v>
      </c>
      <c r="E210" t="s">
        <v>919</v>
      </c>
      <c r="F210">
        <v>50</v>
      </c>
      <c r="G210">
        <v>50</v>
      </c>
    </row>
    <row r="211" spans="2:7">
      <c r="B211" s="587">
        <v>461601</v>
      </c>
      <c r="C211" t="s">
        <v>920</v>
      </c>
      <c r="F211">
        <v>36</v>
      </c>
      <c r="G211">
        <v>36</v>
      </c>
    </row>
    <row r="212" spans="2:7">
      <c r="B212" s="587">
        <v>462401</v>
      </c>
      <c r="C212" t="s">
        <v>921</v>
      </c>
      <c r="F212">
        <v>40</v>
      </c>
      <c r="G212">
        <v>40</v>
      </c>
    </row>
    <row r="213" spans="2:7">
      <c r="B213" s="587">
        <v>233201</v>
      </c>
      <c r="C213" t="s">
        <v>922</v>
      </c>
      <c r="F213">
        <v>31</v>
      </c>
      <c r="G213">
        <v>31</v>
      </c>
    </row>
    <row r="214" spans="2:7">
      <c r="B214" s="587">
        <v>233401</v>
      </c>
      <c r="C214" t="s">
        <v>923</v>
      </c>
      <c r="F214">
        <v>49</v>
      </c>
      <c r="G214">
        <v>49</v>
      </c>
    </row>
    <row r="215" spans="2:7">
      <c r="B215" s="587">
        <v>463301</v>
      </c>
      <c r="C215" t="s">
        <v>924</v>
      </c>
      <c r="E215" t="s">
        <v>917</v>
      </c>
      <c r="F215">
        <v>18</v>
      </c>
      <c r="G215">
        <v>18</v>
      </c>
    </row>
    <row r="216" spans="2:7">
      <c r="B216" s="587">
        <v>466801</v>
      </c>
      <c r="C216" t="s">
        <v>925</v>
      </c>
      <c r="E216" t="s">
        <v>917</v>
      </c>
      <c r="F216">
        <v>9</v>
      </c>
      <c r="G216">
        <v>9</v>
      </c>
    </row>
    <row r="217" spans="2:7">
      <c r="B217" s="587">
        <v>305902</v>
      </c>
      <c r="C217" t="s">
        <v>926</v>
      </c>
      <c r="F217">
        <v>21</v>
      </c>
      <c r="G217">
        <v>21</v>
      </c>
    </row>
    <row r="218" spans="2:7">
      <c r="B218" s="587">
        <v>305904</v>
      </c>
      <c r="C218" t="s">
        <v>927</v>
      </c>
      <c r="F218">
        <v>21</v>
      </c>
      <c r="G218">
        <v>21</v>
      </c>
    </row>
    <row r="219" spans="2:7">
      <c r="B219" s="587">
        <v>3060</v>
      </c>
      <c r="C219" t="s">
        <v>928</v>
      </c>
      <c r="E219" t="s">
        <v>929</v>
      </c>
      <c r="F219">
        <v>268</v>
      </c>
      <c r="G219">
        <v>268</v>
      </c>
    </row>
    <row r="220" spans="2:7">
      <c r="B220" s="587">
        <v>3061</v>
      </c>
      <c r="C220" t="s">
        <v>930</v>
      </c>
      <c r="E220" t="s">
        <v>931</v>
      </c>
      <c r="F220">
        <v>86</v>
      </c>
      <c r="G220">
        <v>86</v>
      </c>
    </row>
    <row r="221" spans="2:7">
      <c r="B221" s="587">
        <v>3062</v>
      </c>
      <c r="C221" t="s">
        <v>932</v>
      </c>
      <c r="E221" t="s">
        <v>933</v>
      </c>
      <c r="F221">
        <v>75</v>
      </c>
      <c r="G221">
        <v>75</v>
      </c>
    </row>
    <row r="222" spans="2:7">
      <c r="B222" s="587">
        <v>473601</v>
      </c>
      <c r="C222" t="s">
        <v>934</v>
      </c>
      <c r="E222" t="s">
        <v>935</v>
      </c>
      <c r="F222">
        <v>13</v>
      </c>
      <c r="G222">
        <v>13</v>
      </c>
    </row>
    <row r="223" spans="2:7">
      <c r="B223" s="587">
        <v>461101</v>
      </c>
      <c r="C223" t="s">
        <v>936</v>
      </c>
      <c r="F223">
        <v>22</v>
      </c>
      <c r="G223">
        <v>22</v>
      </c>
    </row>
    <row r="224" spans="2:7">
      <c r="B224" s="587">
        <v>462001</v>
      </c>
      <c r="C224" t="s">
        <v>937</v>
      </c>
      <c r="F224">
        <v>27</v>
      </c>
      <c r="G224">
        <v>27</v>
      </c>
    </row>
    <row r="225" spans="2:7">
      <c r="B225" s="587">
        <v>460101</v>
      </c>
      <c r="C225" t="s">
        <v>938</v>
      </c>
      <c r="F225">
        <v>13</v>
      </c>
      <c r="G225">
        <v>13</v>
      </c>
    </row>
    <row r="226" spans="2:7">
      <c r="B226" s="587">
        <v>464401</v>
      </c>
      <c r="C226" t="s">
        <v>939</v>
      </c>
      <c r="E226" t="s">
        <v>940</v>
      </c>
      <c r="F226">
        <v>13</v>
      </c>
      <c r="G226">
        <v>13</v>
      </c>
    </row>
    <row r="227" spans="2:7">
      <c r="B227" s="587">
        <v>3063</v>
      </c>
      <c r="C227" t="s">
        <v>941</v>
      </c>
      <c r="E227" t="s">
        <v>942</v>
      </c>
      <c r="F227">
        <v>107</v>
      </c>
      <c r="G227">
        <v>107</v>
      </c>
    </row>
    <row r="228" spans="2:7">
      <c r="B228" s="587">
        <v>473501</v>
      </c>
      <c r="C228" t="s">
        <v>943</v>
      </c>
      <c r="E228" t="s">
        <v>944</v>
      </c>
      <c r="F228">
        <v>13</v>
      </c>
      <c r="G228">
        <v>13</v>
      </c>
    </row>
    <row r="229" spans="2:7">
      <c r="B229" s="587">
        <v>461201</v>
      </c>
      <c r="C229" t="s">
        <v>945</v>
      </c>
      <c r="F229">
        <v>27</v>
      </c>
      <c r="G229">
        <v>27</v>
      </c>
    </row>
    <row r="230" spans="2:7">
      <c r="B230" s="587">
        <v>462201</v>
      </c>
      <c r="C230" t="s">
        <v>946</v>
      </c>
      <c r="F230">
        <v>36</v>
      </c>
      <c r="G230">
        <v>36</v>
      </c>
    </row>
    <row r="231" spans="2:7">
      <c r="B231" s="587">
        <v>460201</v>
      </c>
      <c r="C231" t="s">
        <v>947</v>
      </c>
      <c r="F231">
        <v>18</v>
      </c>
      <c r="G231">
        <v>18</v>
      </c>
    </row>
    <row r="232" spans="2:7">
      <c r="B232" s="587">
        <v>463001</v>
      </c>
      <c r="C232" t="s">
        <v>948</v>
      </c>
      <c r="E232" t="s">
        <v>942</v>
      </c>
      <c r="F232">
        <v>13</v>
      </c>
      <c r="G232">
        <v>13</v>
      </c>
    </row>
    <row r="233" spans="2:7">
      <c r="B233" s="587">
        <v>3064</v>
      </c>
      <c r="C233" t="s">
        <v>949</v>
      </c>
      <c r="E233" t="s">
        <v>950</v>
      </c>
      <c r="F233">
        <v>142</v>
      </c>
      <c r="G233">
        <v>142</v>
      </c>
    </row>
    <row r="234" spans="2:7">
      <c r="B234" s="587">
        <v>306501</v>
      </c>
      <c r="C234" t="s">
        <v>951</v>
      </c>
      <c r="E234" t="s">
        <v>952</v>
      </c>
      <c r="F234">
        <v>37</v>
      </c>
      <c r="G234">
        <v>37</v>
      </c>
    </row>
    <row r="235" spans="2:7">
      <c r="B235" s="587">
        <v>461301</v>
      </c>
      <c r="C235" t="s">
        <v>953</v>
      </c>
      <c r="F235">
        <v>31</v>
      </c>
      <c r="G235">
        <v>31</v>
      </c>
    </row>
    <row r="236" spans="2:7">
      <c r="B236" s="587">
        <v>462201</v>
      </c>
      <c r="C236" t="s">
        <v>954</v>
      </c>
      <c r="F236">
        <v>36</v>
      </c>
      <c r="G236">
        <v>36</v>
      </c>
    </row>
    <row r="237" spans="2:7">
      <c r="B237" s="587">
        <v>460301</v>
      </c>
      <c r="C237" t="s">
        <v>955</v>
      </c>
      <c r="F237">
        <v>31</v>
      </c>
      <c r="G237">
        <v>31</v>
      </c>
    </row>
    <row r="238" spans="2:7">
      <c r="B238" s="587">
        <v>460401</v>
      </c>
      <c r="C238" t="s">
        <v>956</v>
      </c>
      <c r="F238">
        <v>13</v>
      </c>
      <c r="G238">
        <v>13</v>
      </c>
    </row>
    <row r="239" spans="2:7">
      <c r="B239" s="587">
        <v>463101</v>
      </c>
      <c r="C239" t="s">
        <v>957</v>
      </c>
      <c r="E239" t="s">
        <v>950</v>
      </c>
      <c r="F239">
        <v>18</v>
      </c>
      <c r="G239">
        <v>18</v>
      </c>
    </row>
    <row r="240" spans="2:7">
      <c r="B240" s="587">
        <v>466001</v>
      </c>
      <c r="C240" t="s">
        <v>958</v>
      </c>
      <c r="E240" t="s">
        <v>950</v>
      </c>
      <c r="F240">
        <v>13</v>
      </c>
      <c r="G240">
        <v>13</v>
      </c>
    </row>
    <row r="241" spans="2:7">
      <c r="B241" s="587">
        <v>3082</v>
      </c>
      <c r="C241" t="s">
        <v>959</v>
      </c>
      <c r="E241" t="s">
        <v>960</v>
      </c>
      <c r="F241">
        <v>129</v>
      </c>
      <c r="G241">
        <v>129</v>
      </c>
    </row>
    <row r="242" spans="2:7">
      <c r="B242" s="587">
        <v>308301</v>
      </c>
      <c r="C242" t="s">
        <v>961</v>
      </c>
      <c r="E242" t="s">
        <v>962</v>
      </c>
      <c r="F242">
        <v>30</v>
      </c>
      <c r="G242">
        <v>30</v>
      </c>
    </row>
    <row r="243" spans="2:7">
      <c r="B243" s="587">
        <v>468901</v>
      </c>
      <c r="C243" t="s">
        <v>963</v>
      </c>
      <c r="F243">
        <v>27</v>
      </c>
      <c r="G243">
        <v>27</v>
      </c>
    </row>
    <row r="244" spans="2:7">
      <c r="B244" s="587">
        <v>468903</v>
      </c>
      <c r="C244" t="s">
        <v>964</v>
      </c>
      <c r="F244">
        <v>40</v>
      </c>
      <c r="G244">
        <v>40</v>
      </c>
    </row>
    <row r="245" spans="2:7">
      <c r="B245" s="587">
        <v>469201</v>
      </c>
      <c r="C245" t="s">
        <v>965</v>
      </c>
      <c r="F245">
        <v>31</v>
      </c>
      <c r="G245">
        <v>31</v>
      </c>
    </row>
    <row r="246" spans="2:7">
      <c r="B246" s="587">
        <v>469101</v>
      </c>
      <c r="C246" t="s">
        <v>966</v>
      </c>
      <c r="E246" t="s">
        <v>960</v>
      </c>
      <c r="F246">
        <v>18</v>
      </c>
      <c r="G246">
        <v>18</v>
      </c>
    </row>
    <row r="247" spans="2:7">
      <c r="B247" s="587">
        <v>469103</v>
      </c>
      <c r="C247" t="s">
        <v>967</v>
      </c>
      <c r="E247" t="s">
        <v>960</v>
      </c>
      <c r="F247">
        <v>13</v>
      </c>
      <c r="G247">
        <v>13</v>
      </c>
    </row>
    <row r="248" spans="2:7">
      <c r="B248" s="587">
        <v>3073</v>
      </c>
      <c r="C248" t="s">
        <v>968</v>
      </c>
      <c r="E248" t="s">
        <v>969</v>
      </c>
      <c r="F248">
        <v>163</v>
      </c>
      <c r="G248">
        <v>163</v>
      </c>
    </row>
    <row r="249" spans="2:7">
      <c r="B249" s="587">
        <v>307401</v>
      </c>
      <c r="C249" t="s">
        <v>970</v>
      </c>
      <c r="E249" t="s">
        <v>971</v>
      </c>
      <c r="F249">
        <v>39</v>
      </c>
      <c r="G249">
        <v>39</v>
      </c>
    </row>
    <row r="250" spans="2:7">
      <c r="B250" s="587">
        <v>461701</v>
      </c>
      <c r="C250" t="s">
        <v>972</v>
      </c>
      <c r="F250">
        <v>29</v>
      </c>
      <c r="G250">
        <v>29</v>
      </c>
    </row>
    <row r="251" spans="2:7">
      <c r="B251" s="587">
        <v>461703</v>
      </c>
      <c r="C251" t="s">
        <v>973</v>
      </c>
      <c r="F251">
        <v>22</v>
      </c>
      <c r="G251">
        <v>22</v>
      </c>
    </row>
    <row r="252" spans="2:7">
      <c r="B252" s="587">
        <v>468801</v>
      </c>
      <c r="C252" t="s">
        <v>974</v>
      </c>
      <c r="F252">
        <v>18</v>
      </c>
      <c r="G252">
        <v>18</v>
      </c>
    </row>
    <row r="253" spans="2:7">
      <c r="B253" s="587">
        <v>468803</v>
      </c>
      <c r="C253" t="s">
        <v>975</v>
      </c>
      <c r="F253">
        <v>54</v>
      </c>
      <c r="G253">
        <v>54</v>
      </c>
    </row>
    <row r="254" spans="2:7">
      <c r="B254" s="587">
        <v>462701</v>
      </c>
      <c r="C254" t="s">
        <v>976</v>
      </c>
      <c r="E254" t="s">
        <v>969</v>
      </c>
      <c r="F254">
        <v>27</v>
      </c>
      <c r="G254">
        <v>27</v>
      </c>
    </row>
    <row r="255" spans="2:7">
      <c r="B255" s="587">
        <v>462801</v>
      </c>
      <c r="C255" t="s">
        <v>977</v>
      </c>
      <c r="E255" t="s">
        <v>969</v>
      </c>
      <c r="F255">
        <v>13</v>
      </c>
      <c r="G255">
        <v>13</v>
      </c>
    </row>
    <row r="256" spans="2:7">
      <c r="B256" s="587">
        <v>3079</v>
      </c>
      <c r="C256" t="s">
        <v>978</v>
      </c>
      <c r="E256" t="s">
        <v>979</v>
      </c>
      <c r="F256">
        <v>299</v>
      </c>
      <c r="G256">
        <v>299</v>
      </c>
    </row>
    <row r="257" spans="2:7">
      <c r="B257" s="587">
        <v>308001</v>
      </c>
      <c r="C257" t="s">
        <v>980</v>
      </c>
      <c r="E257" t="s">
        <v>981</v>
      </c>
      <c r="F257">
        <v>30</v>
      </c>
      <c r="G257">
        <v>30</v>
      </c>
    </row>
    <row r="258" spans="2:7">
      <c r="B258" s="587">
        <v>3081</v>
      </c>
      <c r="C258" t="s">
        <v>982</v>
      </c>
      <c r="E258" t="s">
        <v>983</v>
      </c>
      <c r="F258">
        <v>40</v>
      </c>
      <c r="G258">
        <v>40</v>
      </c>
    </row>
    <row r="259" spans="2:7">
      <c r="B259" s="587">
        <v>461801</v>
      </c>
      <c r="C259" t="s">
        <v>984</v>
      </c>
      <c r="F259">
        <v>32</v>
      </c>
      <c r="G259">
        <v>32</v>
      </c>
    </row>
    <row r="260" spans="2:7">
      <c r="B260" s="587">
        <v>472301</v>
      </c>
      <c r="C260" t="s">
        <v>985</v>
      </c>
      <c r="F260">
        <v>27</v>
      </c>
      <c r="G260">
        <v>27</v>
      </c>
    </row>
    <row r="261" spans="2:7">
      <c r="B261" s="587">
        <v>472401</v>
      </c>
      <c r="C261" t="s">
        <v>986</v>
      </c>
      <c r="F261">
        <v>13</v>
      </c>
      <c r="G261">
        <v>13</v>
      </c>
    </row>
    <row r="262" spans="2:7">
      <c r="B262" s="587">
        <v>472601</v>
      </c>
      <c r="C262" t="s">
        <v>987</v>
      </c>
      <c r="F262">
        <v>13</v>
      </c>
      <c r="G262">
        <v>13</v>
      </c>
    </row>
    <row r="263" spans="2:7">
      <c r="B263" s="587">
        <v>474101</v>
      </c>
      <c r="C263" t="s">
        <v>988</v>
      </c>
      <c r="F263">
        <v>13</v>
      </c>
      <c r="G263">
        <v>13</v>
      </c>
    </row>
    <row r="264" spans="2:7">
      <c r="B264" s="587">
        <v>474103</v>
      </c>
      <c r="C264" t="s">
        <v>989</v>
      </c>
      <c r="F264">
        <v>49</v>
      </c>
      <c r="G264">
        <v>49</v>
      </c>
    </row>
    <row r="265" spans="2:7">
      <c r="B265" s="587">
        <v>467901</v>
      </c>
      <c r="C265" t="s">
        <v>990</v>
      </c>
      <c r="E265" t="s">
        <v>979</v>
      </c>
      <c r="F265">
        <v>27</v>
      </c>
      <c r="G265">
        <v>27</v>
      </c>
    </row>
    <row r="266" spans="2:7">
      <c r="B266" s="587">
        <v>467903</v>
      </c>
      <c r="C266" t="s">
        <v>991</v>
      </c>
      <c r="E266" t="s">
        <v>979</v>
      </c>
      <c r="F266">
        <v>36</v>
      </c>
      <c r="G266">
        <v>36</v>
      </c>
    </row>
    <row r="267" spans="2:7">
      <c r="B267" s="587">
        <v>467905</v>
      </c>
      <c r="C267" t="s">
        <v>992</v>
      </c>
      <c r="E267" t="s">
        <v>979</v>
      </c>
      <c r="F267">
        <v>49</v>
      </c>
      <c r="G267">
        <v>49</v>
      </c>
    </row>
    <row r="268" spans="2:7">
      <c r="B268" s="587">
        <v>468601</v>
      </c>
      <c r="C268" t="s">
        <v>993</v>
      </c>
      <c r="E268" t="s">
        <v>979</v>
      </c>
      <c r="F268">
        <v>27</v>
      </c>
      <c r="G268">
        <v>27</v>
      </c>
    </row>
    <row r="269" spans="2:7">
      <c r="B269" s="587">
        <v>468603</v>
      </c>
      <c r="C269" t="s">
        <v>994</v>
      </c>
      <c r="E269" t="s">
        <v>979</v>
      </c>
      <c r="F269">
        <v>13</v>
      </c>
      <c r="G269">
        <v>13</v>
      </c>
    </row>
    <row r="270" spans="2:7">
      <c r="B270" s="587">
        <v>308102</v>
      </c>
      <c r="C270" t="s">
        <v>995</v>
      </c>
      <c r="F270">
        <v>20</v>
      </c>
      <c r="G270">
        <v>20</v>
      </c>
    </row>
    <row r="271" spans="2:7">
      <c r="B271" s="587">
        <v>308104</v>
      </c>
      <c r="C271" t="s">
        <v>996</v>
      </c>
      <c r="F271">
        <v>20</v>
      </c>
      <c r="G271">
        <v>20</v>
      </c>
    </row>
    <row r="272" spans="2:7">
      <c r="B272" s="587">
        <v>3066</v>
      </c>
      <c r="C272" t="s">
        <v>997</v>
      </c>
      <c r="E272" t="s">
        <v>998</v>
      </c>
      <c r="F272">
        <v>284</v>
      </c>
      <c r="G272">
        <v>284</v>
      </c>
    </row>
    <row r="273" spans="2:7">
      <c r="B273" s="587">
        <v>306704</v>
      </c>
      <c r="C273" t="s">
        <v>999</v>
      </c>
      <c r="E273" t="s">
        <v>1000</v>
      </c>
      <c r="F273">
        <v>66</v>
      </c>
      <c r="G273">
        <v>66</v>
      </c>
    </row>
    <row r="274" spans="2:7">
      <c r="B274" s="587">
        <v>306804</v>
      </c>
      <c r="C274" t="s">
        <v>1001</v>
      </c>
      <c r="E274" t="s">
        <v>1002</v>
      </c>
      <c r="F274">
        <v>32</v>
      </c>
      <c r="G274">
        <v>32</v>
      </c>
    </row>
    <row r="275" spans="2:7">
      <c r="B275" s="587">
        <v>306904</v>
      </c>
      <c r="C275" t="s">
        <v>1003</v>
      </c>
      <c r="E275" t="s">
        <v>1004</v>
      </c>
      <c r="F275">
        <v>32</v>
      </c>
      <c r="G275">
        <v>32</v>
      </c>
    </row>
    <row r="276" spans="2:7">
      <c r="B276" s="587">
        <v>464601</v>
      </c>
      <c r="C276" t="s">
        <v>1005</v>
      </c>
      <c r="F276">
        <v>32</v>
      </c>
      <c r="G276">
        <v>32</v>
      </c>
    </row>
    <row r="277" spans="2:7">
      <c r="B277" s="587">
        <v>464603</v>
      </c>
      <c r="C277" t="s">
        <v>1006</v>
      </c>
      <c r="F277">
        <v>45</v>
      </c>
      <c r="G277">
        <v>45</v>
      </c>
    </row>
    <row r="278" spans="2:7">
      <c r="B278" s="587">
        <v>464701</v>
      </c>
      <c r="C278" t="s">
        <v>1007</v>
      </c>
      <c r="F278">
        <v>12</v>
      </c>
      <c r="G278">
        <v>12</v>
      </c>
    </row>
    <row r="279" spans="2:7">
      <c r="B279" s="587">
        <v>464703</v>
      </c>
      <c r="C279" t="s">
        <v>1008</v>
      </c>
      <c r="F279">
        <v>18</v>
      </c>
      <c r="G279">
        <v>18</v>
      </c>
    </row>
    <row r="280" spans="2:7">
      <c r="B280" s="587">
        <v>464801</v>
      </c>
      <c r="C280" t="s">
        <v>1009</v>
      </c>
      <c r="F280">
        <v>12</v>
      </c>
      <c r="G280">
        <v>12</v>
      </c>
    </row>
    <row r="281" spans="2:7">
      <c r="B281" s="587">
        <v>464803</v>
      </c>
      <c r="C281" t="s">
        <v>1010</v>
      </c>
      <c r="F281">
        <v>18</v>
      </c>
      <c r="G281">
        <v>18</v>
      </c>
    </row>
    <row r="282" spans="2:7">
      <c r="B282" s="587">
        <v>468201</v>
      </c>
      <c r="C282" t="s">
        <v>1011</v>
      </c>
      <c r="F282">
        <v>31</v>
      </c>
      <c r="G282">
        <v>31</v>
      </c>
    </row>
    <row r="283" spans="2:7">
      <c r="B283" s="587">
        <v>472201</v>
      </c>
      <c r="C283" t="s">
        <v>1012</v>
      </c>
      <c r="F283">
        <v>13</v>
      </c>
      <c r="G283">
        <v>13</v>
      </c>
    </row>
    <row r="284" spans="2:7">
      <c r="B284" s="587">
        <v>474001</v>
      </c>
      <c r="C284" t="s">
        <v>1013</v>
      </c>
      <c r="E284" t="s">
        <v>998</v>
      </c>
      <c r="F284">
        <v>36</v>
      </c>
      <c r="G284">
        <v>36</v>
      </c>
    </row>
    <row r="285" spans="2:7">
      <c r="B285" s="587">
        <v>474003</v>
      </c>
      <c r="C285" t="s">
        <v>1014</v>
      </c>
      <c r="E285" t="s">
        <v>998</v>
      </c>
      <c r="F285">
        <v>27</v>
      </c>
      <c r="G285">
        <v>27</v>
      </c>
    </row>
    <row r="286" spans="2:7">
      <c r="B286" s="587">
        <v>473201</v>
      </c>
      <c r="C286" t="s">
        <v>1015</v>
      </c>
      <c r="E286" t="s">
        <v>998</v>
      </c>
      <c r="F286">
        <v>18</v>
      </c>
      <c r="G286">
        <v>18</v>
      </c>
    </row>
    <row r="287" spans="2:7">
      <c r="B287" s="587">
        <v>472901</v>
      </c>
      <c r="C287" t="s">
        <v>1016</v>
      </c>
      <c r="E287" t="s">
        <v>998</v>
      </c>
      <c r="F287">
        <v>22</v>
      </c>
      <c r="G287">
        <v>22</v>
      </c>
    </row>
    <row r="288" spans="2:7">
      <c r="B288" s="587">
        <v>306701</v>
      </c>
      <c r="C288" t="s">
        <v>1017</v>
      </c>
      <c r="F288">
        <v>33</v>
      </c>
      <c r="G288">
        <v>33</v>
      </c>
    </row>
    <row r="289" spans="2:7">
      <c r="B289" s="587">
        <v>306703</v>
      </c>
      <c r="C289" t="s">
        <v>1018</v>
      </c>
      <c r="F289">
        <v>33</v>
      </c>
      <c r="G289">
        <v>33</v>
      </c>
    </row>
    <row r="290" spans="2:7">
      <c r="B290" s="587">
        <v>306901</v>
      </c>
      <c r="C290" t="s">
        <v>1019</v>
      </c>
      <c r="F290">
        <v>16</v>
      </c>
      <c r="G290">
        <v>16</v>
      </c>
    </row>
    <row r="291" spans="2:7">
      <c r="B291" s="587">
        <v>306903</v>
      </c>
      <c r="C291" t="s">
        <v>1020</v>
      </c>
      <c r="F291">
        <v>16</v>
      </c>
      <c r="G291">
        <v>16</v>
      </c>
    </row>
    <row r="292" spans="2:7">
      <c r="B292" s="587">
        <v>3077</v>
      </c>
      <c r="C292" t="s">
        <v>1021</v>
      </c>
      <c r="E292" t="s">
        <v>1022</v>
      </c>
      <c r="F292">
        <v>463</v>
      </c>
      <c r="G292">
        <v>463</v>
      </c>
    </row>
    <row r="293" spans="2:7">
      <c r="B293" s="587">
        <v>307801</v>
      </c>
      <c r="C293" t="s">
        <v>1023</v>
      </c>
      <c r="E293" t="s">
        <v>1024</v>
      </c>
      <c r="F293">
        <v>41</v>
      </c>
      <c r="G293">
        <v>41</v>
      </c>
    </row>
    <row r="294" spans="2:7">
      <c r="B294" s="587">
        <v>469701</v>
      </c>
      <c r="C294" t="s">
        <v>1025</v>
      </c>
      <c r="F294">
        <v>49</v>
      </c>
      <c r="G294">
        <v>49</v>
      </c>
    </row>
    <row r="295" spans="2:7">
      <c r="B295" s="587">
        <v>469703</v>
      </c>
      <c r="C295" t="s">
        <v>1026</v>
      </c>
      <c r="F295">
        <v>36</v>
      </c>
      <c r="G295">
        <v>36</v>
      </c>
    </row>
    <row r="296" spans="2:7">
      <c r="B296" s="587">
        <v>469801</v>
      </c>
      <c r="C296" t="s">
        <v>1026</v>
      </c>
      <c r="F296">
        <v>22</v>
      </c>
      <c r="G296">
        <v>22</v>
      </c>
    </row>
    <row r="297" spans="2:7">
      <c r="B297" s="587">
        <v>469803</v>
      </c>
      <c r="C297" t="s">
        <v>1027</v>
      </c>
      <c r="F297">
        <v>31</v>
      </c>
      <c r="G297">
        <v>31</v>
      </c>
    </row>
    <row r="298" spans="2:7">
      <c r="B298" s="587">
        <v>469901</v>
      </c>
      <c r="C298" t="s">
        <v>1028</v>
      </c>
      <c r="F298">
        <v>22</v>
      </c>
      <c r="G298">
        <v>22</v>
      </c>
    </row>
    <row r="299" spans="2:7">
      <c r="B299" s="587">
        <v>469903</v>
      </c>
      <c r="C299" t="s">
        <v>1029</v>
      </c>
      <c r="F299">
        <v>31</v>
      </c>
      <c r="G299">
        <v>31</v>
      </c>
    </row>
    <row r="300" spans="2:7">
      <c r="B300" s="587">
        <v>461001</v>
      </c>
      <c r="C300" t="s">
        <v>1030</v>
      </c>
      <c r="E300" t="s">
        <v>1022</v>
      </c>
      <c r="F300">
        <v>18</v>
      </c>
      <c r="G300">
        <v>18</v>
      </c>
    </row>
    <row r="301" spans="2:7">
      <c r="B301" s="587">
        <v>461003</v>
      </c>
      <c r="C301" t="s">
        <v>1031</v>
      </c>
      <c r="E301" t="s">
        <v>1022</v>
      </c>
      <c r="F301">
        <v>36</v>
      </c>
      <c r="G301">
        <v>36</v>
      </c>
    </row>
    <row r="302" spans="2:7">
      <c r="B302" s="587">
        <v>461901</v>
      </c>
      <c r="C302" t="s">
        <v>1032</v>
      </c>
      <c r="E302" t="s">
        <v>1022</v>
      </c>
      <c r="F302">
        <v>22</v>
      </c>
      <c r="G302">
        <v>22</v>
      </c>
    </row>
    <row r="303" spans="2:7">
      <c r="B303" s="587">
        <v>461903</v>
      </c>
      <c r="C303" t="s">
        <v>1033</v>
      </c>
      <c r="E303" t="s">
        <v>1022</v>
      </c>
      <c r="F303">
        <v>22</v>
      </c>
      <c r="G303">
        <v>22</v>
      </c>
    </row>
    <row r="304" spans="2:7">
      <c r="B304" s="587">
        <v>460001</v>
      </c>
      <c r="C304" t="s">
        <v>1034</v>
      </c>
      <c r="F304">
        <v>134</v>
      </c>
      <c r="G304">
        <v>134</v>
      </c>
    </row>
    <row r="305" spans="2:8">
      <c r="B305" s="587">
        <v>460003</v>
      </c>
      <c r="C305" t="s">
        <v>1035</v>
      </c>
      <c r="F305">
        <v>40</v>
      </c>
      <c r="G305">
        <v>40</v>
      </c>
    </row>
    <row r="306" spans="2:8">
      <c r="B306" s="587">
        <v>3097</v>
      </c>
      <c r="C306" t="s">
        <v>1036</v>
      </c>
      <c r="E306" t="s">
        <v>1037</v>
      </c>
      <c r="F306">
        <v>400</v>
      </c>
      <c r="G306">
        <v>400</v>
      </c>
    </row>
    <row r="307" spans="2:8">
      <c r="B307" s="587">
        <v>3098</v>
      </c>
      <c r="C307" t="s">
        <v>1038</v>
      </c>
      <c r="E307" t="s">
        <v>1039</v>
      </c>
      <c r="F307">
        <v>40</v>
      </c>
      <c r="G307">
        <v>40</v>
      </c>
    </row>
    <row r="308" spans="2:8">
      <c r="B308" s="587">
        <v>309801</v>
      </c>
      <c r="C308" t="s">
        <v>1040</v>
      </c>
      <c r="E308" t="s">
        <v>1041</v>
      </c>
      <c r="F308">
        <v>32</v>
      </c>
      <c r="G308">
        <v>32</v>
      </c>
    </row>
    <row r="309" spans="2:8">
      <c r="B309" s="587">
        <v>3099</v>
      </c>
      <c r="C309" t="s">
        <v>2883</v>
      </c>
      <c r="E309" t="s">
        <v>2864</v>
      </c>
      <c r="F309">
        <v>299</v>
      </c>
      <c r="G309">
        <v>299</v>
      </c>
      <c r="H309" t="s">
        <v>2860</v>
      </c>
    </row>
    <row r="310" spans="2:8">
      <c r="B310" s="587">
        <v>309901</v>
      </c>
      <c r="C310" t="s">
        <v>2884</v>
      </c>
      <c r="F310">
        <v>74</v>
      </c>
      <c r="G310">
        <v>74</v>
      </c>
      <c r="H310" t="s">
        <v>2860</v>
      </c>
    </row>
    <row r="311" spans="2:8">
      <c r="B311" s="587">
        <v>309902</v>
      </c>
      <c r="C311" t="s">
        <v>2885</v>
      </c>
      <c r="E311" t="s">
        <v>2864</v>
      </c>
      <c r="F311">
        <v>12</v>
      </c>
      <c r="G311">
        <v>12</v>
      </c>
      <c r="H311" t="s">
        <v>2860</v>
      </c>
    </row>
    <row r="312" spans="2:8">
      <c r="B312" s="587">
        <v>309903</v>
      </c>
      <c r="C312" t="s">
        <v>2886</v>
      </c>
      <c r="E312" t="s">
        <v>2864</v>
      </c>
      <c r="F312">
        <v>31</v>
      </c>
      <c r="G312">
        <v>31</v>
      </c>
      <c r="H312" t="s">
        <v>2860</v>
      </c>
    </row>
    <row r="313" spans="2:8">
      <c r="B313" s="587">
        <v>309904</v>
      </c>
      <c r="C313" t="s">
        <v>2887</v>
      </c>
      <c r="F313">
        <v>68</v>
      </c>
      <c r="G313">
        <v>68</v>
      </c>
      <c r="H313" t="s">
        <v>2860</v>
      </c>
    </row>
    <row r="314" spans="2:8">
      <c r="B314" s="587">
        <v>309905</v>
      </c>
      <c r="C314" t="s">
        <v>2888</v>
      </c>
      <c r="E314" t="s">
        <v>2878</v>
      </c>
      <c r="F314">
        <v>76</v>
      </c>
      <c r="G314">
        <v>76</v>
      </c>
      <c r="H314" t="s">
        <v>2860</v>
      </c>
    </row>
    <row r="315" spans="2:8">
      <c r="B315" s="586" t="s">
        <v>1042</v>
      </c>
      <c r="C315" s="588"/>
      <c r="D315" s="588"/>
      <c r="E315" s="588"/>
      <c r="F315" s="588"/>
      <c r="G315" s="588"/>
    </row>
    <row r="316" spans="2:8">
      <c r="B316" s="587">
        <v>2401</v>
      </c>
      <c r="C316" t="s">
        <v>1043</v>
      </c>
      <c r="E316" t="s">
        <v>1044</v>
      </c>
      <c r="F316">
        <v>141</v>
      </c>
      <c r="G316">
        <v>141</v>
      </c>
    </row>
    <row r="317" spans="2:8">
      <c r="B317" s="587">
        <v>2402</v>
      </c>
      <c r="C317" t="s">
        <v>1045</v>
      </c>
      <c r="E317" t="s">
        <v>1046</v>
      </c>
      <c r="F317">
        <v>130</v>
      </c>
      <c r="G317">
        <v>130</v>
      </c>
    </row>
    <row r="318" spans="2:8">
      <c r="B318" s="587">
        <v>2403</v>
      </c>
      <c r="C318" t="s">
        <v>1047</v>
      </c>
      <c r="E318" t="s">
        <v>781</v>
      </c>
      <c r="F318">
        <v>146</v>
      </c>
      <c r="G318">
        <v>146</v>
      </c>
    </row>
    <row r="319" spans="2:8">
      <c r="B319" s="587">
        <v>2404</v>
      </c>
      <c r="C319" t="s">
        <v>1048</v>
      </c>
      <c r="E319" t="s">
        <v>772</v>
      </c>
      <c r="F319">
        <v>450</v>
      </c>
      <c r="G319">
        <v>450</v>
      </c>
    </row>
    <row r="320" spans="2:8">
      <c r="B320" s="587">
        <v>2405</v>
      </c>
      <c r="C320" t="s">
        <v>1049</v>
      </c>
      <c r="E320" t="s">
        <v>713</v>
      </c>
      <c r="F320">
        <v>271</v>
      </c>
      <c r="G320">
        <v>271</v>
      </c>
    </row>
    <row r="321" spans="2:8">
      <c r="B321" s="587">
        <v>2406</v>
      </c>
      <c r="C321" t="s">
        <v>1050</v>
      </c>
      <c r="E321" t="s">
        <v>711</v>
      </c>
      <c r="F321">
        <v>271</v>
      </c>
      <c r="G321">
        <v>271</v>
      </c>
    </row>
    <row r="322" spans="2:8">
      <c r="B322" s="587">
        <v>2407</v>
      </c>
      <c r="C322" t="s">
        <v>1051</v>
      </c>
      <c r="E322" t="s">
        <v>740</v>
      </c>
      <c r="F322">
        <v>345</v>
      </c>
      <c r="G322">
        <v>345</v>
      </c>
    </row>
    <row r="323" spans="2:8">
      <c r="B323" s="587">
        <v>2414</v>
      </c>
      <c r="C323" t="s">
        <v>1052</v>
      </c>
      <c r="E323" t="s">
        <v>1053</v>
      </c>
      <c r="F323">
        <v>231</v>
      </c>
      <c r="G323">
        <v>231</v>
      </c>
    </row>
    <row r="324" spans="2:8">
      <c r="B324" s="587">
        <v>2413</v>
      </c>
      <c r="C324" t="s">
        <v>1054</v>
      </c>
      <c r="E324" t="s">
        <v>121</v>
      </c>
      <c r="F324">
        <v>362</v>
      </c>
      <c r="G324">
        <v>362</v>
      </c>
    </row>
    <row r="325" spans="2:8">
      <c r="B325" s="587">
        <v>2425</v>
      </c>
      <c r="C325" t="s">
        <v>1055</v>
      </c>
      <c r="E325" t="s">
        <v>682</v>
      </c>
      <c r="F325">
        <v>414</v>
      </c>
      <c r="G325">
        <v>414</v>
      </c>
      <c r="H325" t="s">
        <v>2860</v>
      </c>
    </row>
    <row r="326" spans="2:8">
      <c r="B326" s="587">
        <v>2427</v>
      </c>
      <c r="C326" t="s">
        <v>1056</v>
      </c>
      <c r="E326" t="s">
        <v>307</v>
      </c>
      <c r="F326">
        <v>557</v>
      </c>
      <c r="G326">
        <v>557</v>
      </c>
    </row>
    <row r="327" spans="2:8">
      <c r="B327" s="587">
        <v>2428</v>
      </c>
      <c r="C327" t="s">
        <v>1057</v>
      </c>
      <c r="E327" t="s">
        <v>308</v>
      </c>
      <c r="F327">
        <v>739</v>
      </c>
      <c r="G327">
        <v>739</v>
      </c>
    </row>
    <row r="328" spans="2:8">
      <c r="B328" s="587">
        <v>2429</v>
      </c>
      <c r="C328" t="s">
        <v>1058</v>
      </c>
      <c r="E328" t="s">
        <v>417</v>
      </c>
      <c r="F328">
        <v>325</v>
      </c>
      <c r="G328">
        <v>325</v>
      </c>
    </row>
    <row r="329" spans="2:8">
      <c r="B329" s="587">
        <v>2431</v>
      </c>
      <c r="C329" t="s">
        <v>2889</v>
      </c>
      <c r="E329" t="s">
        <v>669</v>
      </c>
      <c r="F329">
        <v>385</v>
      </c>
      <c r="G329">
        <v>385</v>
      </c>
    </row>
    <row r="330" spans="2:8">
      <c r="B330" s="587">
        <v>2432</v>
      </c>
      <c r="C330" t="s">
        <v>2890</v>
      </c>
      <c r="E330" t="s">
        <v>671</v>
      </c>
      <c r="F330">
        <v>450</v>
      </c>
      <c r="G330">
        <v>450</v>
      </c>
    </row>
    <row r="331" spans="2:8">
      <c r="B331" s="587">
        <v>2410</v>
      </c>
      <c r="C331" t="s">
        <v>1059</v>
      </c>
      <c r="E331" t="s">
        <v>1060</v>
      </c>
      <c r="F331">
        <v>136</v>
      </c>
      <c r="G331">
        <v>136</v>
      </c>
    </row>
    <row r="332" spans="2:8">
      <c r="B332" s="587">
        <v>2417</v>
      </c>
      <c r="C332" t="s">
        <v>1061</v>
      </c>
      <c r="E332" t="s">
        <v>1062</v>
      </c>
      <c r="F332">
        <v>565</v>
      </c>
      <c r="G332">
        <v>565</v>
      </c>
    </row>
    <row r="333" spans="2:8">
      <c r="B333" s="587">
        <v>2411</v>
      </c>
      <c r="C333" t="s">
        <v>1063</v>
      </c>
      <c r="E333" t="s">
        <v>772</v>
      </c>
      <c r="F333">
        <v>493</v>
      </c>
      <c r="G333">
        <v>493</v>
      </c>
    </row>
    <row r="334" spans="2:8">
      <c r="B334" s="587">
        <v>2418</v>
      </c>
      <c r="C334" t="s">
        <v>1064</v>
      </c>
      <c r="E334" t="s">
        <v>669</v>
      </c>
      <c r="F334">
        <v>471</v>
      </c>
      <c r="G334">
        <v>471</v>
      </c>
    </row>
    <row r="335" spans="2:8">
      <c r="B335" s="587">
        <v>2426</v>
      </c>
      <c r="C335" t="s">
        <v>1065</v>
      </c>
      <c r="E335" t="s">
        <v>671</v>
      </c>
      <c r="F335">
        <v>507</v>
      </c>
      <c r="G335">
        <v>507</v>
      </c>
    </row>
    <row r="336" spans="2:8">
      <c r="B336" s="587">
        <v>2416</v>
      </c>
      <c r="C336" t="s">
        <v>1066</v>
      </c>
      <c r="E336" t="s">
        <v>307</v>
      </c>
      <c r="F336">
        <v>546</v>
      </c>
      <c r="G336">
        <v>546</v>
      </c>
    </row>
    <row r="337" spans="2:8">
      <c r="B337" s="587">
        <v>2435</v>
      </c>
      <c r="C337" t="s">
        <v>1067</v>
      </c>
      <c r="E337" t="s">
        <v>676</v>
      </c>
      <c r="F337">
        <v>755</v>
      </c>
      <c r="G337">
        <v>755</v>
      </c>
    </row>
    <row r="338" spans="2:8">
      <c r="B338" s="587">
        <v>2436</v>
      </c>
      <c r="C338" t="s">
        <v>2891</v>
      </c>
      <c r="E338" t="s">
        <v>2864</v>
      </c>
      <c r="F338">
        <v>665</v>
      </c>
      <c r="G338">
        <v>665</v>
      </c>
      <c r="H338" t="s">
        <v>2860</v>
      </c>
    </row>
    <row r="339" spans="2:8">
      <c r="B339" s="587">
        <v>2419</v>
      </c>
      <c r="C339" t="s">
        <v>1068</v>
      </c>
      <c r="E339" t="s">
        <v>308</v>
      </c>
      <c r="F339">
        <v>825</v>
      </c>
      <c r="G339">
        <v>825</v>
      </c>
    </row>
    <row r="340" spans="2:8">
      <c r="B340" s="587">
        <v>2440</v>
      </c>
      <c r="C340" t="s">
        <v>1069</v>
      </c>
      <c r="E340" t="s">
        <v>308</v>
      </c>
      <c r="F340">
        <v>256</v>
      </c>
      <c r="G340">
        <v>256</v>
      </c>
    </row>
    <row r="341" spans="2:8">
      <c r="B341" s="587">
        <v>2424</v>
      </c>
      <c r="C341" t="s">
        <v>1070</v>
      </c>
      <c r="E341" t="s">
        <v>42</v>
      </c>
      <c r="F341">
        <v>399</v>
      </c>
      <c r="G341">
        <v>399</v>
      </c>
    </row>
    <row r="342" spans="2:8">
      <c r="B342" s="587">
        <v>2420</v>
      </c>
      <c r="C342" t="s">
        <v>1071</v>
      </c>
      <c r="E342" t="s">
        <v>1072</v>
      </c>
      <c r="F342">
        <v>420</v>
      </c>
      <c r="G342">
        <v>420</v>
      </c>
    </row>
    <row r="343" spans="2:8">
      <c r="B343" s="587">
        <v>2421</v>
      </c>
      <c r="C343" t="s">
        <v>1073</v>
      </c>
      <c r="E343" t="s">
        <v>1074</v>
      </c>
      <c r="F343">
        <v>468</v>
      </c>
      <c r="G343">
        <v>468</v>
      </c>
    </row>
    <row r="344" spans="2:8">
      <c r="B344" s="587">
        <v>2422</v>
      </c>
      <c r="C344" t="s">
        <v>1075</v>
      </c>
      <c r="E344" t="s">
        <v>1076</v>
      </c>
      <c r="F344">
        <v>510</v>
      </c>
      <c r="G344">
        <v>510</v>
      </c>
    </row>
    <row r="345" spans="2:8">
      <c r="B345" s="587">
        <v>2423</v>
      </c>
      <c r="C345" t="s">
        <v>1077</v>
      </c>
      <c r="E345" t="s">
        <v>772</v>
      </c>
      <c r="F345">
        <v>637</v>
      </c>
      <c r="G345">
        <v>637</v>
      </c>
    </row>
    <row r="346" spans="2:8">
      <c r="B346" s="587">
        <v>2430</v>
      </c>
      <c r="C346" t="s">
        <v>1078</v>
      </c>
      <c r="E346" t="s">
        <v>721</v>
      </c>
      <c r="F346">
        <v>1219</v>
      </c>
      <c r="G346">
        <v>1219</v>
      </c>
    </row>
    <row r="347" spans="2:8">
      <c r="B347" s="587">
        <v>2470</v>
      </c>
      <c r="C347" t="s">
        <v>1079</v>
      </c>
      <c r="E347" t="s">
        <v>1080</v>
      </c>
      <c r="F347">
        <v>62</v>
      </c>
      <c r="G347">
        <v>62</v>
      </c>
    </row>
    <row r="348" spans="2:8">
      <c r="B348" s="587">
        <v>2471</v>
      </c>
      <c r="C348" t="s">
        <v>1081</v>
      </c>
      <c r="E348" t="s">
        <v>731</v>
      </c>
      <c r="F348">
        <v>79</v>
      </c>
      <c r="G348">
        <v>79</v>
      </c>
    </row>
    <row r="349" spans="2:8">
      <c r="B349" s="587">
        <v>2472</v>
      </c>
      <c r="C349" t="s">
        <v>1082</v>
      </c>
      <c r="E349" t="s">
        <v>1083</v>
      </c>
      <c r="F349">
        <v>143</v>
      </c>
      <c r="G349">
        <v>143</v>
      </c>
    </row>
    <row r="350" spans="2:8">
      <c r="B350" s="587">
        <v>247201</v>
      </c>
      <c r="C350" t="s">
        <v>2892</v>
      </c>
      <c r="E350" t="s">
        <v>1083</v>
      </c>
      <c r="F350">
        <v>57</v>
      </c>
      <c r="G350">
        <v>57</v>
      </c>
      <c r="H350" t="s">
        <v>2860</v>
      </c>
    </row>
    <row r="351" spans="2:8">
      <c r="B351" s="587">
        <v>2473</v>
      </c>
      <c r="C351" t="s">
        <v>1084</v>
      </c>
      <c r="E351" t="s">
        <v>1085</v>
      </c>
      <c r="F351">
        <v>170</v>
      </c>
      <c r="G351">
        <v>170</v>
      </c>
    </row>
    <row r="352" spans="2:8">
      <c r="B352" s="587">
        <v>2474</v>
      </c>
      <c r="C352" t="s">
        <v>1086</v>
      </c>
      <c r="E352" t="s">
        <v>1087</v>
      </c>
      <c r="F352">
        <v>265</v>
      </c>
      <c r="G352">
        <v>265</v>
      </c>
    </row>
    <row r="353" spans="2:8">
      <c r="B353" s="587">
        <v>2475</v>
      </c>
      <c r="C353" t="s">
        <v>1088</v>
      </c>
      <c r="E353" t="s">
        <v>1089</v>
      </c>
      <c r="F353">
        <v>366</v>
      </c>
      <c r="G353">
        <v>366</v>
      </c>
    </row>
    <row r="354" spans="2:8">
      <c r="B354" s="587">
        <v>247501</v>
      </c>
      <c r="C354" t="s">
        <v>2893</v>
      </c>
      <c r="E354" t="s">
        <v>1089</v>
      </c>
      <c r="F354">
        <v>146</v>
      </c>
      <c r="G354">
        <v>146</v>
      </c>
      <c r="H354" t="s">
        <v>2860</v>
      </c>
    </row>
    <row r="355" spans="2:8">
      <c r="B355" s="587">
        <v>2476</v>
      </c>
      <c r="C355" t="s">
        <v>1090</v>
      </c>
      <c r="E355" t="s">
        <v>1091</v>
      </c>
      <c r="F355">
        <v>685</v>
      </c>
      <c r="G355">
        <v>685</v>
      </c>
    </row>
    <row r="356" spans="2:8">
      <c r="B356" s="587">
        <v>2485</v>
      </c>
      <c r="C356" t="s">
        <v>1100</v>
      </c>
      <c r="E356" t="s">
        <v>671</v>
      </c>
      <c r="F356">
        <v>237</v>
      </c>
      <c r="G356">
        <v>237</v>
      </c>
      <c r="H356" t="s">
        <v>2860</v>
      </c>
    </row>
    <row r="357" spans="2:8">
      <c r="B357" s="587">
        <v>2477</v>
      </c>
      <c r="C357" t="s">
        <v>1092</v>
      </c>
      <c r="E357" t="s">
        <v>1093</v>
      </c>
      <c r="F357">
        <v>875</v>
      </c>
      <c r="G357">
        <v>875</v>
      </c>
    </row>
    <row r="358" spans="2:8">
      <c r="B358" s="587">
        <v>247701</v>
      </c>
      <c r="C358" t="s">
        <v>2894</v>
      </c>
      <c r="E358" t="s">
        <v>1093</v>
      </c>
      <c r="F358">
        <v>350</v>
      </c>
      <c r="G358">
        <v>350</v>
      </c>
      <c r="H358" t="s">
        <v>2860</v>
      </c>
    </row>
    <row r="359" spans="2:8">
      <c r="B359" s="587">
        <v>2478</v>
      </c>
      <c r="C359" t="s">
        <v>1094</v>
      </c>
      <c r="E359" t="s">
        <v>274</v>
      </c>
      <c r="F359">
        <v>224</v>
      </c>
      <c r="G359">
        <v>224</v>
      </c>
    </row>
    <row r="360" spans="2:8">
      <c r="B360" s="587">
        <v>247801</v>
      </c>
      <c r="C360" t="s">
        <v>2895</v>
      </c>
      <c r="E360" t="s">
        <v>274</v>
      </c>
      <c r="F360">
        <v>90</v>
      </c>
      <c r="G360">
        <v>90</v>
      </c>
      <c r="H360" t="s">
        <v>2860</v>
      </c>
    </row>
    <row r="361" spans="2:8">
      <c r="B361" s="587">
        <v>2479</v>
      </c>
      <c r="C361" t="s">
        <v>1095</v>
      </c>
      <c r="E361" t="s">
        <v>666</v>
      </c>
      <c r="F361">
        <v>287</v>
      </c>
      <c r="G361">
        <v>287</v>
      </c>
    </row>
    <row r="362" spans="2:8">
      <c r="B362" s="587">
        <v>247901</v>
      </c>
      <c r="C362" t="s">
        <v>2896</v>
      </c>
      <c r="E362" t="s">
        <v>666</v>
      </c>
      <c r="F362">
        <v>115</v>
      </c>
      <c r="G362">
        <v>115</v>
      </c>
      <c r="H362" t="s">
        <v>2860</v>
      </c>
    </row>
    <row r="363" spans="2:8">
      <c r="B363" s="587">
        <v>2480</v>
      </c>
      <c r="C363" t="s">
        <v>1096</v>
      </c>
      <c r="E363" t="s">
        <v>1097</v>
      </c>
      <c r="F363">
        <v>412</v>
      </c>
      <c r="G363">
        <v>412</v>
      </c>
    </row>
    <row r="364" spans="2:8">
      <c r="B364" s="587">
        <v>248001</v>
      </c>
      <c r="C364" t="s">
        <v>2897</v>
      </c>
      <c r="E364" t="s">
        <v>1097</v>
      </c>
      <c r="F364">
        <v>165</v>
      </c>
      <c r="G364">
        <v>165</v>
      </c>
      <c r="H364" t="s">
        <v>2860</v>
      </c>
    </row>
    <row r="365" spans="2:8">
      <c r="B365" s="587">
        <v>2483</v>
      </c>
      <c r="C365" t="s">
        <v>1098</v>
      </c>
      <c r="F365">
        <v>451</v>
      </c>
      <c r="G365">
        <v>451</v>
      </c>
    </row>
    <row r="366" spans="2:8">
      <c r="B366" s="587">
        <v>2484</v>
      </c>
      <c r="C366" t="s">
        <v>1099</v>
      </c>
      <c r="F366">
        <v>181</v>
      </c>
      <c r="G366">
        <v>181</v>
      </c>
    </row>
    <row r="367" spans="2:8">
      <c r="B367" s="587">
        <v>2486</v>
      </c>
      <c r="C367" t="s">
        <v>1101</v>
      </c>
      <c r="F367">
        <v>1129</v>
      </c>
      <c r="G367">
        <v>1129</v>
      </c>
    </row>
    <row r="368" spans="2:8">
      <c r="B368" s="587">
        <v>248601</v>
      </c>
      <c r="C368" t="s">
        <v>2898</v>
      </c>
      <c r="F368">
        <v>452</v>
      </c>
      <c r="G368">
        <v>452</v>
      </c>
      <c r="H368" t="s">
        <v>2860</v>
      </c>
    </row>
    <row r="369" spans="2:8">
      <c r="B369" s="587">
        <v>2487</v>
      </c>
      <c r="C369" t="s">
        <v>1102</v>
      </c>
      <c r="F369">
        <v>1025</v>
      </c>
      <c r="G369">
        <v>1025</v>
      </c>
    </row>
    <row r="370" spans="2:8">
      <c r="B370" s="587">
        <v>248701</v>
      </c>
      <c r="C370" t="s">
        <v>2899</v>
      </c>
      <c r="F370">
        <v>410</v>
      </c>
      <c r="G370">
        <v>410</v>
      </c>
      <c r="H370" t="s">
        <v>2860</v>
      </c>
    </row>
    <row r="371" spans="2:8">
      <c r="B371" s="587">
        <v>2488</v>
      </c>
      <c r="C371" t="s">
        <v>2900</v>
      </c>
      <c r="F371">
        <v>875</v>
      </c>
      <c r="G371">
        <v>875</v>
      </c>
      <c r="H371" t="s">
        <v>2860</v>
      </c>
    </row>
    <row r="372" spans="2:8">
      <c r="B372" s="587">
        <v>248801</v>
      </c>
      <c r="C372" t="s">
        <v>2901</v>
      </c>
      <c r="F372">
        <v>350</v>
      </c>
      <c r="G372">
        <v>350</v>
      </c>
      <c r="H372" t="s">
        <v>2860</v>
      </c>
    </row>
    <row r="373" spans="2:8">
      <c r="B373" s="587">
        <v>248802</v>
      </c>
      <c r="C373" t="s">
        <v>2902</v>
      </c>
      <c r="F373">
        <v>950</v>
      </c>
      <c r="G373">
        <v>950</v>
      </c>
      <c r="H373" t="s">
        <v>2860</v>
      </c>
    </row>
    <row r="374" spans="2:8">
      <c r="B374" s="586" t="s">
        <v>1103</v>
      </c>
      <c r="C374" s="588"/>
      <c r="D374" s="588"/>
      <c r="E374" s="588"/>
      <c r="F374" s="588"/>
      <c r="G374" s="588"/>
    </row>
    <row r="375" spans="2:8">
      <c r="B375" s="587">
        <v>2500</v>
      </c>
      <c r="C375" t="s">
        <v>1104</v>
      </c>
      <c r="F375">
        <v>20</v>
      </c>
      <c r="G375">
        <v>20</v>
      </c>
    </row>
    <row r="376" spans="2:8">
      <c r="B376" s="587">
        <v>2508</v>
      </c>
      <c r="C376" t="s">
        <v>1105</v>
      </c>
      <c r="E376" t="s">
        <v>678</v>
      </c>
      <c r="F376">
        <v>626</v>
      </c>
      <c r="G376">
        <v>626</v>
      </c>
    </row>
    <row r="377" spans="2:8">
      <c r="B377" s="587">
        <v>2509</v>
      </c>
      <c r="C377" t="s">
        <v>1106</v>
      </c>
      <c r="E377" t="s">
        <v>120</v>
      </c>
      <c r="F377">
        <v>716</v>
      </c>
      <c r="G377">
        <v>716</v>
      </c>
    </row>
    <row r="378" spans="2:8">
      <c r="B378" s="587">
        <v>2513</v>
      </c>
      <c r="C378" t="s">
        <v>1107</v>
      </c>
      <c r="E378" t="s">
        <v>121</v>
      </c>
      <c r="F378">
        <v>827</v>
      </c>
      <c r="G378">
        <v>827</v>
      </c>
    </row>
    <row r="379" spans="2:8">
      <c r="B379" s="587">
        <v>250701</v>
      </c>
      <c r="C379" t="s">
        <v>1108</v>
      </c>
      <c r="E379" t="s">
        <v>1109</v>
      </c>
      <c r="F379">
        <v>941</v>
      </c>
      <c r="G379">
        <v>941</v>
      </c>
    </row>
    <row r="380" spans="2:8">
      <c r="B380" s="587">
        <v>250301</v>
      </c>
      <c r="C380" t="s">
        <v>1110</v>
      </c>
      <c r="E380" t="s">
        <v>817</v>
      </c>
      <c r="F380">
        <v>984</v>
      </c>
      <c r="G380">
        <v>984</v>
      </c>
    </row>
    <row r="381" spans="2:8">
      <c r="B381" s="587">
        <v>2515</v>
      </c>
      <c r="C381" t="s">
        <v>1111</v>
      </c>
      <c r="E381" t="s">
        <v>417</v>
      </c>
      <c r="F381">
        <v>241</v>
      </c>
      <c r="G381">
        <v>241</v>
      </c>
    </row>
    <row r="382" spans="2:8">
      <c r="B382" s="587">
        <v>2510</v>
      </c>
      <c r="C382" t="s">
        <v>1112</v>
      </c>
      <c r="E382" t="s">
        <v>1060</v>
      </c>
      <c r="F382">
        <v>277</v>
      </c>
      <c r="G382">
        <v>277</v>
      </c>
    </row>
    <row r="383" spans="2:8">
      <c r="B383" s="587">
        <v>2512</v>
      </c>
      <c r="C383" t="s">
        <v>1113</v>
      </c>
      <c r="E383" t="s">
        <v>721</v>
      </c>
      <c r="F383">
        <v>321</v>
      </c>
      <c r="G383">
        <v>321</v>
      </c>
    </row>
    <row r="384" spans="2:8">
      <c r="B384" s="587">
        <v>2534</v>
      </c>
      <c r="C384" t="s">
        <v>1114</v>
      </c>
      <c r="E384" t="s">
        <v>669</v>
      </c>
      <c r="F384">
        <v>1217</v>
      </c>
      <c r="G384">
        <v>1217</v>
      </c>
    </row>
    <row r="385" spans="2:8">
      <c r="B385" s="587">
        <v>2538</v>
      </c>
      <c r="C385" t="s">
        <v>1115</v>
      </c>
      <c r="E385" t="s">
        <v>671</v>
      </c>
      <c r="F385">
        <v>1433</v>
      </c>
      <c r="G385">
        <v>1433</v>
      </c>
      <c r="H385" t="s">
        <v>2860</v>
      </c>
    </row>
    <row r="386" spans="2:8">
      <c r="B386" s="587">
        <v>2539</v>
      </c>
      <c r="C386" t="s">
        <v>1116</v>
      </c>
      <c r="E386" t="s">
        <v>671</v>
      </c>
      <c r="F386">
        <v>1003</v>
      </c>
      <c r="G386">
        <v>1003</v>
      </c>
      <c r="H386" t="s">
        <v>2860</v>
      </c>
    </row>
    <row r="387" spans="2:8">
      <c r="B387" s="587">
        <v>2514</v>
      </c>
      <c r="C387" t="s">
        <v>1117</v>
      </c>
      <c r="E387" t="s">
        <v>307</v>
      </c>
      <c r="F387">
        <v>1130</v>
      </c>
      <c r="G387">
        <v>1130</v>
      </c>
    </row>
    <row r="388" spans="2:8">
      <c r="B388" s="587">
        <v>2542</v>
      </c>
      <c r="C388" t="s">
        <v>1118</v>
      </c>
      <c r="E388" t="s">
        <v>676</v>
      </c>
      <c r="F388">
        <v>1200</v>
      </c>
      <c r="G388">
        <v>1200</v>
      </c>
    </row>
    <row r="389" spans="2:8">
      <c r="B389" s="587">
        <v>2543</v>
      </c>
      <c r="C389" t="s">
        <v>2903</v>
      </c>
      <c r="E389" t="s">
        <v>2864</v>
      </c>
      <c r="F389">
        <v>940</v>
      </c>
      <c r="G389">
        <v>940</v>
      </c>
      <c r="H389" t="s">
        <v>2860</v>
      </c>
    </row>
    <row r="390" spans="2:8">
      <c r="B390" s="587">
        <v>2545</v>
      </c>
      <c r="C390" t="s">
        <v>2904</v>
      </c>
      <c r="E390" t="s">
        <v>2880</v>
      </c>
      <c r="F390">
        <v>290</v>
      </c>
      <c r="G390">
        <v>290</v>
      </c>
    </row>
    <row r="391" spans="2:8">
      <c r="B391" s="587">
        <v>2546</v>
      </c>
      <c r="C391" t="s">
        <v>2905</v>
      </c>
      <c r="E391" t="s">
        <v>2864</v>
      </c>
      <c r="F391">
        <v>480</v>
      </c>
      <c r="G391">
        <v>480</v>
      </c>
    </row>
    <row r="392" spans="2:8">
      <c r="B392" s="587">
        <v>2547</v>
      </c>
      <c r="C392" t="s">
        <v>2906</v>
      </c>
      <c r="E392" t="s">
        <v>2880</v>
      </c>
      <c r="F392">
        <v>1200</v>
      </c>
      <c r="G392">
        <v>1200</v>
      </c>
    </row>
    <row r="393" spans="2:8">
      <c r="B393" s="587">
        <v>2536</v>
      </c>
      <c r="C393" t="s">
        <v>1119</v>
      </c>
      <c r="E393" t="s">
        <v>308</v>
      </c>
      <c r="F393">
        <v>1294</v>
      </c>
      <c r="G393">
        <v>1294</v>
      </c>
    </row>
    <row r="394" spans="2:8">
      <c r="B394" s="587">
        <v>2520</v>
      </c>
      <c r="C394" t="s">
        <v>1120</v>
      </c>
      <c r="E394" t="s">
        <v>721</v>
      </c>
      <c r="F394">
        <v>102</v>
      </c>
      <c r="G394">
        <v>102</v>
      </c>
    </row>
    <row r="395" spans="2:8">
      <c r="B395" s="587">
        <v>2521</v>
      </c>
      <c r="C395" t="s">
        <v>1121</v>
      </c>
      <c r="E395" t="s">
        <v>1122</v>
      </c>
      <c r="F395">
        <v>195</v>
      </c>
      <c r="G395">
        <v>195</v>
      </c>
    </row>
    <row r="396" spans="2:8">
      <c r="B396" s="587">
        <v>2522</v>
      </c>
      <c r="C396" t="s">
        <v>1123</v>
      </c>
      <c r="E396" t="s">
        <v>753</v>
      </c>
      <c r="F396">
        <v>176</v>
      </c>
      <c r="G396">
        <v>176</v>
      </c>
    </row>
    <row r="397" spans="2:8">
      <c r="B397" s="587">
        <v>2528</v>
      </c>
      <c r="C397" t="s">
        <v>1124</v>
      </c>
      <c r="E397" t="s">
        <v>669</v>
      </c>
      <c r="F397">
        <v>230</v>
      </c>
      <c r="G397">
        <v>230</v>
      </c>
    </row>
    <row r="398" spans="2:8">
      <c r="B398" s="587">
        <v>2524</v>
      </c>
      <c r="C398" t="s">
        <v>1125</v>
      </c>
      <c r="E398" t="s">
        <v>1126</v>
      </c>
      <c r="F398">
        <v>399</v>
      </c>
      <c r="G398">
        <v>399</v>
      </c>
    </row>
    <row r="399" spans="2:8">
      <c r="B399" s="587">
        <v>2525</v>
      </c>
      <c r="C399" t="s">
        <v>1127</v>
      </c>
      <c r="E399" t="s">
        <v>307</v>
      </c>
      <c r="F399">
        <v>435</v>
      </c>
      <c r="G399">
        <v>435</v>
      </c>
    </row>
    <row r="400" spans="2:8">
      <c r="B400" s="587">
        <v>2527</v>
      </c>
      <c r="C400" t="s">
        <v>1128</v>
      </c>
      <c r="E400" t="s">
        <v>676</v>
      </c>
      <c r="F400">
        <v>399</v>
      </c>
      <c r="G400">
        <v>399</v>
      </c>
    </row>
    <row r="401" spans="2:7">
      <c r="B401" s="587">
        <v>2526</v>
      </c>
      <c r="C401" t="s">
        <v>1129</v>
      </c>
      <c r="E401" t="s">
        <v>308</v>
      </c>
      <c r="F401">
        <v>458</v>
      </c>
      <c r="G401">
        <v>458</v>
      </c>
    </row>
    <row r="402" spans="2:7">
      <c r="B402" s="587">
        <v>2530</v>
      </c>
      <c r="C402" t="s">
        <v>1130</v>
      </c>
      <c r="E402" t="s">
        <v>709</v>
      </c>
      <c r="F402">
        <v>532</v>
      </c>
      <c r="G402">
        <v>532</v>
      </c>
    </row>
    <row r="403" spans="2:7">
      <c r="B403" s="587">
        <v>2531</v>
      </c>
      <c r="C403" t="s">
        <v>1131</v>
      </c>
      <c r="E403" t="s">
        <v>721</v>
      </c>
      <c r="F403">
        <v>655</v>
      </c>
      <c r="G403">
        <v>655</v>
      </c>
    </row>
    <row r="404" spans="2:7">
      <c r="B404" s="587">
        <v>2529</v>
      </c>
      <c r="C404" t="s">
        <v>1132</v>
      </c>
      <c r="E404" t="s">
        <v>417</v>
      </c>
      <c r="F404">
        <v>355</v>
      </c>
      <c r="G404">
        <v>355</v>
      </c>
    </row>
    <row r="405" spans="2:7">
      <c r="B405" s="587">
        <v>2533</v>
      </c>
      <c r="C405" t="s">
        <v>1133</v>
      </c>
      <c r="E405" t="s">
        <v>669</v>
      </c>
      <c r="F405">
        <v>425</v>
      </c>
      <c r="G405">
        <v>425</v>
      </c>
    </row>
    <row r="406" spans="2:7">
      <c r="B406" s="587">
        <v>2537</v>
      </c>
      <c r="C406" t="s">
        <v>2907</v>
      </c>
      <c r="E406" t="s">
        <v>2908</v>
      </c>
      <c r="F406">
        <v>515</v>
      </c>
      <c r="G406">
        <v>515</v>
      </c>
    </row>
    <row r="407" spans="2:7">
      <c r="B407" s="587">
        <v>2532</v>
      </c>
      <c r="C407" t="s">
        <v>1135</v>
      </c>
      <c r="E407" t="s">
        <v>307</v>
      </c>
      <c r="F407">
        <v>611</v>
      </c>
      <c r="G407">
        <v>611</v>
      </c>
    </row>
    <row r="408" spans="2:7">
      <c r="B408" s="587">
        <v>2541</v>
      </c>
      <c r="C408" t="s">
        <v>1136</v>
      </c>
      <c r="E408" t="s">
        <v>676</v>
      </c>
      <c r="F408">
        <v>695</v>
      </c>
      <c r="G408">
        <v>695</v>
      </c>
    </row>
    <row r="409" spans="2:7">
      <c r="B409" s="587">
        <v>2535</v>
      </c>
      <c r="C409" t="s">
        <v>1137</v>
      </c>
      <c r="E409" t="s">
        <v>308</v>
      </c>
      <c r="F409">
        <v>794</v>
      </c>
      <c r="G409">
        <v>794</v>
      </c>
    </row>
    <row r="410" spans="2:7">
      <c r="B410" s="587">
        <v>2540</v>
      </c>
      <c r="C410" t="s">
        <v>1138</v>
      </c>
      <c r="E410" t="s">
        <v>1139</v>
      </c>
      <c r="F410">
        <v>273</v>
      </c>
      <c r="G410">
        <v>273</v>
      </c>
    </row>
    <row r="411" spans="2:7">
      <c r="B411" s="587">
        <v>2550</v>
      </c>
      <c r="C411" t="s">
        <v>1140</v>
      </c>
      <c r="E411" t="s">
        <v>1141</v>
      </c>
      <c r="F411">
        <v>257</v>
      </c>
      <c r="G411">
        <v>257</v>
      </c>
    </row>
    <row r="412" spans="2:7">
      <c r="B412" s="587">
        <v>255001</v>
      </c>
      <c r="C412" t="s">
        <v>1142</v>
      </c>
      <c r="E412" t="s">
        <v>1141</v>
      </c>
      <c r="F412">
        <v>363</v>
      </c>
      <c r="G412">
        <v>363</v>
      </c>
    </row>
    <row r="413" spans="2:7">
      <c r="B413" s="587">
        <v>2551</v>
      </c>
      <c r="C413" t="s">
        <v>1143</v>
      </c>
      <c r="E413" t="s">
        <v>1144</v>
      </c>
      <c r="F413">
        <v>295</v>
      </c>
      <c r="G413">
        <v>295</v>
      </c>
    </row>
    <row r="414" spans="2:7">
      <c r="B414" s="587">
        <v>255101</v>
      </c>
      <c r="C414" t="s">
        <v>1145</v>
      </c>
      <c r="E414" t="s">
        <v>1144</v>
      </c>
      <c r="F414">
        <v>426</v>
      </c>
      <c r="G414">
        <v>426</v>
      </c>
    </row>
    <row r="415" spans="2:7">
      <c r="B415" s="587">
        <v>2552</v>
      </c>
      <c r="C415" t="s">
        <v>1146</v>
      </c>
      <c r="E415" t="s">
        <v>1147</v>
      </c>
      <c r="F415">
        <v>350</v>
      </c>
      <c r="G415">
        <v>350</v>
      </c>
    </row>
    <row r="416" spans="2:7">
      <c r="B416" s="587">
        <v>255201</v>
      </c>
      <c r="C416" t="s">
        <v>1148</v>
      </c>
      <c r="E416" t="s">
        <v>1147</v>
      </c>
      <c r="F416">
        <v>490</v>
      </c>
      <c r="G416">
        <v>490</v>
      </c>
    </row>
    <row r="417" spans="2:8">
      <c r="B417" s="587">
        <v>2560</v>
      </c>
      <c r="C417" t="s">
        <v>2909</v>
      </c>
      <c r="E417" t="s">
        <v>2910</v>
      </c>
      <c r="F417">
        <v>58</v>
      </c>
      <c r="G417">
        <v>58</v>
      </c>
    </row>
    <row r="418" spans="2:8">
      <c r="B418" s="587">
        <v>256001</v>
      </c>
      <c r="C418" t="s">
        <v>2911</v>
      </c>
      <c r="E418" t="s">
        <v>2912</v>
      </c>
      <c r="F418">
        <v>110</v>
      </c>
      <c r="G418">
        <v>110</v>
      </c>
      <c r="H418" t="s">
        <v>2860</v>
      </c>
    </row>
    <row r="419" spans="2:8">
      <c r="B419" s="587">
        <v>2561</v>
      </c>
      <c r="C419" t="s">
        <v>2913</v>
      </c>
      <c r="E419" t="s">
        <v>2914</v>
      </c>
      <c r="F419">
        <v>117</v>
      </c>
      <c r="G419">
        <v>117</v>
      </c>
    </row>
    <row r="420" spans="2:8">
      <c r="B420" s="587">
        <v>2562</v>
      </c>
      <c r="C420" t="s">
        <v>1152</v>
      </c>
      <c r="E420" t="s">
        <v>669</v>
      </c>
      <c r="F420">
        <v>202</v>
      </c>
      <c r="G420">
        <v>202</v>
      </c>
    </row>
    <row r="421" spans="2:8">
      <c r="B421" s="587">
        <v>2563</v>
      </c>
      <c r="C421" t="s">
        <v>1153</v>
      </c>
      <c r="E421" t="s">
        <v>671</v>
      </c>
      <c r="F421">
        <v>202</v>
      </c>
      <c r="G421">
        <v>202</v>
      </c>
    </row>
    <row r="422" spans="2:8">
      <c r="B422" s="587">
        <v>2564</v>
      </c>
      <c r="C422" t="s">
        <v>1154</v>
      </c>
      <c r="E422" t="s">
        <v>307</v>
      </c>
      <c r="F422">
        <v>202</v>
      </c>
      <c r="G422">
        <v>202</v>
      </c>
    </row>
    <row r="423" spans="2:8">
      <c r="B423" s="587">
        <v>2565</v>
      </c>
      <c r="C423" t="s">
        <v>1155</v>
      </c>
      <c r="E423" t="s">
        <v>308</v>
      </c>
      <c r="F423">
        <v>291</v>
      </c>
      <c r="G423">
        <v>291</v>
      </c>
    </row>
    <row r="424" spans="2:8">
      <c r="B424" s="587">
        <v>2566</v>
      </c>
      <c r="C424" t="s">
        <v>1156</v>
      </c>
      <c r="E424" t="s">
        <v>676</v>
      </c>
      <c r="F424">
        <v>291</v>
      </c>
      <c r="G424">
        <v>291</v>
      </c>
    </row>
    <row r="425" spans="2:8">
      <c r="B425" s="586" t="s">
        <v>1157</v>
      </c>
      <c r="C425" s="588"/>
      <c r="D425" s="588"/>
      <c r="E425" s="588"/>
      <c r="F425" s="588"/>
      <c r="G425" s="588"/>
    </row>
    <row r="426" spans="2:8">
      <c r="B426" s="587">
        <v>2601</v>
      </c>
      <c r="C426" t="s">
        <v>1158</v>
      </c>
      <c r="E426" t="s">
        <v>1159</v>
      </c>
      <c r="F426">
        <v>101</v>
      </c>
      <c r="G426">
        <v>101</v>
      </c>
    </row>
    <row r="427" spans="2:8">
      <c r="B427" s="587">
        <v>2602</v>
      </c>
      <c r="C427" t="s">
        <v>1160</v>
      </c>
      <c r="E427" t="s">
        <v>1161</v>
      </c>
      <c r="F427">
        <v>810</v>
      </c>
      <c r="G427">
        <v>810</v>
      </c>
    </row>
    <row r="428" spans="2:8">
      <c r="B428" s="587">
        <v>2603</v>
      </c>
      <c r="C428" t="s">
        <v>1162</v>
      </c>
      <c r="E428" t="s">
        <v>1163</v>
      </c>
      <c r="F428">
        <v>1008</v>
      </c>
      <c r="G428">
        <v>1008</v>
      </c>
    </row>
    <row r="429" spans="2:8">
      <c r="B429" s="587">
        <v>2604</v>
      </c>
      <c r="C429" t="s">
        <v>1164</v>
      </c>
      <c r="E429" t="s">
        <v>1165</v>
      </c>
      <c r="F429">
        <v>1163</v>
      </c>
      <c r="G429">
        <v>1163</v>
      </c>
    </row>
    <row r="430" spans="2:8">
      <c r="B430" s="587">
        <v>2605</v>
      </c>
      <c r="C430" t="s">
        <v>1166</v>
      </c>
      <c r="E430" t="s">
        <v>772</v>
      </c>
      <c r="F430">
        <v>1431</v>
      </c>
      <c r="G430">
        <v>1431</v>
      </c>
    </row>
    <row r="431" spans="2:8">
      <c r="B431" s="587">
        <v>2605</v>
      </c>
      <c r="C431" t="s">
        <v>1167</v>
      </c>
      <c r="E431" t="s">
        <v>1150</v>
      </c>
      <c r="F431">
        <v>521</v>
      </c>
      <c r="G431">
        <v>521</v>
      </c>
    </row>
    <row r="432" spans="2:8">
      <c r="B432" s="586" t="s">
        <v>1168</v>
      </c>
      <c r="C432" s="588"/>
      <c r="D432" s="588"/>
      <c r="E432" s="588"/>
      <c r="F432" s="588"/>
      <c r="G432" s="588"/>
    </row>
    <row r="433" spans="2:8">
      <c r="B433" s="587">
        <v>2701</v>
      </c>
      <c r="C433" t="s">
        <v>1169</v>
      </c>
      <c r="E433" t="s">
        <v>1170</v>
      </c>
      <c r="F433">
        <v>528</v>
      </c>
      <c r="G433">
        <v>528</v>
      </c>
    </row>
    <row r="434" spans="2:8">
      <c r="B434" s="587">
        <v>2702</v>
      </c>
      <c r="C434" t="s">
        <v>1171</v>
      </c>
      <c r="E434" t="s">
        <v>1172</v>
      </c>
      <c r="F434">
        <v>590</v>
      </c>
      <c r="G434">
        <v>590</v>
      </c>
    </row>
    <row r="435" spans="2:8">
      <c r="B435" s="587">
        <v>2703</v>
      </c>
      <c r="C435" t="s">
        <v>1173</v>
      </c>
      <c r="E435" t="s">
        <v>1174</v>
      </c>
      <c r="F435">
        <v>675</v>
      </c>
      <c r="G435">
        <v>675</v>
      </c>
    </row>
    <row r="436" spans="2:8">
      <c r="B436" s="587">
        <v>2704</v>
      </c>
      <c r="C436" t="s">
        <v>1175</v>
      </c>
      <c r="E436" t="s">
        <v>1176</v>
      </c>
      <c r="F436">
        <v>528</v>
      </c>
      <c r="G436">
        <v>528</v>
      </c>
    </row>
    <row r="437" spans="2:8">
      <c r="B437" s="587">
        <v>2705</v>
      </c>
      <c r="C437" t="s">
        <v>1177</v>
      </c>
      <c r="E437" t="s">
        <v>1178</v>
      </c>
      <c r="F437">
        <v>735</v>
      </c>
      <c r="G437">
        <v>735</v>
      </c>
    </row>
    <row r="438" spans="2:8">
      <c r="B438" s="587">
        <v>2706</v>
      </c>
      <c r="C438" t="s">
        <v>1179</v>
      </c>
      <c r="E438" t="s">
        <v>1180</v>
      </c>
      <c r="F438">
        <v>686</v>
      </c>
      <c r="G438">
        <v>686</v>
      </c>
    </row>
    <row r="439" spans="2:8">
      <c r="B439" s="587">
        <v>2707</v>
      </c>
      <c r="C439" t="s">
        <v>1181</v>
      </c>
      <c r="E439" t="s">
        <v>417</v>
      </c>
      <c r="F439">
        <v>577</v>
      </c>
      <c r="G439">
        <v>577</v>
      </c>
    </row>
    <row r="440" spans="2:8">
      <c r="B440" s="587">
        <v>2717</v>
      </c>
      <c r="C440" t="s">
        <v>2915</v>
      </c>
      <c r="E440" t="s">
        <v>676</v>
      </c>
      <c r="F440">
        <v>1800</v>
      </c>
      <c r="G440">
        <v>1800</v>
      </c>
      <c r="H440" t="s">
        <v>2860</v>
      </c>
    </row>
    <row r="441" spans="2:8">
      <c r="B441" s="587">
        <v>2718</v>
      </c>
      <c r="C441" t="s">
        <v>1182</v>
      </c>
      <c r="E441" t="s">
        <v>676</v>
      </c>
      <c r="F441">
        <v>1380</v>
      </c>
      <c r="G441">
        <v>1380</v>
      </c>
    </row>
    <row r="442" spans="2:8">
      <c r="B442" s="587">
        <v>2719</v>
      </c>
      <c r="C442" t="s">
        <v>1183</v>
      </c>
      <c r="F442">
        <v>2777</v>
      </c>
      <c r="G442">
        <v>2777</v>
      </c>
    </row>
    <row r="443" spans="2:8">
      <c r="B443" s="587">
        <v>2736</v>
      </c>
      <c r="C443" t="s">
        <v>1184</v>
      </c>
      <c r="F443">
        <v>857</v>
      </c>
      <c r="G443">
        <v>857</v>
      </c>
    </row>
    <row r="444" spans="2:8">
      <c r="B444" s="587">
        <v>2739</v>
      </c>
      <c r="C444" t="s">
        <v>1185</v>
      </c>
      <c r="E444" t="s">
        <v>1186</v>
      </c>
      <c r="F444">
        <v>4370</v>
      </c>
      <c r="G444">
        <v>4370</v>
      </c>
    </row>
    <row r="445" spans="2:8">
      <c r="B445" s="587">
        <v>2740</v>
      </c>
      <c r="C445" t="s">
        <v>1187</v>
      </c>
      <c r="F445">
        <v>1169</v>
      </c>
      <c r="G445">
        <v>1169</v>
      </c>
    </row>
    <row r="446" spans="2:8">
      <c r="B446" s="587">
        <v>2741</v>
      </c>
      <c r="C446" t="s">
        <v>1188</v>
      </c>
      <c r="F446">
        <v>3001</v>
      </c>
      <c r="G446">
        <v>3001</v>
      </c>
    </row>
    <row r="447" spans="2:8">
      <c r="B447" s="587">
        <v>2742</v>
      </c>
      <c r="C447" t="s">
        <v>1189</v>
      </c>
      <c r="F447">
        <v>0</v>
      </c>
      <c r="G447">
        <v>0</v>
      </c>
    </row>
    <row r="448" spans="2:8">
      <c r="B448" s="587">
        <v>2743</v>
      </c>
      <c r="C448" t="s">
        <v>1190</v>
      </c>
      <c r="E448" t="s">
        <v>676</v>
      </c>
      <c r="F448">
        <v>905</v>
      </c>
      <c r="G448">
        <v>905</v>
      </c>
    </row>
    <row r="449" spans="2:8">
      <c r="B449" s="587">
        <v>2745</v>
      </c>
      <c r="C449" t="s">
        <v>1191</v>
      </c>
      <c r="E449" t="s">
        <v>676</v>
      </c>
      <c r="F449">
        <v>1131</v>
      </c>
      <c r="G449">
        <v>1131</v>
      </c>
    </row>
    <row r="450" spans="2:8">
      <c r="B450" s="587">
        <v>2744</v>
      </c>
      <c r="C450" t="s">
        <v>1192</v>
      </c>
      <c r="E450" t="s">
        <v>1193</v>
      </c>
      <c r="F450">
        <v>4180</v>
      </c>
      <c r="G450">
        <v>4180</v>
      </c>
    </row>
    <row r="451" spans="2:8">
      <c r="B451" s="587">
        <v>2747</v>
      </c>
      <c r="C451" t="s">
        <v>2916</v>
      </c>
      <c r="E451" t="s">
        <v>307</v>
      </c>
      <c r="F451">
        <v>3970</v>
      </c>
      <c r="G451">
        <v>3970</v>
      </c>
      <c r="H451" t="s">
        <v>2860</v>
      </c>
    </row>
    <row r="452" spans="2:8">
      <c r="B452" s="587">
        <v>2748</v>
      </c>
      <c r="C452" t="s">
        <v>2917</v>
      </c>
      <c r="E452" t="s">
        <v>676</v>
      </c>
      <c r="F452">
        <v>3260</v>
      </c>
      <c r="G452">
        <v>3260</v>
      </c>
      <c r="H452" t="s">
        <v>2860</v>
      </c>
    </row>
    <row r="453" spans="2:8">
      <c r="B453" s="586" t="s">
        <v>1194</v>
      </c>
      <c r="C453" s="588"/>
      <c r="D453" s="588"/>
      <c r="E453" s="588"/>
      <c r="F453" s="588"/>
      <c r="G453" s="588"/>
    </row>
    <row r="454" spans="2:8">
      <c r="B454" s="587">
        <v>2801</v>
      </c>
      <c r="C454" t="s">
        <v>1195</v>
      </c>
      <c r="E454" t="s">
        <v>14</v>
      </c>
      <c r="F454">
        <v>130</v>
      </c>
      <c r="G454">
        <v>130</v>
      </c>
    </row>
    <row r="455" spans="2:8">
      <c r="B455" s="587">
        <v>2802</v>
      </c>
      <c r="C455" t="s">
        <v>1196</v>
      </c>
      <c r="E455" t="s">
        <v>42</v>
      </c>
      <c r="F455">
        <v>150</v>
      </c>
      <c r="G455">
        <v>150</v>
      </c>
    </row>
    <row r="456" spans="2:8">
      <c r="B456" s="587">
        <v>280201</v>
      </c>
      <c r="C456" t="s">
        <v>1197</v>
      </c>
      <c r="E456" t="s">
        <v>1198</v>
      </c>
      <c r="F456">
        <v>150</v>
      </c>
      <c r="G456">
        <v>150</v>
      </c>
    </row>
    <row r="457" spans="2:8">
      <c r="B457" s="587">
        <v>2803</v>
      </c>
      <c r="C457" t="s">
        <v>1199</v>
      </c>
      <c r="E457" t="s">
        <v>51</v>
      </c>
      <c r="F457">
        <v>165</v>
      </c>
      <c r="G457">
        <v>165</v>
      </c>
    </row>
    <row r="458" spans="2:8">
      <c r="B458" s="587">
        <v>280301</v>
      </c>
      <c r="C458" t="s">
        <v>1200</v>
      </c>
      <c r="E458" t="s">
        <v>1198</v>
      </c>
      <c r="F458">
        <v>165</v>
      </c>
      <c r="G458">
        <v>165</v>
      </c>
    </row>
    <row r="459" spans="2:8">
      <c r="B459" s="587">
        <v>2804</v>
      </c>
      <c r="C459" t="s">
        <v>1201</v>
      </c>
      <c r="E459" t="s">
        <v>124</v>
      </c>
      <c r="F459">
        <v>174</v>
      </c>
      <c r="G459">
        <v>174</v>
      </c>
    </row>
    <row r="460" spans="2:8">
      <c r="B460" s="587">
        <v>280401</v>
      </c>
      <c r="C460" t="s">
        <v>1202</v>
      </c>
      <c r="E460" t="s">
        <v>1198</v>
      </c>
      <c r="F460">
        <v>174</v>
      </c>
      <c r="G460">
        <v>174</v>
      </c>
    </row>
    <row r="461" spans="2:8">
      <c r="B461" s="587">
        <v>2894</v>
      </c>
      <c r="C461" t="s">
        <v>1203</v>
      </c>
      <c r="E461" t="s">
        <v>321</v>
      </c>
      <c r="F461">
        <v>196</v>
      </c>
      <c r="G461">
        <v>196</v>
      </c>
    </row>
    <row r="462" spans="2:8">
      <c r="B462" s="587">
        <v>289401</v>
      </c>
      <c r="C462" t="s">
        <v>1204</v>
      </c>
      <c r="E462" t="s">
        <v>1198</v>
      </c>
      <c r="F462">
        <v>196</v>
      </c>
      <c r="G462">
        <v>196</v>
      </c>
    </row>
    <row r="463" spans="2:8">
      <c r="B463" s="587">
        <v>289450</v>
      </c>
      <c r="C463" t="s">
        <v>1205</v>
      </c>
      <c r="E463">
        <v>12</v>
      </c>
      <c r="F463">
        <v>98</v>
      </c>
      <c r="G463">
        <v>98</v>
      </c>
      <c r="H463" t="s">
        <v>2860</v>
      </c>
    </row>
    <row r="464" spans="2:8">
      <c r="B464" s="587">
        <v>2805</v>
      </c>
      <c r="C464" t="s">
        <v>1206</v>
      </c>
      <c r="E464" t="s">
        <v>119</v>
      </c>
      <c r="F464">
        <v>177</v>
      </c>
      <c r="G464">
        <v>177</v>
      </c>
    </row>
    <row r="465" spans="2:7">
      <c r="B465" s="587">
        <v>280501</v>
      </c>
      <c r="C465" t="s">
        <v>1207</v>
      </c>
      <c r="E465" t="s">
        <v>1198</v>
      </c>
      <c r="F465">
        <v>177</v>
      </c>
      <c r="G465">
        <v>177</v>
      </c>
    </row>
    <row r="466" spans="2:7">
      <c r="B466" s="587">
        <v>2806</v>
      </c>
      <c r="C466" t="s">
        <v>1208</v>
      </c>
      <c r="E466" t="s">
        <v>125</v>
      </c>
      <c r="F466">
        <v>191</v>
      </c>
      <c r="G466">
        <v>191</v>
      </c>
    </row>
    <row r="467" spans="2:7">
      <c r="B467" s="587">
        <v>280601</v>
      </c>
      <c r="C467" t="s">
        <v>1209</v>
      </c>
      <c r="E467" t="s">
        <v>1198</v>
      </c>
      <c r="F467">
        <v>191</v>
      </c>
      <c r="G467">
        <v>191</v>
      </c>
    </row>
    <row r="468" spans="2:7">
      <c r="B468" s="587">
        <v>2895</v>
      </c>
      <c r="C468" t="s">
        <v>1210</v>
      </c>
      <c r="E468" t="s">
        <v>471</v>
      </c>
      <c r="F468">
        <v>217</v>
      </c>
      <c r="G468">
        <v>217</v>
      </c>
    </row>
    <row r="469" spans="2:7">
      <c r="B469" s="587">
        <v>289501</v>
      </c>
      <c r="C469" t="s">
        <v>1211</v>
      </c>
      <c r="E469" t="s">
        <v>1198</v>
      </c>
      <c r="F469">
        <v>217</v>
      </c>
      <c r="G469">
        <v>217</v>
      </c>
    </row>
    <row r="470" spans="2:7">
      <c r="B470" s="587">
        <v>2869</v>
      </c>
      <c r="C470" t="s">
        <v>1212</v>
      </c>
      <c r="E470" t="s">
        <v>678</v>
      </c>
      <c r="F470">
        <v>235</v>
      </c>
      <c r="G470">
        <v>235</v>
      </c>
    </row>
    <row r="471" spans="2:7">
      <c r="B471" s="587">
        <v>286901</v>
      </c>
      <c r="C471" t="s">
        <v>1213</v>
      </c>
      <c r="E471" t="s">
        <v>1198</v>
      </c>
      <c r="F471">
        <v>235</v>
      </c>
      <c r="G471">
        <v>235</v>
      </c>
    </row>
    <row r="472" spans="2:7">
      <c r="B472" s="587">
        <v>2870</v>
      </c>
      <c r="C472" t="s">
        <v>1214</v>
      </c>
      <c r="E472" t="s">
        <v>1215</v>
      </c>
      <c r="F472">
        <v>246</v>
      </c>
      <c r="G472">
        <v>246</v>
      </c>
    </row>
    <row r="473" spans="2:7">
      <c r="B473" s="587">
        <v>287001</v>
      </c>
      <c r="C473" t="s">
        <v>1216</v>
      </c>
      <c r="E473" t="s">
        <v>1215</v>
      </c>
      <c r="F473">
        <v>246</v>
      </c>
      <c r="G473">
        <v>246</v>
      </c>
    </row>
    <row r="474" spans="2:7">
      <c r="B474" s="587">
        <v>2872</v>
      </c>
      <c r="C474" t="s">
        <v>1217</v>
      </c>
      <c r="E474" t="s">
        <v>1215</v>
      </c>
      <c r="F474">
        <v>292</v>
      </c>
      <c r="G474">
        <v>292</v>
      </c>
    </row>
    <row r="475" spans="2:7">
      <c r="B475" s="587">
        <v>287201</v>
      </c>
      <c r="C475" t="s">
        <v>1218</v>
      </c>
      <c r="E475" t="s">
        <v>1215</v>
      </c>
      <c r="F475">
        <v>292</v>
      </c>
      <c r="G475">
        <v>292</v>
      </c>
    </row>
    <row r="476" spans="2:7">
      <c r="B476" s="587">
        <v>2877</v>
      </c>
      <c r="C476" t="s">
        <v>1219</v>
      </c>
      <c r="E476" t="s">
        <v>120</v>
      </c>
      <c r="F476">
        <v>303</v>
      </c>
      <c r="G476">
        <v>303</v>
      </c>
    </row>
    <row r="477" spans="2:7">
      <c r="B477" s="587">
        <v>287701</v>
      </c>
      <c r="C477" t="s">
        <v>1220</v>
      </c>
      <c r="E477" t="s">
        <v>1198</v>
      </c>
      <c r="F477">
        <v>303</v>
      </c>
      <c r="G477">
        <v>303</v>
      </c>
    </row>
    <row r="478" spans="2:7">
      <c r="B478" s="587">
        <v>2878</v>
      </c>
      <c r="C478" t="s">
        <v>1221</v>
      </c>
      <c r="E478" t="s">
        <v>1215</v>
      </c>
      <c r="F478">
        <v>333</v>
      </c>
      <c r="G478">
        <v>333</v>
      </c>
    </row>
    <row r="479" spans="2:7">
      <c r="B479" s="587">
        <v>287801</v>
      </c>
      <c r="C479" t="s">
        <v>1222</v>
      </c>
      <c r="E479" t="s">
        <v>1215</v>
      </c>
      <c r="F479">
        <v>333</v>
      </c>
      <c r="G479">
        <v>333</v>
      </c>
    </row>
    <row r="480" spans="2:7">
      <c r="B480" s="587">
        <v>2876</v>
      </c>
      <c r="C480" t="s">
        <v>1223</v>
      </c>
      <c r="E480" t="s">
        <v>1215</v>
      </c>
      <c r="F480">
        <v>417</v>
      </c>
      <c r="G480">
        <v>417</v>
      </c>
    </row>
    <row r="481" spans="2:7">
      <c r="B481" s="587">
        <v>287601</v>
      </c>
      <c r="C481" t="s">
        <v>1224</v>
      </c>
      <c r="E481" t="s">
        <v>1215</v>
      </c>
      <c r="F481">
        <v>417</v>
      </c>
      <c r="G481">
        <v>417</v>
      </c>
    </row>
    <row r="482" spans="2:7">
      <c r="B482" s="587">
        <v>2880</v>
      </c>
      <c r="C482" t="s">
        <v>1225</v>
      </c>
      <c r="E482" t="s">
        <v>121</v>
      </c>
      <c r="F482">
        <v>390</v>
      </c>
      <c r="G482">
        <v>390</v>
      </c>
    </row>
    <row r="483" spans="2:7">
      <c r="B483" s="587">
        <v>288001</v>
      </c>
      <c r="C483" t="s">
        <v>1226</v>
      </c>
      <c r="E483" t="s">
        <v>1198</v>
      </c>
      <c r="F483">
        <v>390</v>
      </c>
      <c r="G483">
        <v>390</v>
      </c>
    </row>
    <row r="484" spans="2:7">
      <c r="B484" s="587">
        <v>2881</v>
      </c>
      <c r="C484" t="s">
        <v>1227</v>
      </c>
      <c r="E484" t="s">
        <v>1215</v>
      </c>
      <c r="F484">
        <v>449</v>
      </c>
      <c r="G484">
        <v>449</v>
      </c>
    </row>
    <row r="485" spans="2:7">
      <c r="B485" s="587">
        <v>288101</v>
      </c>
      <c r="C485" t="s">
        <v>1228</v>
      </c>
      <c r="E485" t="s">
        <v>1215</v>
      </c>
      <c r="F485">
        <v>449</v>
      </c>
      <c r="G485">
        <v>449</v>
      </c>
    </row>
    <row r="486" spans="2:7">
      <c r="B486" s="587">
        <v>288201</v>
      </c>
      <c r="C486" t="s">
        <v>1229</v>
      </c>
      <c r="E486" t="s">
        <v>1215</v>
      </c>
      <c r="F486">
        <v>564</v>
      </c>
      <c r="G486">
        <v>564</v>
      </c>
    </row>
    <row r="487" spans="2:7">
      <c r="B487" s="587">
        <v>288203</v>
      </c>
      <c r="C487" t="s">
        <v>1230</v>
      </c>
      <c r="E487" t="s">
        <v>1215</v>
      </c>
      <c r="F487">
        <v>564</v>
      </c>
      <c r="G487">
        <v>564</v>
      </c>
    </row>
    <row r="488" spans="2:7">
      <c r="B488" s="587">
        <v>2862</v>
      </c>
      <c r="C488" t="s">
        <v>1231</v>
      </c>
      <c r="E488" t="s">
        <v>682</v>
      </c>
      <c r="F488">
        <v>425</v>
      </c>
      <c r="G488">
        <v>425</v>
      </c>
    </row>
    <row r="489" spans="2:7">
      <c r="B489" s="587">
        <v>286201</v>
      </c>
      <c r="C489" t="s">
        <v>1232</v>
      </c>
      <c r="E489" t="s">
        <v>1198</v>
      </c>
      <c r="F489">
        <v>425</v>
      </c>
      <c r="G489">
        <v>425</v>
      </c>
    </row>
    <row r="490" spans="2:7">
      <c r="B490" s="587">
        <v>2863</v>
      </c>
      <c r="C490" t="s">
        <v>1233</v>
      </c>
      <c r="E490" t="s">
        <v>1215</v>
      </c>
      <c r="F490">
        <v>449</v>
      </c>
      <c r="G490">
        <v>449</v>
      </c>
    </row>
    <row r="491" spans="2:7">
      <c r="B491" s="587">
        <v>286301</v>
      </c>
      <c r="C491" t="s">
        <v>1234</v>
      </c>
      <c r="E491" t="s">
        <v>1215</v>
      </c>
      <c r="F491">
        <v>449</v>
      </c>
      <c r="G491">
        <v>449</v>
      </c>
    </row>
    <row r="492" spans="2:7">
      <c r="B492" s="587">
        <v>2865</v>
      </c>
      <c r="C492" t="s">
        <v>1235</v>
      </c>
      <c r="E492" t="s">
        <v>1215</v>
      </c>
      <c r="F492">
        <v>532</v>
      </c>
      <c r="G492">
        <v>532</v>
      </c>
    </row>
    <row r="493" spans="2:7">
      <c r="B493" s="587">
        <v>286501</v>
      </c>
      <c r="C493" t="s">
        <v>1236</v>
      </c>
      <c r="E493" t="s">
        <v>1215</v>
      </c>
      <c r="F493">
        <v>532</v>
      </c>
      <c r="G493">
        <v>532</v>
      </c>
    </row>
    <row r="494" spans="2:7">
      <c r="B494" s="587">
        <v>2815</v>
      </c>
      <c r="C494" t="s">
        <v>1237</v>
      </c>
      <c r="E494" t="s">
        <v>1238</v>
      </c>
      <c r="F494">
        <v>503</v>
      </c>
      <c r="G494">
        <v>503</v>
      </c>
    </row>
    <row r="495" spans="2:7">
      <c r="B495" s="587">
        <v>281501</v>
      </c>
      <c r="C495" t="s">
        <v>1239</v>
      </c>
      <c r="E495" t="s">
        <v>1198</v>
      </c>
      <c r="F495">
        <v>503</v>
      </c>
      <c r="G495">
        <v>503</v>
      </c>
    </row>
    <row r="496" spans="2:7">
      <c r="B496" s="587">
        <v>2816</v>
      </c>
      <c r="C496" t="s">
        <v>1240</v>
      </c>
      <c r="E496" t="s">
        <v>716</v>
      </c>
      <c r="F496">
        <v>507</v>
      </c>
      <c r="G496">
        <v>507</v>
      </c>
    </row>
    <row r="497" spans="2:8">
      <c r="B497" s="587">
        <v>281601</v>
      </c>
      <c r="C497" t="s">
        <v>1241</v>
      </c>
      <c r="E497" t="s">
        <v>1198</v>
      </c>
      <c r="F497">
        <v>507</v>
      </c>
      <c r="G497">
        <v>507</v>
      </c>
    </row>
    <row r="498" spans="2:8">
      <c r="B498" s="587">
        <v>2817</v>
      </c>
      <c r="C498" t="s">
        <v>1242</v>
      </c>
      <c r="E498" t="s">
        <v>706</v>
      </c>
      <c r="F498">
        <v>686</v>
      </c>
      <c r="G498">
        <v>686</v>
      </c>
    </row>
    <row r="499" spans="2:8">
      <c r="B499" s="587">
        <v>281701</v>
      </c>
      <c r="C499" t="s">
        <v>1243</v>
      </c>
      <c r="E499" t="s">
        <v>1198</v>
      </c>
      <c r="F499">
        <v>686</v>
      </c>
      <c r="G499">
        <v>686</v>
      </c>
    </row>
    <row r="500" spans="2:8">
      <c r="B500" s="587">
        <v>2820</v>
      </c>
      <c r="C500" t="s">
        <v>1244</v>
      </c>
      <c r="E500" t="s">
        <v>753</v>
      </c>
      <c r="F500">
        <v>250</v>
      </c>
      <c r="G500">
        <v>250</v>
      </c>
    </row>
    <row r="501" spans="2:8">
      <c r="B501" s="587">
        <v>2821</v>
      </c>
      <c r="C501" t="s">
        <v>1245</v>
      </c>
      <c r="E501" t="s">
        <v>1246</v>
      </c>
      <c r="F501">
        <v>303</v>
      </c>
      <c r="G501">
        <v>303</v>
      </c>
    </row>
    <row r="502" spans="2:8">
      <c r="B502" s="587">
        <v>2824</v>
      </c>
      <c r="C502" t="s">
        <v>1247</v>
      </c>
      <c r="E502" t="s">
        <v>755</v>
      </c>
      <c r="F502">
        <v>338</v>
      </c>
      <c r="G502">
        <v>338</v>
      </c>
    </row>
    <row r="503" spans="2:8">
      <c r="B503" s="587">
        <v>2825</v>
      </c>
      <c r="C503" t="s">
        <v>1248</v>
      </c>
      <c r="E503" t="s">
        <v>1249</v>
      </c>
      <c r="F503">
        <v>383</v>
      </c>
      <c r="G503">
        <v>383</v>
      </c>
    </row>
    <row r="504" spans="2:8">
      <c r="B504" s="587">
        <v>2826</v>
      </c>
      <c r="C504" t="s">
        <v>1250</v>
      </c>
      <c r="E504" t="s">
        <v>1251</v>
      </c>
      <c r="F504">
        <v>427</v>
      </c>
      <c r="G504">
        <v>427</v>
      </c>
    </row>
    <row r="505" spans="2:8">
      <c r="B505" s="587">
        <v>2828</v>
      </c>
      <c r="C505" t="s">
        <v>1252</v>
      </c>
      <c r="E505" t="s">
        <v>1251</v>
      </c>
      <c r="F505">
        <v>510</v>
      </c>
      <c r="G505">
        <v>510</v>
      </c>
    </row>
    <row r="506" spans="2:8">
      <c r="B506" s="587">
        <v>7004</v>
      </c>
      <c r="C506" t="s">
        <v>1253</v>
      </c>
      <c r="E506" t="s">
        <v>1254</v>
      </c>
      <c r="F506">
        <v>417</v>
      </c>
      <c r="G506">
        <v>417</v>
      </c>
    </row>
    <row r="507" spans="2:8">
      <c r="B507" s="587">
        <v>2892</v>
      </c>
      <c r="C507" t="s">
        <v>1255</v>
      </c>
      <c r="E507" t="s">
        <v>1256</v>
      </c>
      <c r="F507">
        <v>510</v>
      </c>
      <c r="G507">
        <v>510</v>
      </c>
    </row>
    <row r="508" spans="2:8">
      <c r="B508" s="587">
        <v>7000</v>
      </c>
      <c r="C508" t="s">
        <v>1257</v>
      </c>
      <c r="E508" t="s">
        <v>1258</v>
      </c>
      <c r="F508">
        <v>640</v>
      </c>
      <c r="G508">
        <v>640</v>
      </c>
      <c r="H508" t="s">
        <v>2860</v>
      </c>
    </row>
    <row r="509" spans="2:8">
      <c r="B509" s="587">
        <v>2800</v>
      </c>
      <c r="C509" t="s">
        <v>2918</v>
      </c>
      <c r="E509" t="s">
        <v>2919</v>
      </c>
      <c r="F509">
        <v>690</v>
      </c>
      <c r="G509">
        <v>690</v>
      </c>
      <c r="H509" t="s">
        <v>2860</v>
      </c>
    </row>
    <row r="510" spans="2:8">
      <c r="B510" s="587">
        <v>280001</v>
      </c>
      <c r="C510" t="s">
        <v>2920</v>
      </c>
      <c r="E510" t="s">
        <v>2873</v>
      </c>
      <c r="F510">
        <v>690</v>
      </c>
      <c r="G510">
        <v>690</v>
      </c>
      <c r="H510" t="s">
        <v>2860</v>
      </c>
    </row>
    <row r="511" spans="2:8">
      <c r="B511" s="587">
        <v>2886</v>
      </c>
      <c r="C511" t="s">
        <v>1259</v>
      </c>
      <c r="E511" t="s">
        <v>1260</v>
      </c>
      <c r="F511">
        <v>730</v>
      </c>
      <c r="G511">
        <v>730</v>
      </c>
    </row>
    <row r="512" spans="2:8">
      <c r="B512" s="587">
        <v>2997</v>
      </c>
      <c r="C512" t="s">
        <v>1261</v>
      </c>
      <c r="E512" t="s">
        <v>1262</v>
      </c>
      <c r="F512">
        <v>930</v>
      </c>
      <c r="G512">
        <v>930</v>
      </c>
    </row>
    <row r="513" spans="2:7">
      <c r="B513" s="587">
        <v>2896</v>
      </c>
      <c r="C513" t="s">
        <v>1263</v>
      </c>
      <c r="E513" t="s">
        <v>1264</v>
      </c>
      <c r="F513">
        <v>1046</v>
      </c>
      <c r="G513">
        <v>1046</v>
      </c>
    </row>
    <row r="514" spans="2:7">
      <c r="B514" s="587">
        <v>705001</v>
      </c>
      <c r="C514" t="s">
        <v>1265</v>
      </c>
      <c r="E514" t="s">
        <v>1266</v>
      </c>
      <c r="F514">
        <v>170</v>
      </c>
      <c r="G514">
        <v>170</v>
      </c>
    </row>
    <row r="515" spans="2:7">
      <c r="B515" s="587">
        <v>705002</v>
      </c>
      <c r="C515" t="s">
        <v>1267</v>
      </c>
      <c r="E515" t="s">
        <v>1268</v>
      </c>
      <c r="F515">
        <v>188</v>
      </c>
      <c r="G515">
        <v>188</v>
      </c>
    </row>
    <row r="516" spans="2:7">
      <c r="B516" s="587">
        <v>705003</v>
      </c>
      <c r="C516" t="s">
        <v>1269</v>
      </c>
      <c r="E516" t="s">
        <v>1270</v>
      </c>
      <c r="F516">
        <v>224</v>
      </c>
      <c r="G516">
        <v>224</v>
      </c>
    </row>
    <row r="517" spans="2:7">
      <c r="B517" s="587">
        <v>2829</v>
      </c>
      <c r="C517" t="s">
        <v>1271</v>
      </c>
      <c r="E517" t="s">
        <v>259</v>
      </c>
      <c r="F517">
        <v>251</v>
      </c>
      <c r="G517">
        <v>251</v>
      </c>
    </row>
    <row r="518" spans="2:7">
      <c r="B518" s="587">
        <v>2830</v>
      </c>
      <c r="C518" t="s">
        <v>1272</v>
      </c>
      <c r="E518" t="s">
        <v>260</v>
      </c>
      <c r="F518">
        <v>306</v>
      </c>
      <c r="G518">
        <v>306</v>
      </c>
    </row>
    <row r="519" spans="2:7">
      <c r="B519" s="587">
        <v>2831</v>
      </c>
      <c r="C519" t="s">
        <v>1273</v>
      </c>
      <c r="E519" t="s">
        <v>261</v>
      </c>
      <c r="F519">
        <v>348</v>
      </c>
      <c r="G519">
        <v>348</v>
      </c>
    </row>
    <row r="520" spans="2:7">
      <c r="B520" s="587">
        <v>2832</v>
      </c>
      <c r="C520" t="s">
        <v>1274</v>
      </c>
      <c r="E520" t="s">
        <v>230</v>
      </c>
      <c r="F520">
        <v>144</v>
      </c>
      <c r="G520">
        <v>144</v>
      </c>
    </row>
    <row r="521" spans="2:7">
      <c r="B521" s="587">
        <v>2833</v>
      </c>
      <c r="C521" t="s">
        <v>1275</v>
      </c>
      <c r="E521" t="s">
        <v>232</v>
      </c>
      <c r="F521">
        <v>159</v>
      </c>
      <c r="G521">
        <v>159</v>
      </c>
    </row>
    <row r="522" spans="2:7">
      <c r="B522" s="587">
        <v>2834</v>
      </c>
      <c r="C522" t="s">
        <v>1276</v>
      </c>
      <c r="E522" t="s">
        <v>234</v>
      </c>
      <c r="F522">
        <v>173</v>
      </c>
      <c r="G522">
        <v>173</v>
      </c>
    </row>
    <row r="523" spans="2:7">
      <c r="B523" s="587">
        <v>2835</v>
      </c>
      <c r="C523" t="s">
        <v>1277</v>
      </c>
      <c r="E523" t="s">
        <v>236</v>
      </c>
      <c r="F523">
        <v>188</v>
      </c>
      <c r="G523">
        <v>188</v>
      </c>
    </row>
    <row r="524" spans="2:7">
      <c r="B524" s="587">
        <v>2836</v>
      </c>
      <c r="C524" t="s">
        <v>1278</v>
      </c>
      <c r="E524" t="s">
        <v>238</v>
      </c>
      <c r="F524">
        <v>225</v>
      </c>
      <c r="G524">
        <v>225</v>
      </c>
    </row>
    <row r="525" spans="2:7">
      <c r="B525" s="587">
        <v>2837</v>
      </c>
      <c r="C525" t="s">
        <v>1279</v>
      </c>
      <c r="E525" t="s">
        <v>1280</v>
      </c>
      <c r="F525">
        <v>124</v>
      </c>
      <c r="G525">
        <v>124</v>
      </c>
    </row>
    <row r="526" spans="2:7">
      <c r="B526" s="587">
        <v>2838</v>
      </c>
      <c r="C526" t="s">
        <v>1281</v>
      </c>
      <c r="E526" t="s">
        <v>1282</v>
      </c>
      <c r="F526">
        <v>139</v>
      </c>
      <c r="G526">
        <v>139</v>
      </c>
    </row>
    <row r="527" spans="2:7">
      <c r="B527" s="587">
        <v>2839</v>
      </c>
      <c r="C527" t="s">
        <v>1283</v>
      </c>
      <c r="E527" t="s">
        <v>1284</v>
      </c>
      <c r="F527">
        <v>157</v>
      </c>
      <c r="G527">
        <v>157</v>
      </c>
    </row>
    <row r="528" spans="2:7">
      <c r="B528" s="587">
        <v>2840</v>
      </c>
      <c r="C528" t="s">
        <v>1285</v>
      </c>
      <c r="E528" t="s">
        <v>1286</v>
      </c>
      <c r="F528">
        <v>171</v>
      </c>
      <c r="G528">
        <v>171</v>
      </c>
    </row>
    <row r="529" spans="2:8">
      <c r="B529" s="587">
        <v>2866</v>
      </c>
      <c r="C529" t="s">
        <v>1287</v>
      </c>
      <c r="E529" t="s">
        <v>1288</v>
      </c>
      <c r="F529">
        <v>177</v>
      </c>
      <c r="G529">
        <v>177</v>
      </c>
    </row>
    <row r="530" spans="2:8">
      <c r="B530" s="587">
        <v>2841</v>
      </c>
      <c r="C530" t="s">
        <v>1289</v>
      </c>
      <c r="E530" t="s">
        <v>700</v>
      </c>
      <c r="F530">
        <v>73</v>
      </c>
      <c r="G530">
        <v>73</v>
      </c>
    </row>
    <row r="531" spans="2:8">
      <c r="B531" s="587">
        <v>2842</v>
      </c>
      <c r="C531" t="s">
        <v>1290</v>
      </c>
      <c r="E531" t="s">
        <v>1291</v>
      </c>
      <c r="F531">
        <v>84</v>
      </c>
      <c r="G531">
        <v>84</v>
      </c>
    </row>
    <row r="532" spans="2:8">
      <c r="B532" s="587">
        <v>2843</v>
      </c>
      <c r="C532" t="s">
        <v>1292</v>
      </c>
      <c r="E532" t="s">
        <v>704</v>
      </c>
      <c r="F532">
        <v>97</v>
      </c>
      <c r="G532">
        <v>97</v>
      </c>
    </row>
    <row r="533" spans="2:8">
      <c r="B533" s="587">
        <v>2844</v>
      </c>
      <c r="C533" t="s">
        <v>1293</v>
      </c>
      <c r="E533" t="s">
        <v>1294</v>
      </c>
      <c r="F533">
        <v>150</v>
      </c>
      <c r="G533">
        <v>150</v>
      </c>
    </row>
    <row r="534" spans="2:8">
      <c r="B534" s="587">
        <v>2845</v>
      </c>
      <c r="C534" t="s">
        <v>1295</v>
      </c>
      <c r="E534" t="s">
        <v>1296</v>
      </c>
      <c r="F534">
        <v>113</v>
      </c>
      <c r="G534">
        <v>113</v>
      </c>
    </row>
    <row r="535" spans="2:8">
      <c r="B535" s="587">
        <v>2846</v>
      </c>
      <c r="C535" t="s">
        <v>1297</v>
      </c>
      <c r="E535" t="s">
        <v>711</v>
      </c>
      <c r="F535">
        <v>83</v>
      </c>
      <c r="G535">
        <v>83</v>
      </c>
    </row>
    <row r="536" spans="2:8">
      <c r="B536" s="587">
        <v>2847</v>
      </c>
      <c r="C536" t="s">
        <v>1298</v>
      </c>
      <c r="E536" t="s">
        <v>713</v>
      </c>
      <c r="F536">
        <v>70</v>
      </c>
      <c r="G536">
        <v>70</v>
      </c>
    </row>
    <row r="537" spans="2:8">
      <c r="B537" s="587">
        <v>2867</v>
      </c>
      <c r="C537" t="s">
        <v>1299</v>
      </c>
      <c r="E537" t="s">
        <v>716</v>
      </c>
      <c r="F537">
        <v>131</v>
      </c>
      <c r="G537">
        <v>131</v>
      </c>
    </row>
    <row r="538" spans="2:8">
      <c r="B538" s="587">
        <v>2873</v>
      </c>
      <c r="C538" t="s">
        <v>1300</v>
      </c>
      <c r="E538" t="s">
        <v>1301</v>
      </c>
      <c r="F538">
        <v>86</v>
      </c>
      <c r="G538">
        <v>86</v>
      </c>
    </row>
    <row r="539" spans="2:8">
      <c r="B539" s="587">
        <v>2879</v>
      </c>
      <c r="C539" t="s">
        <v>1302</v>
      </c>
      <c r="E539" t="s">
        <v>134</v>
      </c>
      <c r="F539">
        <v>101</v>
      </c>
      <c r="G539">
        <v>101</v>
      </c>
    </row>
    <row r="540" spans="2:8">
      <c r="B540" s="587">
        <v>2883</v>
      </c>
      <c r="C540" t="s">
        <v>1303</v>
      </c>
      <c r="E540" t="s">
        <v>133</v>
      </c>
      <c r="F540">
        <v>96</v>
      </c>
      <c r="G540">
        <v>96</v>
      </c>
    </row>
    <row r="541" spans="2:8">
      <c r="B541" s="587">
        <v>2885</v>
      </c>
      <c r="C541" t="s">
        <v>1304</v>
      </c>
      <c r="E541" t="s">
        <v>1305</v>
      </c>
      <c r="F541">
        <v>157</v>
      </c>
      <c r="G541">
        <v>157</v>
      </c>
    </row>
    <row r="542" spans="2:8">
      <c r="B542" s="587">
        <v>2887</v>
      </c>
      <c r="C542" t="s">
        <v>1306</v>
      </c>
      <c r="E542" t="s">
        <v>307</v>
      </c>
      <c r="F542">
        <v>178</v>
      </c>
      <c r="G542">
        <v>178</v>
      </c>
    </row>
    <row r="543" spans="2:8">
      <c r="B543" s="587">
        <v>288701</v>
      </c>
      <c r="C543" t="s">
        <v>1307</v>
      </c>
      <c r="E543" t="s">
        <v>307</v>
      </c>
      <c r="F543">
        <v>340</v>
      </c>
      <c r="G543">
        <v>340</v>
      </c>
      <c r="H543" t="s">
        <v>2860</v>
      </c>
    </row>
    <row r="544" spans="2:8">
      <c r="B544" s="587">
        <v>2998</v>
      </c>
      <c r="C544" t="s">
        <v>1308</v>
      </c>
      <c r="E544" t="s">
        <v>676</v>
      </c>
      <c r="F544">
        <v>280</v>
      </c>
      <c r="G544">
        <v>280</v>
      </c>
    </row>
    <row r="545" spans="2:8">
      <c r="B545" s="587">
        <v>299901</v>
      </c>
      <c r="C545" t="s">
        <v>1309</v>
      </c>
      <c r="E545" t="s">
        <v>676</v>
      </c>
      <c r="F545">
        <v>400</v>
      </c>
      <c r="G545">
        <v>400</v>
      </c>
    </row>
    <row r="546" spans="2:8">
      <c r="B546" s="587">
        <v>2995</v>
      </c>
      <c r="C546" t="s">
        <v>2921</v>
      </c>
      <c r="E546" t="s">
        <v>2922</v>
      </c>
      <c r="F546">
        <v>210</v>
      </c>
      <c r="G546">
        <v>210</v>
      </c>
      <c r="H546" t="s">
        <v>2860</v>
      </c>
    </row>
    <row r="547" spans="2:8">
      <c r="B547" s="587">
        <v>299501</v>
      </c>
      <c r="C547" t="s">
        <v>2923</v>
      </c>
      <c r="E547" t="s">
        <v>2869</v>
      </c>
      <c r="F547">
        <v>410</v>
      </c>
      <c r="G547">
        <v>410</v>
      </c>
      <c r="H547" t="s">
        <v>2860</v>
      </c>
    </row>
    <row r="548" spans="2:8">
      <c r="B548" s="587">
        <v>2893</v>
      </c>
      <c r="C548" t="s">
        <v>1310</v>
      </c>
      <c r="E548" t="s">
        <v>669</v>
      </c>
      <c r="F548">
        <v>109</v>
      </c>
      <c r="G548">
        <v>109</v>
      </c>
    </row>
    <row r="549" spans="2:8">
      <c r="B549" s="587">
        <v>2897</v>
      </c>
      <c r="C549" t="s">
        <v>1311</v>
      </c>
      <c r="E549" t="s">
        <v>308</v>
      </c>
      <c r="F549">
        <v>322</v>
      </c>
      <c r="G549">
        <v>322</v>
      </c>
    </row>
    <row r="550" spans="2:8">
      <c r="B550" s="587">
        <v>2899</v>
      </c>
      <c r="C550" t="s">
        <v>1312</v>
      </c>
      <c r="E550" t="s">
        <v>308</v>
      </c>
      <c r="F550">
        <v>438</v>
      </c>
      <c r="G550">
        <v>438</v>
      </c>
    </row>
    <row r="551" spans="2:8">
      <c r="B551" s="587">
        <v>7001</v>
      </c>
      <c r="C551" t="s">
        <v>1313</v>
      </c>
      <c r="E551" t="s">
        <v>671</v>
      </c>
      <c r="F551">
        <v>157</v>
      </c>
      <c r="G551">
        <v>157</v>
      </c>
      <c r="H551" t="s">
        <v>2860</v>
      </c>
    </row>
    <row r="552" spans="2:8">
      <c r="B552" s="587">
        <v>7002</v>
      </c>
      <c r="C552" t="s">
        <v>1314</v>
      </c>
      <c r="E552" t="s">
        <v>671</v>
      </c>
      <c r="F552">
        <v>260</v>
      </c>
      <c r="G552">
        <v>260</v>
      </c>
      <c r="H552" t="s">
        <v>2860</v>
      </c>
    </row>
    <row r="553" spans="2:8">
      <c r="B553" s="587">
        <v>7005</v>
      </c>
      <c r="C553" t="s">
        <v>1315</v>
      </c>
      <c r="E553" t="s">
        <v>417</v>
      </c>
      <c r="F553">
        <v>99</v>
      </c>
      <c r="G553">
        <v>99</v>
      </c>
    </row>
    <row r="554" spans="2:8">
      <c r="B554" s="587">
        <v>2848</v>
      </c>
      <c r="C554" t="s">
        <v>1316</v>
      </c>
      <c r="E554" t="s">
        <v>1317</v>
      </c>
      <c r="F554">
        <v>69</v>
      </c>
      <c r="G554">
        <v>69</v>
      </c>
    </row>
    <row r="555" spans="2:8">
      <c r="B555" s="587">
        <v>2849</v>
      </c>
      <c r="C555" t="s">
        <v>1318</v>
      </c>
      <c r="E555" t="s">
        <v>126</v>
      </c>
      <c r="F555">
        <v>77</v>
      </c>
      <c r="G555">
        <v>77</v>
      </c>
    </row>
    <row r="556" spans="2:8">
      <c r="B556" s="587">
        <v>2868</v>
      </c>
      <c r="C556" t="s">
        <v>1319</v>
      </c>
      <c r="E556" t="s">
        <v>1320</v>
      </c>
      <c r="F556">
        <v>101</v>
      </c>
      <c r="G556">
        <v>101</v>
      </c>
    </row>
    <row r="557" spans="2:8">
      <c r="B557" s="587">
        <v>2850</v>
      </c>
      <c r="C557" t="s">
        <v>1321</v>
      </c>
      <c r="E557" t="s">
        <v>1322</v>
      </c>
      <c r="F557">
        <v>82</v>
      </c>
      <c r="G557">
        <v>82</v>
      </c>
    </row>
    <row r="558" spans="2:8">
      <c r="B558" s="587">
        <v>2851</v>
      </c>
      <c r="C558" t="s">
        <v>1323</v>
      </c>
      <c r="E558">
        <v>2</v>
      </c>
      <c r="F558">
        <v>82</v>
      </c>
      <c r="G558">
        <v>82</v>
      </c>
    </row>
    <row r="559" spans="2:8">
      <c r="B559" s="587">
        <v>2852</v>
      </c>
      <c r="C559" t="s">
        <v>1324</v>
      </c>
      <c r="E559">
        <v>3</v>
      </c>
      <c r="F559">
        <v>86</v>
      </c>
      <c r="G559">
        <v>86</v>
      </c>
    </row>
    <row r="560" spans="2:8">
      <c r="B560" s="587">
        <v>2853</v>
      </c>
      <c r="C560" t="s">
        <v>1325</v>
      </c>
      <c r="E560" t="s">
        <v>721</v>
      </c>
      <c r="F560">
        <v>108</v>
      </c>
      <c r="G560">
        <v>108</v>
      </c>
    </row>
    <row r="561" spans="2:8">
      <c r="B561" s="587">
        <v>2854</v>
      </c>
      <c r="C561" t="s">
        <v>1326</v>
      </c>
      <c r="E561" t="s">
        <v>1238</v>
      </c>
      <c r="F561">
        <v>64</v>
      </c>
      <c r="G561">
        <v>64</v>
      </c>
    </row>
    <row r="562" spans="2:8">
      <c r="B562" s="587">
        <v>2874</v>
      </c>
      <c r="C562" t="s">
        <v>1327</v>
      </c>
      <c r="E562" t="s">
        <v>1053</v>
      </c>
      <c r="F562">
        <v>82</v>
      </c>
      <c r="G562">
        <v>82</v>
      </c>
    </row>
    <row r="563" spans="2:8">
      <c r="B563" s="587">
        <v>2884</v>
      </c>
      <c r="C563" t="s">
        <v>1328</v>
      </c>
      <c r="E563" t="s">
        <v>133</v>
      </c>
      <c r="F563">
        <v>96</v>
      </c>
      <c r="G563">
        <v>96</v>
      </c>
    </row>
    <row r="564" spans="2:8">
      <c r="B564" s="587">
        <v>2888</v>
      </c>
      <c r="C564" t="s">
        <v>1329</v>
      </c>
      <c r="E564" t="s">
        <v>307</v>
      </c>
      <c r="F564">
        <v>103</v>
      </c>
      <c r="G564">
        <v>103</v>
      </c>
    </row>
    <row r="565" spans="2:8">
      <c r="B565" s="587">
        <v>2999</v>
      </c>
      <c r="C565" t="s">
        <v>1330</v>
      </c>
      <c r="E565" t="s">
        <v>676</v>
      </c>
      <c r="F565">
        <v>144</v>
      </c>
      <c r="G565">
        <v>144</v>
      </c>
    </row>
    <row r="566" spans="2:8">
      <c r="B566" s="587">
        <v>2996</v>
      </c>
      <c r="C566" t="s">
        <v>2924</v>
      </c>
      <c r="E566" t="s">
        <v>2869</v>
      </c>
      <c r="F566">
        <v>144</v>
      </c>
      <c r="G566">
        <v>144</v>
      </c>
      <c r="H566" t="s">
        <v>2860</v>
      </c>
    </row>
    <row r="567" spans="2:8">
      <c r="B567" s="587">
        <v>2900</v>
      </c>
      <c r="C567" t="s">
        <v>1331</v>
      </c>
      <c r="E567" t="s">
        <v>134</v>
      </c>
      <c r="F567">
        <v>89</v>
      </c>
      <c r="G567">
        <v>89</v>
      </c>
      <c r="H567" t="s">
        <v>2860</v>
      </c>
    </row>
    <row r="568" spans="2:8">
      <c r="B568" s="587">
        <v>2898</v>
      </c>
      <c r="C568" t="s">
        <v>1332</v>
      </c>
      <c r="E568" t="s">
        <v>308</v>
      </c>
      <c r="F568">
        <v>178</v>
      </c>
      <c r="G568">
        <v>178</v>
      </c>
    </row>
    <row r="569" spans="2:8">
      <c r="B569" s="587">
        <v>7003</v>
      </c>
      <c r="C569" t="s">
        <v>1333</v>
      </c>
      <c r="E569" t="s">
        <v>671</v>
      </c>
      <c r="F569">
        <v>98</v>
      </c>
      <c r="G569">
        <v>98</v>
      </c>
      <c r="H569" t="s">
        <v>2860</v>
      </c>
    </row>
    <row r="570" spans="2:8">
      <c r="B570" s="587">
        <v>2993</v>
      </c>
      <c r="C570" t="s">
        <v>2925</v>
      </c>
      <c r="E570" t="s">
        <v>2871</v>
      </c>
      <c r="G570">
        <v>0</v>
      </c>
      <c r="H570" t="s">
        <v>2860</v>
      </c>
    </row>
    <row r="571" spans="2:8">
      <c r="B571" s="587">
        <v>2855</v>
      </c>
      <c r="C571" t="s">
        <v>1334</v>
      </c>
      <c r="E571" t="s">
        <v>1335</v>
      </c>
      <c r="F571">
        <v>66</v>
      </c>
      <c r="G571">
        <v>66</v>
      </c>
    </row>
    <row r="572" spans="2:8">
      <c r="B572" s="587">
        <v>2856</v>
      </c>
      <c r="C572" t="s">
        <v>1336</v>
      </c>
      <c r="E572" t="s">
        <v>1335</v>
      </c>
      <c r="F572">
        <v>66</v>
      </c>
      <c r="G572">
        <v>66</v>
      </c>
    </row>
    <row r="573" spans="2:8">
      <c r="B573" s="587">
        <v>700001</v>
      </c>
      <c r="C573" t="s">
        <v>1337</v>
      </c>
      <c r="E573" t="s">
        <v>671</v>
      </c>
      <c r="F573">
        <v>129</v>
      </c>
      <c r="G573">
        <v>129</v>
      </c>
    </row>
    <row r="574" spans="2:8">
      <c r="B574" s="587">
        <v>2889</v>
      </c>
      <c r="C574" t="s">
        <v>1338</v>
      </c>
      <c r="E574" t="s">
        <v>307</v>
      </c>
      <c r="F574">
        <v>139</v>
      </c>
      <c r="G574">
        <v>139</v>
      </c>
    </row>
    <row r="575" spans="2:8">
      <c r="B575" s="587">
        <v>299701</v>
      </c>
      <c r="C575" t="s">
        <v>1339</v>
      </c>
      <c r="E575" t="s">
        <v>676</v>
      </c>
      <c r="F575">
        <v>171</v>
      </c>
      <c r="G575">
        <v>171</v>
      </c>
    </row>
    <row r="576" spans="2:8">
      <c r="B576" s="587">
        <v>289601</v>
      </c>
      <c r="C576" t="s">
        <v>1340</v>
      </c>
      <c r="E576" t="s">
        <v>308</v>
      </c>
      <c r="F576">
        <v>215</v>
      </c>
      <c r="G576">
        <v>215</v>
      </c>
    </row>
    <row r="577" spans="2:7">
      <c r="B577" s="587">
        <v>2857</v>
      </c>
      <c r="C577" t="s">
        <v>1341</v>
      </c>
      <c r="E577" t="s">
        <v>1342</v>
      </c>
      <c r="F577">
        <v>48</v>
      </c>
      <c r="G577">
        <v>48</v>
      </c>
    </row>
    <row r="578" spans="2:7">
      <c r="B578" s="587">
        <v>2858</v>
      </c>
      <c r="C578" t="s">
        <v>1343</v>
      </c>
      <c r="E578" t="s">
        <v>1344</v>
      </c>
      <c r="F578">
        <v>48</v>
      </c>
      <c r="G578">
        <v>48</v>
      </c>
    </row>
    <row r="579" spans="2:7">
      <c r="B579" s="587">
        <v>2861</v>
      </c>
      <c r="C579" t="s">
        <v>1345</v>
      </c>
      <c r="E579" t="s">
        <v>1344</v>
      </c>
      <c r="F579">
        <v>48</v>
      </c>
      <c r="G579">
        <v>48</v>
      </c>
    </row>
    <row r="580" spans="2:7">
      <c r="B580" s="586" t="s">
        <v>1346</v>
      </c>
      <c r="C580" s="588"/>
      <c r="D580" s="588"/>
      <c r="E580" s="588"/>
      <c r="F580" s="588"/>
      <c r="G580" s="588"/>
    </row>
    <row r="581" spans="2:7">
      <c r="B581" s="587">
        <v>2901</v>
      </c>
      <c r="C581" t="s">
        <v>1347</v>
      </c>
      <c r="E581" t="s">
        <v>1348</v>
      </c>
      <c r="F581">
        <v>77</v>
      </c>
      <c r="G581">
        <v>77</v>
      </c>
    </row>
    <row r="582" spans="2:7">
      <c r="B582" s="587">
        <v>2902</v>
      </c>
      <c r="C582" t="s">
        <v>1349</v>
      </c>
      <c r="E582" t="s">
        <v>301</v>
      </c>
      <c r="F582">
        <v>94</v>
      </c>
      <c r="G582">
        <v>94</v>
      </c>
    </row>
    <row r="583" spans="2:7">
      <c r="B583" s="587">
        <v>2903</v>
      </c>
      <c r="C583" t="s">
        <v>1350</v>
      </c>
      <c r="E583" t="s">
        <v>1348</v>
      </c>
      <c r="F583">
        <v>84</v>
      </c>
      <c r="G583">
        <v>84</v>
      </c>
    </row>
    <row r="584" spans="2:7">
      <c r="B584" s="587">
        <v>2904</v>
      </c>
      <c r="C584" t="s">
        <v>1351</v>
      </c>
      <c r="E584" t="s">
        <v>301</v>
      </c>
      <c r="F584">
        <v>110</v>
      </c>
      <c r="G584">
        <v>110</v>
      </c>
    </row>
    <row r="585" spans="2:7">
      <c r="B585" s="587">
        <v>2905</v>
      </c>
      <c r="C585" t="s">
        <v>1352</v>
      </c>
      <c r="E585" t="s">
        <v>1348</v>
      </c>
      <c r="F585">
        <v>95</v>
      </c>
      <c r="G585">
        <v>95</v>
      </c>
    </row>
    <row r="586" spans="2:7">
      <c r="B586" s="587">
        <v>2906</v>
      </c>
      <c r="C586" t="s">
        <v>1353</v>
      </c>
      <c r="E586" t="s">
        <v>301</v>
      </c>
      <c r="F586">
        <v>120</v>
      </c>
      <c r="G586">
        <v>120</v>
      </c>
    </row>
    <row r="587" spans="2:7">
      <c r="B587" s="587">
        <v>2907</v>
      </c>
      <c r="C587" t="s">
        <v>1354</v>
      </c>
      <c r="E587" t="s">
        <v>1348</v>
      </c>
      <c r="F587">
        <v>108</v>
      </c>
      <c r="G587">
        <v>108</v>
      </c>
    </row>
    <row r="588" spans="2:7">
      <c r="B588" s="587">
        <v>2908</v>
      </c>
      <c r="C588" t="s">
        <v>1355</v>
      </c>
      <c r="E588" t="s">
        <v>301</v>
      </c>
      <c r="F588">
        <v>130</v>
      </c>
      <c r="G588">
        <v>130</v>
      </c>
    </row>
    <row r="589" spans="2:7">
      <c r="B589" s="587">
        <v>2909</v>
      </c>
      <c r="C589" t="s">
        <v>1356</v>
      </c>
      <c r="E589" t="s">
        <v>1348</v>
      </c>
      <c r="F589">
        <v>124</v>
      </c>
      <c r="G589">
        <v>124</v>
      </c>
    </row>
    <row r="590" spans="2:7">
      <c r="B590" s="587">
        <v>2910</v>
      </c>
      <c r="C590" t="s">
        <v>1357</v>
      </c>
      <c r="E590" t="s">
        <v>301</v>
      </c>
      <c r="F590">
        <v>154</v>
      </c>
      <c r="G590">
        <v>154</v>
      </c>
    </row>
    <row r="591" spans="2:7">
      <c r="B591" s="587">
        <v>2941</v>
      </c>
      <c r="C591" t="s">
        <v>1358</v>
      </c>
      <c r="E591" t="s">
        <v>1348</v>
      </c>
      <c r="F591">
        <v>141</v>
      </c>
      <c r="G591">
        <v>141</v>
      </c>
    </row>
    <row r="592" spans="2:7">
      <c r="B592" s="587">
        <v>2942</v>
      </c>
      <c r="C592" t="s">
        <v>1359</v>
      </c>
      <c r="E592" t="s">
        <v>301</v>
      </c>
      <c r="F592">
        <v>175</v>
      </c>
      <c r="G592">
        <v>175</v>
      </c>
    </row>
    <row r="593" spans="2:7">
      <c r="B593" s="587">
        <v>2911</v>
      </c>
      <c r="C593" t="s">
        <v>1360</v>
      </c>
      <c r="E593" t="s">
        <v>1348</v>
      </c>
      <c r="F593">
        <v>158</v>
      </c>
      <c r="G593">
        <v>158</v>
      </c>
    </row>
    <row r="594" spans="2:7">
      <c r="B594" s="587">
        <v>2912</v>
      </c>
      <c r="C594" t="s">
        <v>1361</v>
      </c>
      <c r="E594" t="s">
        <v>301</v>
      </c>
      <c r="F594">
        <v>203</v>
      </c>
      <c r="G594">
        <v>203</v>
      </c>
    </row>
    <row r="595" spans="2:7">
      <c r="B595" s="587">
        <v>2939</v>
      </c>
      <c r="C595" t="s">
        <v>1362</v>
      </c>
      <c r="E595" t="s">
        <v>1348</v>
      </c>
      <c r="F595">
        <v>174</v>
      </c>
      <c r="G595">
        <v>174</v>
      </c>
    </row>
    <row r="596" spans="2:7">
      <c r="B596" s="587">
        <v>2940</v>
      </c>
      <c r="C596" t="s">
        <v>1363</v>
      </c>
      <c r="E596" t="s">
        <v>301</v>
      </c>
      <c r="F596">
        <v>213</v>
      </c>
      <c r="G596">
        <v>213</v>
      </c>
    </row>
    <row r="597" spans="2:7">
      <c r="B597" s="587">
        <v>2913</v>
      </c>
      <c r="C597" t="s">
        <v>1364</v>
      </c>
      <c r="E597" t="s">
        <v>1348</v>
      </c>
      <c r="F597">
        <v>197</v>
      </c>
      <c r="G597">
        <v>197</v>
      </c>
    </row>
    <row r="598" spans="2:7">
      <c r="B598" s="587">
        <v>2914</v>
      </c>
      <c r="C598" t="s">
        <v>1365</v>
      </c>
      <c r="E598" t="s">
        <v>301</v>
      </c>
      <c r="F598">
        <v>245</v>
      </c>
      <c r="G598">
        <v>245</v>
      </c>
    </row>
    <row r="599" spans="2:7">
      <c r="B599" s="587">
        <v>2915</v>
      </c>
      <c r="C599" t="s">
        <v>1366</v>
      </c>
      <c r="E599" t="s">
        <v>1348</v>
      </c>
      <c r="F599">
        <v>237</v>
      </c>
      <c r="G599">
        <v>237</v>
      </c>
    </row>
    <row r="600" spans="2:7">
      <c r="B600" s="587">
        <v>2916</v>
      </c>
      <c r="C600" t="s">
        <v>1367</v>
      </c>
      <c r="E600" t="s">
        <v>301</v>
      </c>
      <c r="F600">
        <v>268</v>
      </c>
      <c r="G600">
        <v>268</v>
      </c>
    </row>
    <row r="601" spans="2:7">
      <c r="B601" s="587">
        <v>2917</v>
      </c>
      <c r="C601" t="s">
        <v>1368</v>
      </c>
      <c r="E601" t="s">
        <v>1348</v>
      </c>
      <c r="F601">
        <v>113</v>
      </c>
      <c r="G601">
        <v>113</v>
      </c>
    </row>
    <row r="602" spans="2:7">
      <c r="B602" s="587">
        <v>2918</v>
      </c>
      <c r="C602" t="s">
        <v>1369</v>
      </c>
      <c r="E602" t="s">
        <v>301</v>
      </c>
      <c r="F602">
        <v>137</v>
      </c>
      <c r="G602">
        <v>137</v>
      </c>
    </row>
    <row r="603" spans="2:7">
      <c r="B603" s="587">
        <v>2919</v>
      </c>
      <c r="C603" t="s">
        <v>1370</v>
      </c>
      <c r="E603" t="s">
        <v>1348</v>
      </c>
      <c r="F603">
        <v>124</v>
      </c>
      <c r="G603">
        <v>124</v>
      </c>
    </row>
    <row r="604" spans="2:7">
      <c r="B604" s="587">
        <v>2920</v>
      </c>
      <c r="C604" t="s">
        <v>1371</v>
      </c>
      <c r="E604" t="s">
        <v>301</v>
      </c>
      <c r="F604">
        <v>154</v>
      </c>
      <c r="G604">
        <v>154</v>
      </c>
    </row>
    <row r="605" spans="2:7">
      <c r="B605" s="587">
        <v>2967</v>
      </c>
      <c r="C605" t="s">
        <v>1372</v>
      </c>
      <c r="E605" t="s">
        <v>1348</v>
      </c>
      <c r="F605">
        <v>143</v>
      </c>
      <c r="G605">
        <v>143</v>
      </c>
    </row>
    <row r="606" spans="2:7">
      <c r="B606" s="587">
        <v>2968</v>
      </c>
      <c r="C606" t="s">
        <v>1373</v>
      </c>
      <c r="E606" t="s">
        <v>301</v>
      </c>
      <c r="F606">
        <v>185</v>
      </c>
      <c r="G606">
        <v>185</v>
      </c>
    </row>
    <row r="607" spans="2:7">
      <c r="B607" s="587">
        <v>2921</v>
      </c>
      <c r="C607" t="s">
        <v>1374</v>
      </c>
      <c r="E607" t="s">
        <v>1348</v>
      </c>
      <c r="F607">
        <v>166</v>
      </c>
      <c r="G607">
        <v>166</v>
      </c>
    </row>
    <row r="608" spans="2:7">
      <c r="B608" s="587">
        <v>2922</v>
      </c>
      <c r="C608" t="s">
        <v>1375</v>
      </c>
      <c r="E608" t="s">
        <v>301</v>
      </c>
      <c r="F608">
        <v>185</v>
      </c>
      <c r="G608">
        <v>185</v>
      </c>
    </row>
    <row r="609" spans="2:8">
      <c r="B609" s="587">
        <v>2945</v>
      </c>
      <c r="C609" t="s">
        <v>1376</v>
      </c>
      <c r="E609" t="s">
        <v>1348</v>
      </c>
      <c r="F609">
        <v>174</v>
      </c>
      <c r="G609">
        <v>174</v>
      </c>
    </row>
    <row r="610" spans="2:8">
      <c r="B610" s="587">
        <v>2946</v>
      </c>
      <c r="C610" t="s">
        <v>1377</v>
      </c>
      <c r="E610" t="s">
        <v>301</v>
      </c>
      <c r="F610">
        <v>213</v>
      </c>
      <c r="G610">
        <v>213</v>
      </c>
    </row>
    <row r="611" spans="2:8">
      <c r="B611" s="587">
        <v>2962</v>
      </c>
      <c r="C611" t="s">
        <v>1378</v>
      </c>
      <c r="E611" t="s">
        <v>1348</v>
      </c>
      <c r="F611">
        <v>202</v>
      </c>
      <c r="G611">
        <v>202</v>
      </c>
      <c r="H611" t="s">
        <v>2860</v>
      </c>
    </row>
    <row r="612" spans="2:8">
      <c r="B612" s="587">
        <v>2963</v>
      </c>
      <c r="C612" t="s">
        <v>1379</v>
      </c>
      <c r="E612" t="s">
        <v>301</v>
      </c>
      <c r="F612">
        <v>247</v>
      </c>
      <c r="G612">
        <v>247</v>
      </c>
      <c r="H612" t="s">
        <v>2860</v>
      </c>
    </row>
    <row r="613" spans="2:8">
      <c r="B613" s="587">
        <v>2969</v>
      </c>
      <c r="C613" t="s">
        <v>2926</v>
      </c>
      <c r="E613" t="s">
        <v>1348</v>
      </c>
      <c r="F613">
        <v>230</v>
      </c>
      <c r="G613">
        <v>230</v>
      </c>
      <c r="H613" t="s">
        <v>2860</v>
      </c>
    </row>
    <row r="614" spans="2:8">
      <c r="B614" s="587">
        <v>2970</v>
      </c>
      <c r="C614" t="s">
        <v>2927</v>
      </c>
      <c r="E614" t="s">
        <v>301</v>
      </c>
      <c r="F614">
        <v>258</v>
      </c>
      <c r="G614">
        <v>258</v>
      </c>
      <c r="H614" t="s">
        <v>2860</v>
      </c>
    </row>
    <row r="615" spans="2:8">
      <c r="B615" s="587">
        <v>2943</v>
      </c>
      <c r="C615" t="s">
        <v>1380</v>
      </c>
      <c r="E615" t="s">
        <v>1348</v>
      </c>
      <c r="F615">
        <v>245</v>
      </c>
      <c r="G615">
        <v>245</v>
      </c>
    </row>
    <row r="616" spans="2:8">
      <c r="B616" s="587">
        <v>2944</v>
      </c>
      <c r="C616" t="s">
        <v>1381</v>
      </c>
      <c r="E616" t="s">
        <v>301</v>
      </c>
      <c r="F616">
        <v>268</v>
      </c>
      <c r="G616">
        <v>268</v>
      </c>
    </row>
    <row r="617" spans="2:8">
      <c r="B617" s="587">
        <v>2947</v>
      </c>
      <c r="C617" t="s">
        <v>1382</v>
      </c>
      <c r="E617" t="s">
        <v>1348</v>
      </c>
      <c r="F617">
        <v>319</v>
      </c>
      <c r="G617">
        <v>319</v>
      </c>
    </row>
    <row r="618" spans="2:8">
      <c r="B618" s="587">
        <v>2948</v>
      </c>
      <c r="C618" t="s">
        <v>1383</v>
      </c>
      <c r="E618" t="s">
        <v>1384</v>
      </c>
      <c r="F618">
        <v>280</v>
      </c>
      <c r="G618">
        <v>280</v>
      </c>
    </row>
    <row r="619" spans="2:8">
      <c r="B619" s="587">
        <v>2949</v>
      </c>
      <c r="C619" t="s">
        <v>1385</v>
      </c>
      <c r="E619" t="s">
        <v>1386</v>
      </c>
      <c r="F619">
        <v>310</v>
      </c>
      <c r="G619">
        <v>310</v>
      </c>
    </row>
    <row r="620" spans="2:8">
      <c r="B620" s="587">
        <v>2964</v>
      </c>
      <c r="C620" t="s">
        <v>1387</v>
      </c>
      <c r="E620" t="s">
        <v>301</v>
      </c>
      <c r="F620">
        <v>106</v>
      </c>
      <c r="G620">
        <v>106</v>
      </c>
    </row>
    <row r="621" spans="2:8">
      <c r="B621" s="587">
        <v>2965</v>
      </c>
      <c r="C621" t="s">
        <v>1388</v>
      </c>
      <c r="E621" t="s">
        <v>301</v>
      </c>
      <c r="F621">
        <v>120</v>
      </c>
      <c r="G621">
        <v>120</v>
      </c>
    </row>
    <row r="622" spans="2:8">
      <c r="B622" s="587">
        <v>2966</v>
      </c>
      <c r="C622" t="s">
        <v>1389</v>
      </c>
      <c r="E622" t="s">
        <v>301</v>
      </c>
      <c r="F622">
        <v>132</v>
      </c>
      <c r="G622">
        <v>132</v>
      </c>
    </row>
    <row r="623" spans="2:8">
      <c r="B623" s="587">
        <v>2923</v>
      </c>
      <c r="C623" t="s">
        <v>1390</v>
      </c>
      <c r="E623" t="s">
        <v>1348</v>
      </c>
      <c r="F623">
        <v>127</v>
      </c>
      <c r="G623">
        <v>127</v>
      </c>
    </row>
    <row r="624" spans="2:8">
      <c r="B624" s="587">
        <v>2924</v>
      </c>
      <c r="C624" t="s">
        <v>1391</v>
      </c>
      <c r="E624" t="s">
        <v>301</v>
      </c>
      <c r="F624">
        <v>151</v>
      </c>
      <c r="G624">
        <v>151</v>
      </c>
    </row>
    <row r="625" spans="2:8">
      <c r="B625" s="587">
        <v>2925</v>
      </c>
      <c r="C625" t="s">
        <v>1392</v>
      </c>
      <c r="E625" t="s">
        <v>1348</v>
      </c>
      <c r="F625">
        <v>143</v>
      </c>
      <c r="G625">
        <v>143</v>
      </c>
    </row>
    <row r="626" spans="2:8">
      <c r="B626" s="587">
        <v>2926</v>
      </c>
      <c r="C626" t="s">
        <v>1393</v>
      </c>
      <c r="E626" t="s">
        <v>301</v>
      </c>
      <c r="F626">
        <v>178</v>
      </c>
      <c r="G626">
        <v>178</v>
      </c>
    </row>
    <row r="627" spans="2:8">
      <c r="B627" s="587">
        <v>2927</v>
      </c>
      <c r="C627" t="s">
        <v>1394</v>
      </c>
      <c r="E627" t="s">
        <v>1348</v>
      </c>
      <c r="F627">
        <v>160</v>
      </c>
      <c r="G627">
        <v>160</v>
      </c>
    </row>
    <row r="628" spans="2:8">
      <c r="B628" s="587">
        <v>2928</v>
      </c>
      <c r="C628" t="s">
        <v>1395</v>
      </c>
      <c r="E628" t="s">
        <v>301</v>
      </c>
      <c r="F628">
        <v>203</v>
      </c>
      <c r="G628">
        <v>203</v>
      </c>
    </row>
    <row r="629" spans="2:8">
      <c r="B629" s="587">
        <v>2929</v>
      </c>
      <c r="C629" t="s">
        <v>1396</v>
      </c>
      <c r="E629" t="s">
        <v>1348</v>
      </c>
      <c r="F629">
        <v>82</v>
      </c>
      <c r="G629">
        <v>82</v>
      </c>
    </row>
    <row r="630" spans="2:8">
      <c r="B630" s="587">
        <v>2930</v>
      </c>
      <c r="C630" t="s">
        <v>1397</v>
      </c>
      <c r="E630" t="s">
        <v>301</v>
      </c>
      <c r="F630">
        <v>103</v>
      </c>
      <c r="G630">
        <v>103</v>
      </c>
    </row>
    <row r="631" spans="2:8">
      <c r="B631" s="587">
        <v>2931</v>
      </c>
      <c r="C631" t="s">
        <v>1398</v>
      </c>
      <c r="E631" t="s">
        <v>1348</v>
      </c>
      <c r="F631">
        <v>87</v>
      </c>
      <c r="G631">
        <v>87</v>
      </c>
    </row>
    <row r="632" spans="2:8">
      <c r="B632" s="587">
        <v>2932</v>
      </c>
      <c r="C632" t="s">
        <v>1399</v>
      </c>
      <c r="E632" t="s">
        <v>301</v>
      </c>
      <c r="F632">
        <v>106</v>
      </c>
      <c r="G632">
        <v>106</v>
      </c>
    </row>
    <row r="633" spans="2:8">
      <c r="B633" s="587">
        <v>2933</v>
      </c>
      <c r="C633" t="s">
        <v>1400</v>
      </c>
      <c r="E633" t="s">
        <v>1348</v>
      </c>
      <c r="F633">
        <v>95</v>
      </c>
      <c r="G633">
        <v>95</v>
      </c>
    </row>
    <row r="634" spans="2:8">
      <c r="B634" s="587">
        <v>2934</v>
      </c>
      <c r="C634" t="s">
        <v>1401</v>
      </c>
      <c r="E634" t="s">
        <v>301</v>
      </c>
      <c r="F634">
        <v>120</v>
      </c>
      <c r="G634">
        <v>120</v>
      </c>
    </row>
    <row r="635" spans="2:8">
      <c r="B635" s="587">
        <v>2935</v>
      </c>
      <c r="C635" t="s">
        <v>1402</v>
      </c>
      <c r="E635" t="s">
        <v>1348</v>
      </c>
      <c r="F635">
        <v>110</v>
      </c>
      <c r="G635">
        <v>110</v>
      </c>
    </row>
    <row r="636" spans="2:8">
      <c r="B636" s="587">
        <v>2936</v>
      </c>
      <c r="C636" t="s">
        <v>1403</v>
      </c>
      <c r="E636" t="s">
        <v>301</v>
      </c>
      <c r="F636">
        <v>132</v>
      </c>
      <c r="G636">
        <v>132</v>
      </c>
    </row>
    <row r="637" spans="2:8">
      <c r="B637" s="587">
        <v>2937</v>
      </c>
      <c r="C637" t="s">
        <v>1404</v>
      </c>
      <c r="E637" t="s">
        <v>1348</v>
      </c>
      <c r="F637">
        <v>121</v>
      </c>
      <c r="G637">
        <v>121</v>
      </c>
    </row>
    <row r="638" spans="2:8">
      <c r="B638" s="587">
        <v>2938</v>
      </c>
      <c r="C638" t="s">
        <v>1405</v>
      </c>
      <c r="E638" t="s">
        <v>301</v>
      </c>
      <c r="F638">
        <v>151</v>
      </c>
      <c r="G638">
        <v>151</v>
      </c>
    </row>
    <row r="639" spans="2:8">
      <c r="B639" s="586" t="s">
        <v>1406</v>
      </c>
      <c r="C639" s="588"/>
      <c r="D639" s="588"/>
      <c r="E639" s="588"/>
      <c r="F639" s="588"/>
      <c r="G639" s="588"/>
    </row>
    <row r="640" spans="2:8">
      <c r="B640" s="587">
        <v>3500</v>
      </c>
      <c r="C640" t="s">
        <v>1407</v>
      </c>
      <c r="E640" t="s">
        <v>274</v>
      </c>
      <c r="F640">
        <v>291</v>
      </c>
      <c r="G640">
        <v>291</v>
      </c>
      <c r="H640" t="s">
        <v>2860</v>
      </c>
    </row>
    <row r="641" spans="2:8">
      <c r="B641" s="587">
        <v>3501</v>
      </c>
      <c r="C641" t="s">
        <v>1408</v>
      </c>
      <c r="E641" t="s">
        <v>666</v>
      </c>
      <c r="F641">
        <v>336</v>
      </c>
      <c r="G641">
        <v>336</v>
      </c>
      <c r="H641" t="s">
        <v>2860</v>
      </c>
    </row>
    <row r="642" spans="2:8">
      <c r="B642" s="587">
        <v>3507</v>
      </c>
      <c r="C642" t="s">
        <v>1409</v>
      </c>
      <c r="E642" t="s">
        <v>417</v>
      </c>
      <c r="F642">
        <v>403</v>
      </c>
      <c r="G642">
        <v>403</v>
      </c>
    </row>
    <row r="643" spans="2:8">
      <c r="B643" s="587">
        <v>3502</v>
      </c>
      <c r="C643" t="s">
        <v>1410</v>
      </c>
      <c r="E643" t="s">
        <v>1060</v>
      </c>
      <c r="F643">
        <v>403</v>
      </c>
      <c r="G643">
        <v>403</v>
      </c>
      <c r="H643" t="s">
        <v>2860</v>
      </c>
    </row>
    <row r="644" spans="2:8">
      <c r="B644" s="587">
        <v>3503</v>
      </c>
      <c r="C644" t="s">
        <v>1411</v>
      </c>
      <c r="E644" t="s">
        <v>669</v>
      </c>
      <c r="F644">
        <v>627</v>
      </c>
      <c r="G644">
        <v>627</v>
      </c>
      <c r="H644" t="s">
        <v>2860</v>
      </c>
    </row>
    <row r="645" spans="2:8">
      <c r="B645" s="587">
        <v>3504</v>
      </c>
      <c r="C645" t="s">
        <v>1412</v>
      </c>
      <c r="E645" t="s">
        <v>671</v>
      </c>
      <c r="F645">
        <v>941</v>
      </c>
      <c r="G645">
        <v>941</v>
      </c>
      <c r="H645" t="s">
        <v>2860</v>
      </c>
    </row>
    <row r="646" spans="2:8">
      <c r="B646" s="587">
        <v>3505</v>
      </c>
      <c r="C646" t="s">
        <v>1413</v>
      </c>
      <c r="E646" t="s">
        <v>307</v>
      </c>
      <c r="F646">
        <v>1133</v>
      </c>
      <c r="G646">
        <v>1133</v>
      </c>
    </row>
    <row r="647" spans="2:8">
      <c r="B647" s="587">
        <v>3508</v>
      </c>
      <c r="C647" t="s">
        <v>1414</v>
      </c>
      <c r="E647" t="s">
        <v>676</v>
      </c>
      <c r="F647">
        <v>1900</v>
      </c>
      <c r="G647">
        <v>1900</v>
      </c>
    </row>
    <row r="648" spans="2:8">
      <c r="B648" s="587">
        <v>3506</v>
      </c>
      <c r="C648" t="s">
        <v>1415</v>
      </c>
      <c r="E648" t="s">
        <v>308</v>
      </c>
      <c r="F648">
        <v>2000</v>
      </c>
      <c r="G648">
        <v>2000</v>
      </c>
    </row>
    <row r="649" spans="2:8">
      <c r="B649" s="587">
        <v>3514</v>
      </c>
      <c r="C649" t="s">
        <v>1416</v>
      </c>
      <c r="E649" t="s">
        <v>321</v>
      </c>
      <c r="F649">
        <v>295</v>
      </c>
      <c r="G649">
        <v>295</v>
      </c>
      <c r="H649" t="s">
        <v>2860</v>
      </c>
    </row>
    <row r="650" spans="2:8">
      <c r="B650" s="587">
        <v>3509</v>
      </c>
      <c r="C650" t="s">
        <v>1417</v>
      </c>
      <c r="E650" t="s">
        <v>471</v>
      </c>
      <c r="F650">
        <v>305</v>
      </c>
      <c r="G650">
        <v>305</v>
      </c>
      <c r="H650" t="s">
        <v>2860</v>
      </c>
    </row>
    <row r="651" spans="2:8">
      <c r="B651" s="587">
        <v>3510</v>
      </c>
      <c r="C651" t="s">
        <v>1418</v>
      </c>
      <c r="E651" t="s">
        <v>132</v>
      </c>
      <c r="F651">
        <v>313</v>
      </c>
      <c r="G651">
        <v>313</v>
      </c>
      <c r="H651" t="s">
        <v>2860</v>
      </c>
    </row>
    <row r="652" spans="2:8">
      <c r="B652" s="587">
        <v>3511</v>
      </c>
      <c r="C652" t="s">
        <v>1419</v>
      </c>
      <c r="E652" t="s">
        <v>800</v>
      </c>
      <c r="F652">
        <v>530</v>
      </c>
      <c r="G652">
        <v>530</v>
      </c>
      <c r="H652" t="s">
        <v>2860</v>
      </c>
    </row>
    <row r="653" spans="2:8">
      <c r="B653" s="587">
        <v>3512</v>
      </c>
      <c r="C653" t="s">
        <v>1420</v>
      </c>
      <c r="E653" t="s">
        <v>133</v>
      </c>
      <c r="F653">
        <v>548</v>
      </c>
      <c r="G653">
        <v>548</v>
      </c>
      <c r="H653" t="s">
        <v>2860</v>
      </c>
    </row>
    <row r="654" spans="2:8">
      <c r="B654" s="587">
        <v>3513</v>
      </c>
      <c r="C654" t="s">
        <v>1421</v>
      </c>
      <c r="E654" t="s">
        <v>134</v>
      </c>
      <c r="F654">
        <v>627</v>
      </c>
      <c r="G654">
        <v>627</v>
      </c>
      <c r="H654" t="s">
        <v>2860</v>
      </c>
    </row>
    <row r="655" spans="2:8">
      <c r="B655" s="587">
        <v>3515</v>
      </c>
      <c r="C655" t="s">
        <v>1422</v>
      </c>
      <c r="E655" t="s">
        <v>1423</v>
      </c>
      <c r="F655">
        <v>690</v>
      </c>
      <c r="G655">
        <v>690</v>
      </c>
      <c r="H655" t="s">
        <v>2860</v>
      </c>
    </row>
    <row r="656" spans="2:8">
      <c r="B656" s="587">
        <v>3516</v>
      </c>
      <c r="C656" t="s">
        <v>2928</v>
      </c>
      <c r="E656" t="s">
        <v>2880</v>
      </c>
      <c r="F656">
        <v>1510</v>
      </c>
      <c r="G656">
        <v>1510</v>
      </c>
      <c r="H656" t="s">
        <v>2860</v>
      </c>
    </row>
    <row r="657" spans="2:7">
      <c r="B657" s="586" t="s">
        <v>1424</v>
      </c>
      <c r="C657" s="588"/>
      <c r="D657" s="588"/>
      <c r="E657" s="588"/>
      <c r="F657" s="588"/>
      <c r="G657" s="588"/>
    </row>
    <row r="658" spans="2:7">
      <c r="B658" s="586" t="s">
        <v>1425</v>
      </c>
      <c r="C658" s="588"/>
      <c r="D658" s="588"/>
      <c r="E658" s="588"/>
      <c r="F658" s="588"/>
      <c r="G658" s="588"/>
    </row>
    <row r="659" spans="2:7">
      <c r="B659" s="587">
        <v>3122</v>
      </c>
      <c r="C659" t="s">
        <v>2929</v>
      </c>
      <c r="F659">
        <v>2.6</v>
      </c>
      <c r="G659">
        <v>2.6</v>
      </c>
    </row>
    <row r="660" spans="2:7">
      <c r="B660" s="587">
        <v>3123</v>
      </c>
      <c r="C660" t="s">
        <v>2930</v>
      </c>
      <c r="F660">
        <v>0.52</v>
      </c>
      <c r="G660">
        <v>0.52</v>
      </c>
    </row>
    <row r="661" spans="2:7">
      <c r="B661" s="587">
        <v>3102</v>
      </c>
      <c r="C661" t="s">
        <v>1426</v>
      </c>
      <c r="E661" t="s">
        <v>1427</v>
      </c>
      <c r="F661">
        <v>2.6</v>
      </c>
      <c r="G661">
        <v>2.6</v>
      </c>
    </row>
    <row r="662" spans="2:7">
      <c r="B662" s="586" t="s">
        <v>1428</v>
      </c>
      <c r="C662" s="588"/>
      <c r="D662" s="588"/>
      <c r="E662" s="588"/>
      <c r="F662" s="588"/>
      <c r="G662" s="588"/>
    </row>
    <row r="663" spans="2:7">
      <c r="B663" s="587">
        <v>3201</v>
      </c>
      <c r="C663" t="s">
        <v>1429</v>
      </c>
      <c r="E663" t="s">
        <v>1427</v>
      </c>
      <c r="F663">
        <v>84</v>
      </c>
      <c r="G663">
        <v>84</v>
      </c>
    </row>
    <row r="664" spans="2:7">
      <c r="B664" s="587">
        <v>3202</v>
      </c>
      <c r="C664" t="s">
        <v>1430</v>
      </c>
      <c r="E664" t="s">
        <v>1427</v>
      </c>
      <c r="F664">
        <v>30</v>
      </c>
      <c r="G664">
        <v>30</v>
      </c>
    </row>
    <row r="665" spans="2:7">
      <c r="B665" s="587">
        <v>3203</v>
      </c>
      <c r="C665" t="s">
        <v>1431</v>
      </c>
      <c r="E665" t="s">
        <v>1432</v>
      </c>
      <c r="F665">
        <v>269</v>
      </c>
      <c r="G665">
        <v>269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B2:I480"/>
  <sheetViews>
    <sheetView workbookViewId="0">
      <pane ySplit="3" topLeftCell="A203" activePane="bottomLeft" state="frozen"/>
      <selection pane="bottomLeft" activeCell="Q206" sqref="Q206"/>
    </sheetView>
  </sheetViews>
  <sheetFormatPr defaultRowHeight="15"/>
  <cols>
    <col min="2" max="2" width="10.7109375" style="587" customWidth="1"/>
    <col min="3" max="3" width="57.7109375" bestFit="1" customWidth="1"/>
    <col min="4" max="4" width="14.7109375" customWidth="1"/>
    <col min="5" max="5" width="72.7109375" bestFit="1" customWidth="1"/>
    <col min="6" max="6" width="52.5703125" bestFit="1" customWidth="1"/>
  </cols>
  <sheetData>
    <row r="2" spans="2:8" s="589" customFormat="1">
      <c r="B2" s="589" t="s">
        <v>1433</v>
      </c>
      <c r="C2" s="589" t="s">
        <v>1434</v>
      </c>
      <c r="F2" s="589" t="s">
        <v>1435</v>
      </c>
      <c r="G2" s="589" t="s">
        <v>1436</v>
      </c>
      <c r="H2" s="589" t="s">
        <v>1437</v>
      </c>
    </row>
    <row r="3" spans="2:8" s="589" customFormat="1">
      <c r="G3" s="589" t="s">
        <v>654</v>
      </c>
      <c r="H3" s="589" t="s">
        <v>654</v>
      </c>
    </row>
    <row r="4" spans="2:8">
      <c r="B4" s="586" t="s">
        <v>1438</v>
      </c>
      <c r="C4" s="585"/>
      <c r="D4" s="585"/>
      <c r="E4" s="585"/>
      <c r="F4" s="585"/>
      <c r="G4" s="585"/>
      <c r="H4" s="585"/>
    </row>
    <row r="5" spans="2:8">
      <c r="B5" s="587">
        <v>4101</v>
      </c>
      <c r="C5" t="s">
        <v>1439</v>
      </c>
      <c r="D5" s="530"/>
      <c r="E5" s="531" t="s">
        <v>2516</v>
      </c>
      <c r="F5" t="s">
        <v>1440</v>
      </c>
      <c r="G5">
        <v>18</v>
      </c>
      <c r="H5">
        <v>18</v>
      </c>
    </row>
    <row r="6" spans="2:8">
      <c r="B6" s="587">
        <v>4102</v>
      </c>
      <c r="C6" t="s">
        <v>1441</v>
      </c>
      <c r="D6" s="377"/>
      <c r="E6" s="376" t="s">
        <v>2517</v>
      </c>
      <c r="F6" t="s">
        <v>1442</v>
      </c>
      <c r="G6">
        <v>21</v>
      </c>
      <c r="H6">
        <v>21</v>
      </c>
    </row>
    <row r="7" spans="2:8">
      <c r="B7" s="587">
        <v>4103</v>
      </c>
      <c r="C7" t="s">
        <v>1443</v>
      </c>
      <c r="D7" s="536"/>
      <c r="E7" s="537" t="s">
        <v>2518</v>
      </c>
      <c r="F7" t="s">
        <v>1444</v>
      </c>
      <c r="G7">
        <v>22</v>
      </c>
      <c r="H7">
        <v>22</v>
      </c>
    </row>
    <row r="8" spans="2:8">
      <c r="B8" s="587">
        <v>4104</v>
      </c>
      <c r="C8" t="s">
        <v>1445</v>
      </c>
      <c r="D8" s="377"/>
      <c r="E8" s="531" t="s">
        <v>2941</v>
      </c>
      <c r="F8" t="s">
        <v>1446</v>
      </c>
      <c r="G8">
        <v>16</v>
      </c>
      <c r="H8">
        <v>16</v>
      </c>
    </row>
    <row r="9" spans="2:8">
      <c r="B9" s="587">
        <v>4105</v>
      </c>
      <c r="C9" t="s">
        <v>1447</v>
      </c>
      <c r="D9" s="536"/>
      <c r="E9" s="376" t="s">
        <v>2942</v>
      </c>
      <c r="F9" t="s">
        <v>772</v>
      </c>
      <c r="G9">
        <v>18</v>
      </c>
      <c r="H9">
        <v>18</v>
      </c>
    </row>
    <row r="10" spans="2:8">
      <c r="B10" s="587">
        <v>410701</v>
      </c>
      <c r="C10" t="s">
        <v>1448</v>
      </c>
      <c r="D10" s="377"/>
      <c r="E10" s="375" t="s">
        <v>2943</v>
      </c>
      <c r="F10" t="s">
        <v>1449</v>
      </c>
      <c r="G10">
        <v>25</v>
      </c>
      <c r="H10">
        <v>25</v>
      </c>
    </row>
    <row r="11" spans="2:8">
      <c r="B11" s="587">
        <v>410702</v>
      </c>
      <c r="C11" t="s">
        <v>1448</v>
      </c>
      <c r="D11" s="536"/>
      <c r="E11" s="540" t="s">
        <v>2944</v>
      </c>
      <c r="F11" t="s">
        <v>1450</v>
      </c>
      <c r="G11">
        <v>40</v>
      </c>
      <c r="H11">
        <v>40</v>
      </c>
    </row>
    <row r="12" spans="2:8">
      <c r="B12" s="587">
        <v>4109</v>
      </c>
      <c r="C12" t="s">
        <v>1451</v>
      </c>
      <c r="D12" s="536"/>
      <c r="E12" s="590" t="s">
        <v>2945</v>
      </c>
      <c r="G12">
        <v>4</v>
      </c>
      <c r="H12">
        <v>4</v>
      </c>
    </row>
    <row r="13" spans="2:8">
      <c r="B13" s="587">
        <v>4139</v>
      </c>
      <c r="C13" t="s">
        <v>1452</v>
      </c>
      <c r="D13" s="542"/>
      <c r="E13" s="375" t="s">
        <v>2529</v>
      </c>
      <c r="F13" t="s">
        <v>1453</v>
      </c>
      <c r="G13">
        <v>6</v>
      </c>
      <c r="H13">
        <v>6</v>
      </c>
    </row>
    <row r="14" spans="2:8">
      <c r="B14" s="587">
        <v>4141</v>
      </c>
      <c r="C14" t="s">
        <v>1454</v>
      </c>
      <c r="D14" s="536"/>
      <c r="E14" s="540" t="s">
        <v>2530</v>
      </c>
      <c r="F14" t="s">
        <v>1455</v>
      </c>
      <c r="G14">
        <v>17</v>
      </c>
      <c r="H14">
        <v>17</v>
      </c>
    </row>
    <row r="15" spans="2:8">
      <c r="B15" s="587">
        <v>4142</v>
      </c>
      <c r="C15" t="s">
        <v>1456</v>
      </c>
      <c r="D15" s="377"/>
      <c r="E15" s="375" t="s">
        <v>2531</v>
      </c>
      <c r="G15">
        <v>5</v>
      </c>
      <c r="H15">
        <v>5</v>
      </c>
    </row>
    <row r="16" spans="2:8">
      <c r="B16" s="587">
        <v>4143</v>
      </c>
      <c r="C16" t="s">
        <v>1457</v>
      </c>
      <c r="D16" s="536"/>
      <c r="E16" s="540" t="s">
        <v>2532</v>
      </c>
      <c r="G16">
        <v>9</v>
      </c>
      <c r="H16">
        <v>9</v>
      </c>
    </row>
    <row r="17" spans="2:8">
      <c r="B17" s="587">
        <v>4144</v>
      </c>
      <c r="C17" t="s">
        <v>1458</v>
      </c>
      <c r="D17" s="591"/>
      <c r="E17" s="401" t="s">
        <v>2536</v>
      </c>
      <c r="G17">
        <v>23</v>
      </c>
      <c r="H17">
        <v>23</v>
      </c>
    </row>
    <row r="18" spans="2:8">
      <c r="B18" s="587">
        <v>4146</v>
      </c>
      <c r="C18" t="s">
        <v>1459</v>
      </c>
      <c r="D18" s="591"/>
      <c r="E18" s="397" t="s">
        <v>2533</v>
      </c>
      <c r="F18" t="s">
        <v>1460</v>
      </c>
      <c r="G18">
        <v>36</v>
      </c>
      <c r="H18">
        <v>36</v>
      </c>
    </row>
    <row r="19" spans="2:8">
      <c r="B19" s="587">
        <v>414601</v>
      </c>
      <c r="C19" t="s">
        <v>1461</v>
      </c>
      <c r="D19" s="400"/>
      <c r="E19" s="397" t="s">
        <v>2534</v>
      </c>
      <c r="F19" t="s">
        <v>1462</v>
      </c>
      <c r="G19">
        <v>71</v>
      </c>
      <c r="H19">
        <v>71</v>
      </c>
    </row>
    <row r="20" spans="2:8">
      <c r="B20" s="586" t="s">
        <v>1463</v>
      </c>
      <c r="C20" s="585"/>
      <c r="D20" s="585"/>
      <c r="E20" s="585"/>
      <c r="F20" s="585"/>
      <c r="G20" s="585"/>
      <c r="H20" s="585"/>
    </row>
    <row r="21" spans="2:8">
      <c r="B21" s="593">
        <v>4201</v>
      </c>
      <c r="C21" s="594" t="s">
        <v>1464</v>
      </c>
      <c r="D21" s="595"/>
      <c r="E21" s="596" t="s">
        <v>2539</v>
      </c>
      <c r="G21">
        <v>672</v>
      </c>
      <c r="H21">
        <v>672</v>
      </c>
    </row>
    <row r="22" spans="2:8">
      <c r="B22" s="593">
        <v>4202</v>
      </c>
      <c r="C22" s="594" t="s">
        <v>1465</v>
      </c>
      <c r="D22" s="597"/>
      <c r="E22" s="598" t="s">
        <v>2540</v>
      </c>
      <c r="G22">
        <v>1529</v>
      </c>
      <c r="H22">
        <v>1529</v>
      </c>
    </row>
    <row r="23" spans="2:8">
      <c r="B23" s="593">
        <v>4203</v>
      </c>
      <c r="C23" s="594" t="s">
        <v>1466</v>
      </c>
      <c r="D23" s="595"/>
      <c r="E23" s="596" t="s">
        <v>2541</v>
      </c>
      <c r="G23">
        <v>779</v>
      </c>
      <c r="H23">
        <v>779</v>
      </c>
    </row>
    <row r="24" spans="2:8">
      <c r="B24" s="593">
        <v>4204</v>
      </c>
      <c r="C24" s="594" t="s">
        <v>1467</v>
      </c>
      <c r="D24" s="597"/>
      <c r="E24" s="598" t="s">
        <v>2542</v>
      </c>
      <c r="G24">
        <v>1732</v>
      </c>
      <c r="H24">
        <v>1732</v>
      </c>
    </row>
    <row r="25" spans="2:8">
      <c r="B25" s="593">
        <v>4205</v>
      </c>
      <c r="C25" s="594" t="s">
        <v>1468</v>
      </c>
      <c r="D25" s="595"/>
      <c r="E25" s="596" t="s">
        <v>2543</v>
      </c>
      <c r="G25">
        <v>860</v>
      </c>
      <c r="H25">
        <v>860</v>
      </c>
    </row>
    <row r="26" spans="2:8">
      <c r="B26" s="593">
        <v>4206</v>
      </c>
      <c r="C26" s="594" t="s">
        <v>1469</v>
      </c>
      <c r="D26" s="597"/>
      <c r="E26" s="598" t="s">
        <v>2544</v>
      </c>
      <c r="G26">
        <v>1967</v>
      </c>
      <c r="H26">
        <v>1967</v>
      </c>
    </row>
    <row r="27" spans="2:8">
      <c r="B27" s="593">
        <v>4207</v>
      </c>
      <c r="C27" s="594" t="s">
        <v>1470</v>
      </c>
      <c r="D27" s="595"/>
      <c r="E27" s="596" t="s">
        <v>2545</v>
      </c>
      <c r="G27">
        <v>912</v>
      </c>
      <c r="H27">
        <v>912</v>
      </c>
    </row>
    <row r="28" spans="2:8">
      <c r="B28" s="593">
        <v>4208</v>
      </c>
      <c r="C28" s="594" t="s">
        <v>1471</v>
      </c>
      <c r="D28" s="597"/>
      <c r="E28" s="598" t="s">
        <v>2546</v>
      </c>
      <c r="G28">
        <v>2186</v>
      </c>
      <c r="H28">
        <v>2186</v>
      </c>
    </row>
    <row r="29" spans="2:8">
      <c r="B29" s="593">
        <v>4231</v>
      </c>
      <c r="C29" s="594" t="s">
        <v>1472</v>
      </c>
      <c r="D29" s="599"/>
      <c r="E29" s="600" t="s">
        <v>2547</v>
      </c>
      <c r="G29">
        <v>1005</v>
      </c>
      <c r="H29">
        <v>1005</v>
      </c>
    </row>
    <row r="30" spans="2:8">
      <c r="B30" s="593">
        <v>4232</v>
      </c>
      <c r="C30" s="594" t="s">
        <v>1473</v>
      </c>
      <c r="D30" s="597"/>
      <c r="E30" s="601" t="s">
        <v>2548</v>
      </c>
      <c r="G30">
        <v>2436</v>
      </c>
      <c r="H30">
        <v>2436</v>
      </c>
    </row>
    <row r="31" spans="2:8">
      <c r="B31" s="593">
        <v>4233</v>
      </c>
      <c r="C31" s="594" t="s">
        <v>1474</v>
      </c>
      <c r="D31" s="597"/>
      <c r="E31" s="601" t="s">
        <v>2549</v>
      </c>
      <c r="G31">
        <v>1140</v>
      </c>
      <c r="H31">
        <v>1140</v>
      </c>
    </row>
    <row r="32" spans="2:8">
      <c r="B32" s="593">
        <v>4234</v>
      </c>
      <c r="C32" s="594" t="s">
        <v>1475</v>
      </c>
      <c r="D32" s="597"/>
      <c r="E32" s="601" t="s">
        <v>2550</v>
      </c>
      <c r="G32">
        <v>2764</v>
      </c>
      <c r="H32">
        <v>2764</v>
      </c>
    </row>
    <row r="33" spans="2:8">
      <c r="B33" s="593">
        <v>4211</v>
      </c>
      <c r="C33" s="594" t="s">
        <v>1476</v>
      </c>
      <c r="D33" s="593"/>
      <c r="E33" s="596" t="s">
        <v>2551</v>
      </c>
      <c r="G33">
        <v>1368</v>
      </c>
      <c r="H33">
        <v>1368</v>
      </c>
    </row>
    <row r="34" spans="2:8">
      <c r="B34" s="593">
        <v>421101</v>
      </c>
      <c r="C34" s="594" t="s">
        <v>1477</v>
      </c>
      <c r="D34" s="593"/>
      <c r="E34" s="596" t="s">
        <v>2946</v>
      </c>
      <c r="G34">
        <v>1368</v>
      </c>
      <c r="H34">
        <v>1368</v>
      </c>
    </row>
    <row r="35" spans="2:8">
      <c r="B35" s="593">
        <v>4212</v>
      </c>
      <c r="C35" s="594" t="s">
        <v>1478</v>
      </c>
      <c r="D35" s="593"/>
      <c r="E35" s="598" t="s">
        <v>2552</v>
      </c>
      <c r="G35">
        <v>3703</v>
      </c>
      <c r="H35">
        <v>3703</v>
      </c>
    </row>
    <row r="36" spans="2:8">
      <c r="B36" s="593">
        <v>421201</v>
      </c>
      <c r="C36" s="594" t="s">
        <v>1479</v>
      </c>
      <c r="D36" s="593"/>
      <c r="E36" s="598" t="s">
        <v>2947</v>
      </c>
      <c r="G36">
        <v>3703</v>
      </c>
      <c r="H36">
        <v>3703</v>
      </c>
    </row>
    <row r="37" spans="2:8">
      <c r="B37" s="593">
        <v>4226</v>
      </c>
      <c r="C37" s="594" t="s">
        <v>1480</v>
      </c>
      <c r="D37" s="595"/>
      <c r="E37" s="596" t="s">
        <v>2553</v>
      </c>
      <c r="G37">
        <v>1601</v>
      </c>
      <c r="H37">
        <v>1601</v>
      </c>
    </row>
    <row r="38" spans="2:8">
      <c r="B38" s="593">
        <v>4227</v>
      </c>
      <c r="C38" s="594" t="s">
        <v>1481</v>
      </c>
      <c r="D38" s="597"/>
      <c r="E38" s="598" t="s">
        <v>2554</v>
      </c>
      <c r="G38">
        <v>4332</v>
      </c>
      <c r="H38">
        <v>4332</v>
      </c>
    </row>
    <row r="39" spans="2:8">
      <c r="B39" s="593">
        <v>4213</v>
      </c>
      <c r="C39" s="594" t="s">
        <v>1482</v>
      </c>
      <c r="D39" s="597"/>
      <c r="E39" s="596" t="s">
        <v>2555</v>
      </c>
      <c r="G39">
        <v>2158</v>
      </c>
      <c r="H39">
        <v>2158</v>
      </c>
    </row>
    <row r="40" spans="2:8">
      <c r="B40" s="593">
        <v>421301</v>
      </c>
      <c r="C40" s="594" t="s">
        <v>1483</v>
      </c>
      <c r="D40" s="595"/>
      <c r="E40" s="598" t="s">
        <v>2556</v>
      </c>
      <c r="G40">
        <v>2716</v>
      </c>
      <c r="H40">
        <v>2716</v>
      </c>
    </row>
    <row r="41" spans="2:8">
      <c r="B41" s="593">
        <v>4214</v>
      </c>
      <c r="C41" s="594" t="s">
        <v>1484</v>
      </c>
      <c r="D41" s="597"/>
      <c r="E41" s="598" t="s">
        <v>2557</v>
      </c>
      <c r="G41">
        <v>6467</v>
      </c>
      <c r="H41">
        <v>6467</v>
      </c>
    </row>
    <row r="42" spans="2:8">
      <c r="B42" s="593">
        <v>421401</v>
      </c>
      <c r="C42" s="594" t="s">
        <v>1485</v>
      </c>
      <c r="D42" s="597"/>
      <c r="E42" s="602" t="s">
        <v>2558</v>
      </c>
      <c r="G42">
        <v>6897</v>
      </c>
      <c r="H42">
        <v>6897</v>
      </c>
    </row>
    <row r="43" spans="2:8">
      <c r="B43" s="593">
        <v>421302</v>
      </c>
      <c r="C43" s="594" t="s">
        <v>1486</v>
      </c>
      <c r="D43" s="597"/>
      <c r="E43" s="596" t="s">
        <v>2559</v>
      </c>
      <c r="G43">
        <v>2797</v>
      </c>
      <c r="H43">
        <v>2797</v>
      </c>
    </row>
    <row r="44" spans="2:8">
      <c r="B44" s="593">
        <v>421402</v>
      </c>
      <c r="C44" s="594" t="s">
        <v>1487</v>
      </c>
      <c r="D44" s="597"/>
      <c r="E44" s="598" t="s">
        <v>2560</v>
      </c>
      <c r="G44">
        <v>7104</v>
      </c>
      <c r="H44">
        <v>7104</v>
      </c>
    </row>
    <row r="45" spans="2:8">
      <c r="B45" s="593">
        <v>421501</v>
      </c>
      <c r="C45" s="594" t="s">
        <v>1488</v>
      </c>
      <c r="D45" s="595"/>
      <c r="E45" s="596" t="s">
        <v>2561</v>
      </c>
      <c r="G45">
        <v>3197</v>
      </c>
      <c r="H45">
        <v>3197</v>
      </c>
    </row>
    <row r="46" spans="2:8">
      <c r="B46" s="593">
        <v>421601</v>
      </c>
      <c r="C46" s="594" t="s">
        <v>1489</v>
      </c>
      <c r="D46" s="597"/>
      <c r="E46" s="598" t="s">
        <v>2562</v>
      </c>
      <c r="G46">
        <v>7856</v>
      </c>
      <c r="H46">
        <v>7856</v>
      </c>
    </row>
    <row r="47" spans="2:8">
      <c r="B47" s="593">
        <v>4219</v>
      </c>
      <c r="C47" s="594" t="s">
        <v>1490</v>
      </c>
      <c r="D47" s="595"/>
      <c r="E47" s="596" t="s">
        <v>2563</v>
      </c>
      <c r="G47">
        <v>1416</v>
      </c>
      <c r="H47">
        <v>1416</v>
      </c>
    </row>
    <row r="48" spans="2:8">
      <c r="B48" s="593">
        <v>4228</v>
      </c>
      <c r="C48" s="594" t="s">
        <v>1491</v>
      </c>
      <c r="D48" s="597"/>
      <c r="E48" s="598" t="s">
        <v>2564</v>
      </c>
      <c r="G48">
        <v>2859</v>
      </c>
      <c r="H48">
        <v>2859</v>
      </c>
    </row>
    <row r="49" spans="2:8">
      <c r="B49" s="593">
        <v>4222</v>
      </c>
      <c r="C49" s="594" t="s">
        <v>1492</v>
      </c>
      <c r="D49" s="597"/>
      <c r="E49" s="598" t="s">
        <v>2565</v>
      </c>
      <c r="G49">
        <v>1582</v>
      </c>
      <c r="H49">
        <v>1582</v>
      </c>
    </row>
    <row r="50" spans="2:8">
      <c r="B50" s="593">
        <v>4229</v>
      </c>
      <c r="C50" s="594" t="s">
        <v>1493</v>
      </c>
      <c r="D50" s="597"/>
      <c r="E50" s="598" t="s">
        <v>2566</v>
      </c>
      <c r="G50">
        <v>3222</v>
      </c>
      <c r="H50">
        <v>3222</v>
      </c>
    </row>
    <row r="51" spans="2:8">
      <c r="B51" s="593">
        <v>4241</v>
      </c>
      <c r="C51" s="594" t="s">
        <v>2931</v>
      </c>
      <c r="D51" s="594"/>
      <c r="E51" s="598" t="s">
        <v>2948</v>
      </c>
      <c r="G51">
        <v>2080</v>
      </c>
      <c r="H51">
        <v>2080</v>
      </c>
    </row>
    <row r="52" spans="2:8">
      <c r="B52" s="593">
        <v>424101</v>
      </c>
      <c r="C52" s="594" t="s">
        <v>2932</v>
      </c>
      <c r="D52" s="594"/>
      <c r="E52" s="598" t="s">
        <v>2949</v>
      </c>
      <c r="G52">
        <v>4185</v>
      </c>
      <c r="H52">
        <v>4185</v>
      </c>
    </row>
    <row r="53" spans="2:8">
      <c r="B53" s="593">
        <v>4225</v>
      </c>
      <c r="C53" s="594" t="s">
        <v>1494</v>
      </c>
      <c r="D53" s="595"/>
      <c r="E53" s="596" t="s">
        <v>2567</v>
      </c>
      <c r="G53">
        <v>2362</v>
      </c>
      <c r="H53">
        <v>2362</v>
      </c>
    </row>
    <row r="54" spans="2:8">
      <c r="B54" s="593">
        <v>4230</v>
      </c>
      <c r="C54" s="594" t="s">
        <v>1495</v>
      </c>
      <c r="D54" s="597"/>
      <c r="E54" s="598" t="s">
        <v>2568</v>
      </c>
      <c r="G54">
        <v>4898</v>
      </c>
      <c r="H54">
        <v>4898</v>
      </c>
    </row>
    <row r="55" spans="2:8">
      <c r="B55" s="593">
        <v>4235</v>
      </c>
      <c r="C55" s="594" t="s">
        <v>1496</v>
      </c>
      <c r="D55" s="603"/>
      <c r="E55" s="604" t="s">
        <v>2569</v>
      </c>
      <c r="G55">
        <v>3356</v>
      </c>
      <c r="H55">
        <v>3356</v>
      </c>
    </row>
    <row r="56" spans="2:8">
      <c r="B56" s="593">
        <v>4236</v>
      </c>
      <c r="C56" s="594" t="s">
        <v>1497</v>
      </c>
      <c r="D56" s="603"/>
      <c r="E56" s="604" t="s">
        <v>2570</v>
      </c>
      <c r="G56">
        <v>8249</v>
      </c>
      <c r="H56">
        <v>8249</v>
      </c>
    </row>
    <row r="57" spans="2:8">
      <c r="B57" s="593">
        <v>4237</v>
      </c>
      <c r="C57" s="594" t="s">
        <v>1498</v>
      </c>
      <c r="D57" s="603"/>
      <c r="E57" s="604" t="s">
        <v>2571</v>
      </c>
      <c r="G57">
        <v>2477</v>
      </c>
      <c r="H57">
        <v>2477</v>
      </c>
    </row>
    <row r="58" spans="2:8">
      <c r="B58" s="593">
        <v>423701</v>
      </c>
      <c r="C58" s="594" t="s">
        <v>1499</v>
      </c>
      <c r="D58" s="603"/>
      <c r="E58" s="604" t="s">
        <v>2572</v>
      </c>
      <c r="G58">
        <v>5039</v>
      </c>
      <c r="H58">
        <v>5039</v>
      </c>
    </row>
    <row r="59" spans="2:8">
      <c r="B59" s="593">
        <v>4239</v>
      </c>
      <c r="C59" s="594" t="s">
        <v>1500</v>
      </c>
      <c r="D59" s="594"/>
      <c r="E59" s="604" t="s">
        <v>2950</v>
      </c>
      <c r="G59">
        <v>3927</v>
      </c>
      <c r="H59">
        <v>3927</v>
      </c>
    </row>
    <row r="60" spans="2:8">
      <c r="B60" s="593">
        <v>4240</v>
      </c>
      <c r="C60" s="594" t="s">
        <v>1501</v>
      </c>
      <c r="D60" s="594"/>
      <c r="E60" s="604" t="s">
        <v>2951</v>
      </c>
      <c r="G60">
        <v>13750</v>
      </c>
      <c r="H60">
        <v>13750</v>
      </c>
    </row>
    <row r="61" spans="2:8">
      <c r="B61" s="593">
        <v>4250</v>
      </c>
      <c r="C61" s="594" t="s">
        <v>1502</v>
      </c>
      <c r="D61" s="597"/>
      <c r="E61" s="601" t="s">
        <v>2573</v>
      </c>
      <c r="G61">
        <v>10</v>
      </c>
      <c r="H61">
        <v>10</v>
      </c>
    </row>
    <row r="62" spans="2:8">
      <c r="B62" s="593">
        <v>4251</v>
      </c>
      <c r="C62" s="594" t="s">
        <v>1503</v>
      </c>
      <c r="D62" s="595"/>
      <c r="E62" s="605" t="s">
        <v>2574</v>
      </c>
      <c r="G62">
        <v>10</v>
      </c>
      <c r="H62">
        <v>10</v>
      </c>
    </row>
    <row r="63" spans="2:8">
      <c r="B63" s="593">
        <v>425001</v>
      </c>
      <c r="C63" s="594" t="s">
        <v>1504</v>
      </c>
      <c r="D63" s="597"/>
      <c r="E63" s="601" t="s">
        <v>2575</v>
      </c>
      <c r="G63">
        <v>10</v>
      </c>
      <c r="H63">
        <v>10</v>
      </c>
    </row>
    <row r="64" spans="2:8">
      <c r="B64" s="593">
        <v>425002</v>
      </c>
      <c r="C64" s="594" t="s">
        <v>1505</v>
      </c>
      <c r="D64" s="597"/>
      <c r="E64" s="601" t="s">
        <v>2576</v>
      </c>
      <c r="G64">
        <v>10</v>
      </c>
      <c r="H64">
        <v>10</v>
      </c>
    </row>
    <row r="65" spans="2:8">
      <c r="B65" s="593">
        <v>4252</v>
      </c>
      <c r="C65" s="594" t="s">
        <v>1506</v>
      </c>
      <c r="D65" s="597"/>
      <c r="E65" s="601" t="s">
        <v>2577</v>
      </c>
      <c r="G65">
        <v>23</v>
      </c>
      <c r="H65">
        <v>23</v>
      </c>
    </row>
    <row r="66" spans="2:8">
      <c r="B66" s="593">
        <v>4253</v>
      </c>
      <c r="C66" s="594" t="s">
        <v>1507</v>
      </c>
      <c r="D66" s="595"/>
      <c r="E66" s="605" t="s">
        <v>2578</v>
      </c>
      <c r="G66">
        <v>23</v>
      </c>
      <c r="H66">
        <v>23</v>
      </c>
    </row>
    <row r="67" spans="2:8">
      <c r="B67" s="593">
        <v>4254</v>
      </c>
      <c r="C67" s="594" t="s">
        <v>1508</v>
      </c>
      <c r="D67" s="597"/>
      <c r="E67" s="601" t="s">
        <v>2579</v>
      </c>
      <c r="F67" t="s">
        <v>1509</v>
      </c>
      <c r="G67">
        <v>9</v>
      </c>
      <c r="H67">
        <v>9</v>
      </c>
    </row>
    <row r="68" spans="2:8">
      <c r="B68" s="593">
        <v>4255</v>
      </c>
      <c r="C68" s="594" t="s">
        <v>1510</v>
      </c>
      <c r="D68" s="595"/>
      <c r="E68" s="605" t="s">
        <v>2580</v>
      </c>
      <c r="F68" t="s">
        <v>1444</v>
      </c>
      <c r="G68">
        <v>10</v>
      </c>
      <c r="H68">
        <v>10</v>
      </c>
    </row>
    <row r="69" spans="2:8">
      <c r="B69" s="593">
        <v>425401</v>
      </c>
      <c r="C69" s="594" t="s">
        <v>1511</v>
      </c>
      <c r="D69" s="597"/>
      <c r="E69" s="601" t="s">
        <v>2581</v>
      </c>
      <c r="F69" t="s">
        <v>1509</v>
      </c>
      <c r="G69">
        <v>17</v>
      </c>
      <c r="H69">
        <v>17</v>
      </c>
    </row>
    <row r="70" spans="2:8">
      <c r="B70" s="593">
        <v>425501</v>
      </c>
      <c r="C70" s="594" t="s">
        <v>1512</v>
      </c>
      <c r="D70" s="595"/>
      <c r="E70" s="605" t="s">
        <v>2582</v>
      </c>
      <c r="F70" t="s">
        <v>1444</v>
      </c>
      <c r="G70">
        <v>19</v>
      </c>
      <c r="H70">
        <v>19</v>
      </c>
    </row>
    <row r="71" spans="2:8">
      <c r="B71" s="593">
        <v>4256</v>
      </c>
      <c r="C71" s="594" t="s">
        <v>1513</v>
      </c>
      <c r="D71" s="597"/>
      <c r="E71" s="598" t="s">
        <v>2583</v>
      </c>
      <c r="G71">
        <v>4</v>
      </c>
      <c r="H71">
        <v>4</v>
      </c>
    </row>
    <row r="72" spans="2:8">
      <c r="B72" s="593">
        <v>4257</v>
      </c>
      <c r="C72" s="594" t="s">
        <v>1514</v>
      </c>
      <c r="D72" s="595"/>
      <c r="E72" s="605" t="s">
        <v>2584</v>
      </c>
      <c r="G72">
        <v>4</v>
      </c>
      <c r="H72">
        <v>4</v>
      </c>
    </row>
    <row r="73" spans="2:8">
      <c r="B73" s="593">
        <v>4258</v>
      </c>
      <c r="C73" s="594" t="s">
        <v>1515</v>
      </c>
      <c r="D73" s="597"/>
      <c r="E73" s="598" t="s">
        <v>2585</v>
      </c>
      <c r="G73">
        <v>4</v>
      </c>
      <c r="H73">
        <v>4</v>
      </c>
    </row>
    <row r="74" spans="2:8">
      <c r="B74" s="593">
        <v>4259</v>
      </c>
      <c r="C74" s="594" t="s">
        <v>1516</v>
      </c>
      <c r="D74" s="595"/>
      <c r="E74" s="596" t="s">
        <v>2586</v>
      </c>
      <c r="G74">
        <v>16</v>
      </c>
      <c r="H74">
        <v>16</v>
      </c>
    </row>
    <row r="75" spans="2:8">
      <c r="B75" s="593">
        <v>4260</v>
      </c>
      <c r="C75" s="594" t="s">
        <v>1517</v>
      </c>
      <c r="D75" s="597"/>
      <c r="E75" s="598" t="s">
        <v>2587</v>
      </c>
      <c r="G75">
        <v>23</v>
      </c>
      <c r="H75">
        <v>23</v>
      </c>
    </row>
    <row r="76" spans="2:8">
      <c r="B76" s="593">
        <v>4261</v>
      </c>
      <c r="C76" s="594" t="s">
        <v>1518</v>
      </c>
      <c r="D76" s="595"/>
      <c r="E76" s="596" t="s">
        <v>2588</v>
      </c>
      <c r="G76">
        <v>10</v>
      </c>
      <c r="H76">
        <v>10</v>
      </c>
    </row>
    <row r="77" spans="2:8">
      <c r="B77" s="593">
        <v>4262</v>
      </c>
      <c r="C77" s="594" t="s">
        <v>1519</v>
      </c>
      <c r="D77" s="597"/>
      <c r="E77" s="598" t="s">
        <v>2589</v>
      </c>
      <c r="G77">
        <v>13</v>
      </c>
      <c r="H77">
        <v>13</v>
      </c>
    </row>
    <row r="78" spans="2:8">
      <c r="B78" s="593">
        <v>4263</v>
      </c>
      <c r="C78" s="594" t="s">
        <v>1520</v>
      </c>
      <c r="D78" s="595"/>
      <c r="E78" s="596" t="s">
        <v>2590</v>
      </c>
      <c r="F78" t="s">
        <v>1521</v>
      </c>
      <c r="G78">
        <v>10</v>
      </c>
      <c r="H78">
        <v>10</v>
      </c>
    </row>
    <row r="79" spans="2:8">
      <c r="B79" s="593">
        <v>4264</v>
      </c>
      <c r="C79" s="594" t="s">
        <v>1522</v>
      </c>
      <c r="D79" s="597"/>
      <c r="E79" s="598" t="s">
        <v>2591</v>
      </c>
      <c r="F79" t="s">
        <v>1523</v>
      </c>
      <c r="G79">
        <v>14</v>
      </c>
      <c r="H79">
        <v>14</v>
      </c>
    </row>
    <row r="80" spans="2:8">
      <c r="B80" s="593">
        <v>4265</v>
      </c>
      <c r="C80" s="594" t="s">
        <v>1524</v>
      </c>
      <c r="D80" s="595"/>
      <c r="E80" s="596" t="s">
        <v>2592</v>
      </c>
      <c r="G80">
        <v>17</v>
      </c>
      <c r="H80">
        <v>17</v>
      </c>
    </row>
    <row r="81" spans="2:8">
      <c r="B81" s="593">
        <v>4266</v>
      </c>
      <c r="C81" s="594" t="s">
        <v>1525</v>
      </c>
      <c r="D81" s="597"/>
      <c r="E81" s="598" t="s">
        <v>2593</v>
      </c>
      <c r="F81" t="s">
        <v>1526</v>
      </c>
      <c r="G81">
        <v>3</v>
      </c>
      <c r="H81">
        <v>3</v>
      </c>
    </row>
    <row r="82" spans="2:8">
      <c r="B82" s="593">
        <v>4267</v>
      </c>
      <c r="C82" s="594" t="s">
        <v>1527</v>
      </c>
      <c r="D82" s="595"/>
      <c r="E82" s="596" t="s">
        <v>2594</v>
      </c>
      <c r="G82">
        <v>32</v>
      </c>
      <c r="H82">
        <v>32</v>
      </c>
    </row>
    <row r="83" spans="2:8">
      <c r="B83" s="593">
        <v>4268</v>
      </c>
      <c r="C83" s="594" t="s">
        <v>2960</v>
      </c>
      <c r="D83" s="597"/>
      <c r="E83" s="598" t="s">
        <v>2970</v>
      </c>
      <c r="F83" t="s">
        <v>1526</v>
      </c>
      <c r="G83">
        <v>12</v>
      </c>
      <c r="H83">
        <v>12</v>
      </c>
    </row>
    <row r="84" spans="2:8">
      <c r="B84" s="593">
        <v>4269</v>
      </c>
      <c r="C84" s="594" t="s">
        <v>2961</v>
      </c>
      <c r="D84" s="595"/>
      <c r="E84" s="596" t="s">
        <v>2971</v>
      </c>
      <c r="F84" t="s">
        <v>1526</v>
      </c>
      <c r="G84">
        <v>19</v>
      </c>
      <c r="H84">
        <v>19</v>
      </c>
    </row>
    <row r="85" spans="2:8">
      <c r="B85" s="593">
        <v>4270</v>
      </c>
      <c r="C85" s="594" t="s">
        <v>2962</v>
      </c>
      <c r="D85" s="597"/>
      <c r="E85" s="598" t="s">
        <v>2972</v>
      </c>
      <c r="F85" t="s">
        <v>1526</v>
      </c>
      <c r="G85">
        <v>21</v>
      </c>
      <c r="H85">
        <v>21</v>
      </c>
    </row>
    <row r="86" spans="2:8">
      <c r="B86" s="587">
        <v>427001</v>
      </c>
      <c r="C86" t="s">
        <v>2963</v>
      </c>
      <c r="E86" s="596" t="s">
        <v>2969</v>
      </c>
      <c r="F86" t="s">
        <v>1531</v>
      </c>
      <c r="G86">
        <v>42</v>
      </c>
      <c r="H86">
        <v>42</v>
      </c>
    </row>
    <row r="87" spans="2:8">
      <c r="B87" s="587">
        <v>4271</v>
      </c>
      <c r="C87" t="s">
        <v>2964</v>
      </c>
      <c r="D87" s="549"/>
      <c r="E87" s="375" t="s">
        <v>2973</v>
      </c>
      <c r="F87" t="s">
        <v>1526</v>
      </c>
      <c r="G87">
        <v>40</v>
      </c>
      <c r="H87">
        <v>40</v>
      </c>
    </row>
    <row r="88" spans="2:8">
      <c r="B88" s="587">
        <v>4272</v>
      </c>
      <c r="C88" t="s">
        <v>2965</v>
      </c>
      <c r="D88" s="550"/>
      <c r="E88" s="540" t="s">
        <v>2974</v>
      </c>
      <c r="F88" t="s">
        <v>1526</v>
      </c>
      <c r="G88">
        <v>136</v>
      </c>
      <c r="H88">
        <v>136</v>
      </c>
    </row>
    <row r="89" spans="2:8">
      <c r="B89" s="587">
        <v>427401</v>
      </c>
      <c r="C89" t="s">
        <v>2966</v>
      </c>
      <c r="D89" s="549"/>
      <c r="E89" s="559" t="s">
        <v>2976</v>
      </c>
      <c r="G89">
        <v>105</v>
      </c>
      <c r="H89">
        <v>105</v>
      </c>
    </row>
    <row r="90" spans="2:8">
      <c r="B90" s="587">
        <v>427202</v>
      </c>
      <c r="C90" t="s">
        <v>2967</v>
      </c>
      <c r="D90" s="550"/>
      <c r="E90" s="540" t="s">
        <v>2977</v>
      </c>
      <c r="G90">
        <v>86</v>
      </c>
      <c r="H90">
        <v>86</v>
      </c>
    </row>
    <row r="91" spans="2:8">
      <c r="B91" s="587">
        <v>427203</v>
      </c>
      <c r="C91" t="s">
        <v>2968</v>
      </c>
      <c r="D91" s="550"/>
      <c r="E91" s="540" t="s">
        <v>2975</v>
      </c>
      <c r="G91">
        <v>57</v>
      </c>
      <c r="H91">
        <v>57</v>
      </c>
    </row>
    <row r="92" spans="2:8">
      <c r="B92" s="587">
        <v>4273</v>
      </c>
      <c r="C92" t="s">
        <v>1537</v>
      </c>
      <c r="D92" s="549"/>
      <c r="E92" s="375" t="s">
        <v>2595</v>
      </c>
      <c r="G92">
        <v>19</v>
      </c>
      <c r="H92">
        <v>19</v>
      </c>
    </row>
    <row r="93" spans="2:8">
      <c r="B93" s="587">
        <v>4274</v>
      </c>
      <c r="C93" t="s">
        <v>1538</v>
      </c>
      <c r="D93" s="550"/>
      <c r="E93" s="540" t="s">
        <v>2596</v>
      </c>
      <c r="G93">
        <v>37</v>
      </c>
      <c r="H93">
        <v>37</v>
      </c>
    </row>
    <row r="94" spans="2:8">
      <c r="B94" s="587">
        <v>4275</v>
      </c>
      <c r="C94" t="s">
        <v>1539</v>
      </c>
      <c r="D94" s="550"/>
      <c r="E94" s="540" t="s">
        <v>2597</v>
      </c>
      <c r="G94">
        <v>6</v>
      </c>
      <c r="H94">
        <v>6</v>
      </c>
    </row>
    <row r="95" spans="2:8">
      <c r="B95" s="587">
        <v>4276</v>
      </c>
      <c r="C95" t="s">
        <v>1540</v>
      </c>
      <c r="D95" s="550"/>
      <c r="E95" s="537" t="s">
        <v>2598</v>
      </c>
      <c r="G95">
        <v>18</v>
      </c>
      <c r="H95">
        <v>18</v>
      </c>
    </row>
    <row r="96" spans="2:8">
      <c r="B96" s="587">
        <v>4277</v>
      </c>
      <c r="C96" t="s">
        <v>1541</v>
      </c>
      <c r="D96" s="551"/>
      <c r="E96" s="562" t="s">
        <v>2599</v>
      </c>
      <c r="G96">
        <v>4</v>
      </c>
      <c r="H96">
        <v>4</v>
      </c>
    </row>
    <row r="97" spans="2:8">
      <c r="B97" s="587">
        <v>4281</v>
      </c>
      <c r="C97" t="s">
        <v>1542</v>
      </c>
      <c r="D97" s="550"/>
      <c r="E97" s="537" t="s">
        <v>115</v>
      </c>
      <c r="G97">
        <v>71</v>
      </c>
      <c r="H97">
        <v>71</v>
      </c>
    </row>
    <row r="98" spans="2:8">
      <c r="B98" s="587">
        <v>4285</v>
      </c>
      <c r="C98" t="s">
        <v>1543</v>
      </c>
      <c r="E98" s="376" t="s">
        <v>1543</v>
      </c>
      <c r="G98">
        <v>9</v>
      </c>
      <c r="H98">
        <v>9</v>
      </c>
    </row>
    <row r="99" spans="2:8">
      <c r="B99" s="587">
        <v>4286</v>
      </c>
      <c r="C99" t="s">
        <v>1544</v>
      </c>
      <c r="D99" s="550"/>
      <c r="E99" s="537" t="s">
        <v>2600</v>
      </c>
      <c r="G99">
        <v>7</v>
      </c>
      <c r="H99">
        <v>7</v>
      </c>
    </row>
    <row r="100" spans="2:8">
      <c r="B100" s="587">
        <v>428601</v>
      </c>
      <c r="C100" t="s">
        <v>1545</v>
      </c>
      <c r="E100" s="376" t="s">
        <v>2978</v>
      </c>
      <c r="F100" t="s">
        <v>1546</v>
      </c>
      <c r="G100">
        <v>15</v>
      </c>
      <c r="H100">
        <v>15</v>
      </c>
    </row>
    <row r="101" spans="2:8">
      <c r="B101" s="587">
        <v>4287</v>
      </c>
      <c r="C101" t="s">
        <v>1547</v>
      </c>
      <c r="E101" s="592" t="s">
        <v>1547</v>
      </c>
      <c r="G101">
        <v>2</v>
      </c>
      <c r="H101">
        <v>2</v>
      </c>
    </row>
    <row r="102" spans="2:8">
      <c r="B102" s="587">
        <v>4288</v>
      </c>
      <c r="C102" t="s">
        <v>1548</v>
      </c>
      <c r="E102" s="592" t="s">
        <v>1548</v>
      </c>
      <c r="G102">
        <v>1</v>
      </c>
      <c r="H102">
        <v>1</v>
      </c>
    </row>
    <row r="103" spans="2:8">
      <c r="B103" s="587">
        <v>4290</v>
      </c>
      <c r="C103" t="s">
        <v>1549</v>
      </c>
      <c r="E103" s="592" t="s">
        <v>1549</v>
      </c>
      <c r="G103">
        <v>1</v>
      </c>
      <c r="H103">
        <v>1</v>
      </c>
    </row>
    <row r="104" spans="2:8">
      <c r="B104" s="587">
        <v>4291</v>
      </c>
      <c r="C104" t="s">
        <v>1550</v>
      </c>
      <c r="E104" t="s">
        <v>2979</v>
      </c>
      <c r="G104">
        <v>43</v>
      </c>
      <c r="H104">
        <v>43</v>
      </c>
    </row>
    <row r="105" spans="2:8">
      <c r="B105" s="587">
        <v>4292</v>
      </c>
      <c r="C105" t="s">
        <v>2980</v>
      </c>
      <c r="E105" s="592" t="s">
        <v>2980</v>
      </c>
      <c r="G105">
        <v>22</v>
      </c>
      <c r="H105">
        <v>22</v>
      </c>
    </row>
    <row r="106" spans="2:8">
      <c r="B106" s="587">
        <v>4292</v>
      </c>
      <c r="C106" t="s">
        <v>2981</v>
      </c>
      <c r="E106" s="592" t="s">
        <v>2981</v>
      </c>
      <c r="G106">
        <v>54</v>
      </c>
      <c r="H106">
        <v>54</v>
      </c>
    </row>
    <row r="107" spans="2:8">
      <c r="B107" s="587">
        <v>4293</v>
      </c>
      <c r="C107" t="s">
        <v>1551</v>
      </c>
      <c r="E107" s="592" t="s">
        <v>1551</v>
      </c>
      <c r="G107">
        <v>57</v>
      </c>
      <c r="H107">
        <v>57</v>
      </c>
    </row>
    <row r="108" spans="2:8">
      <c r="B108" s="587">
        <v>4294</v>
      </c>
      <c r="C108" t="s">
        <v>1552</v>
      </c>
      <c r="E108" s="592" t="s">
        <v>1552</v>
      </c>
      <c r="G108">
        <v>25</v>
      </c>
      <c r="H108">
        <v>25</v>
      </c>
    </row>
    <row r="109" spans="2:8">
      <c r="B109" s="587">
        <v>4295</v>
      </c>
      <c r="C109" t="s">
        <v>1553</v>
      </c>
      <c r="E109" s="592" t="s">
        <v>1553</v>
      </c>
      <c r="F109" t="s">
        <v>1554</v>
      </c>
      <c r="G109">
        <v>165</v>
      </c>
      <c r="H109">
        <v>165</v>
      </c>
    </row>
    <row r="110" spans="2:8">
      <c r="B110" s="586" t="s">
        <v>1555</v>
      </c>
      <c r="C110" s="585"/>
      <c r="D110" s="585"/>
      <c r="E110" s="585"/>
      <c r="F110" s="585"/>
      <c r="G110" s="585"/>
      <c r="H110" s="585"/>
    </row>
    <row r="111" spans="2:8">
      <c r="B111" s="587">
        <v>4301</v>
      </c>
      <c r="C111" t="s">
        <v>1556</v>
      </c>
      <c r="D111" s="530"/>
      <c r="E111" s="565" t="s">
        <v>2602</v>
      </c>
      <c r="G111">
        <v>721</v>
      </c>
      <c r="H111">
        <v>721</v>
      </c>
    </row>
    <row r="112" spans="2:8">
      <c r="B112" s="587">
        <v>4302</v>
      </c>
      <c r="C112" t="s">
        <v>1557</v>
      </c>
      <c r="D112" s="377"/>
      <c r="E112" s="375" t="s">
        <v>2603</v>
      </c>
      <c r="G112">
        <v>828</v>
      </c>
      <c r="H112">
        <v>828</v>
      </c>
    </row>
    <row r="113" spans="2:8">
      <c r="B113" s="587">
        <v>4303</v>
      </c>
      <c r="C113" t="s">
        <v>1558</v>
      </c>
      <c r="D113" s="536"/>
      <c r="E113" s="540" t="s">
        <v>2604</v>
      </c>
      <c r="G113">
        <v>1006</v>
      </c>
      <c r="H113">
        <v>1006</v>
      </c>
    </row>
    <row r="114" spans="2:8">
      <c r="B114" s="587">
        <v>4304</v>
      </c>
      <c r="C114" t="s">
        <v>1559</v>
      </c>
      <c r="D114" s="377"/>
      <c r="E114" s="375" t="s">
        <v>2605</v>
      </c>
      <c r="G114">
        <v>1122</v>
      </c>
      <c r="H114">
        <v>1122</v>
      </c>
    </row>
    <row r="115" spans="2:8">
      <c r="B115" s="587">
        <v>4305</v>
      </c>
      <c r="C115" t="s">
        <v>1560</v>
      </c>
      <c r="D115" s="536"/>
      <c r="E115" s="540" t="s">
        <v>2606</v>
      </c>
      <c r="G115">
        <v>1061</v>
      </c>
      <c r="H115">
        <v>1061</v>
      </c>
    </row>
    <row r="116" spans="2:8">
      <c r="B116" s="587">
        <v>4306</v>
      </c>
      <c r="C116" t="s">
        <v>1561</v>
      </c>
      <c r="D116" s="377"/>
      <c r="E116" s="375" t="s">
        <v>2607</v>
      </c>
      <c r="G116">
        <v>1195</v>
      </c>
      <c r="H116">
        <v>1195</v>
      </c>
    </row>
    <row r="117" spans="2:8">
      <c r="B117" s="587">
        <v>4326</v>
      </c>
      <c r="C117" t="s">
        <v>1562</v>
      </c>
      <c r="D117" s="536"/>
      <c r="E117" s="537" t="s">
        <v>2608</v>
      </c>
      <c r="G117">
        <v>2091</v>
      </c>
      <c r="H117">
        <v>2091</v>
      </c>
    </row>
    <row r="118" spans="2:8">
      <c r="B118" s="587">
        <v>4327</v>
      </c>
      <c r="C118" t="s">
        <v>1563</v>
      </c>
      <c r="D118" s="536"/>
      <c r="E118" s="537" t="s">
        <v>2609</v>
      </c>
      <c r="G118">
        <v>2163</v>
      </c>
      <c r="H118">
        <v>2163</v>
      </c>
    </row>
    <row r="119" spans="2:8">
      <c r="B119" s="587">
        <v>4328</v>
      </c>
      <c r="C119" t="s">
        <v>1564</v>
      </c>
      <c r="D119" s="377"/>
      <c r="E119" s="376" t="s">
        <v>2610</v>
      </c>
      <c r="G119">
        <v>2205</v>
      </c>
      <c r="H119">
        <v>2205</v>
      </c>
    </row>
    <row r="120" spans="2:8">
      <c r="B120" s="587">
        <v>4329</v>
      </c>
      <c r="C120" t="s">
        <v>1565</v>
      </c>
      <c r="D120" s="536"/>
      <c r="E120" s="537" t="s">
        <v>2611</v>
      </c>
      <c r="G120">
        <v>2512</v>
      </c>
      <c r="H120">
        <v>2512</v>
      </c>
    </row>
    <row r="121" spans="2:8">
      <c r="B121" s="587">
        <v>4330</v>
      </c>
      <c r="C121" t="s">
        <v>1566</v>
      </c>
      <c r="D121" s="377"/>
      <c r="E121" s="376" t="s">
        <v>2612</v>
      </c>
      <c r="G121">
        <v>2598</v>
      </c>
      <c r="H121">
        <v>2598</v>
      </c>
    </row>
    <row r="122" spans="2:8">
      <c r="B122" s="587">
        <v>4331</v>
      </c>
      <c r="C122" t="s">
        <v>1567</v>
      </c>
      <c r="D122" s="536"/>
      <c r="E122" s="537" t="s">
        <v>2613</v>
      </c>
      <c r="G122">
        <v>2650</v>
      </c>
      <c r="H122">
        <v>2650</v>
      </c>
    </row>
    <row r="123" spans="2:8">
      <c r="B123" s="587">
        <v>4332</v>
      </c>
      <c r="C123" t="s">
        <v>1568</v>
      </c>
      <c r="D123" s="377"/>
      <c r="E123" s="375" t="s">
        <v>2614</v>
      </c>
      <c r="G123">
        <v>3045</v>
      </c>
      <c r="H123">
        <v>3045</v>
      </c>
    </row>
    <row r="124" spans="2:8">
      <c r="B124" s="587">
        <v>4333</v>
      </c>
      <c r="C124" t="s">
        <v>1569</v>
      </c>
      <c r="D124" s="536"/>
      <c r="E124" s="540" t="s">
        <v>2615</v>
      </c>
      <c r="G124">
        <v>3187</v>
      </c>
      <c r="H124">
        <v>3187</v>
      </c>
    </row>
    <row r="125" spans="2:8">
      <c r="B125" s="587">
        <v>4334</v>
      </c>
      <c r="C125" t="s">
        <v>1570</v>
      </c>
      <c r="D125" s="536"/>
      <c r="E125" s="540" t="s">
        <v>2616</v>
      </c>
      <c r="G125">
        <v>3137</v>
      </c>
      <c r="H125">
        <v>3137</v>
      </c>
    </row>
    <row r="126" spans="2:8">
      <c r="B126" s="587">
        <v>4322</v>
      </c>
      <c r="C126" t="s">
        <v>1571</v>
      </c>
      <c r="D126" s="377"/>
      <c r="E126" s="375" t="s">
        <v>2617</v>
      </c>
      <c r="G126">
        <v>3745</v>
      </c>
      <c r="H126">
        <v>3745</v>
      </c>
    </row>
    <row r="127" spans="2:8">
      <c r="B127" s="587">
        <v>4323</v>
      </c>
      <c r="C127" t="s">
        <v>1572</v>
      </c>
      <c r="D127" s="536"/>
      <c r="E127" s="540" t="s">
        <v>2618</v>
      </c>
      <c r="G127">
        <v>3837</v>
      </c>
      <c r="H127">
        <v>3837</v>
      </c>
    </row>
    <row r="128" spans="2:8">
      <c r="B128" s="587">
        <v>4324</v>
      </c>
      <c r="C128" t="s">
        <v>1573</v>
      </c>
      <c r="D128" s="377"/>
      <c r="E128" s="375" t="s">
        <v>2619</v>
      </c>
      <c r="G128">
        <v>3886</v>
      </c>
      <c r="H128">
        <v>3886</v>
      </c>
    </row>
    <row r="129" spans="2:8">
      <c r="B129" s="587">
        <v>4313</v>
      </c>
      <c r="C129" t="s">
        <v>1574</v>
      </c>
      <c r="D129" s="536"/>
      <c r="E129" s="540" t="s">
        <v>2620</v>
      </c>
      <c r="G129">
        <v>6573</v>
      </c>
      <c r="H129">
        <v>6573</v>
      </c>
    </row>
    <row r="130" spans="2:8">
      <c r="B130" s="587">
        <v>4314</v>
      </c>
      <c r="C130" t="s">
        <v>1575</v>
      </c>
      <c r="D130" s="377"/>
      <c r="E130" s="375" t="s">
        <v>2621</v>
      </c>
      <c r="G130">
        <v>6545</v>
      </c>
      <c r="H130">
        <v>6545</v>
      </c>
    </row>
    <row r="131" spans="2:8">
      <c r="B131" s="587">
        <v>4315</v>
      </c>
      <c r="C131" t="s">
        <v>1576</v>
      </c>
      <c r="D131" s="536"/>
      <c r="E131" s="540" t="s">
        <v>2622</v>
      </c>
      <c r="G131">
        <v>6982</v>
      </c>
      <c r="H131">
        <v>6982</v>
      </c>
    </row>
    <row r="132" spans="2:8">
      <c r="B132" s="587">
        <v>4316</v>
      </c>
      <c r="C132" t="s">
        <v>1577</v>
      </c>
      <c r="D132" s="377"/>
      <c r="E132" s="375" t="s">
        <v>2623</v>
      </c>
      <c r="G132">
        <v>2092</v>
      </c>
      <c r="H132">
        <v>2092</v>
      </c>
    </row>
    <row r="133" spans="2:8">
      <c r="B133" s="587">
        <v>4317</v>
      </c>
      <c r="C133" t="s">
        <v>1578</v>
      </c>
      <c r="D133" s="536"/>
      <c r="E133" s="540" t="s">
        <v>2624</v>
      </c>
      <c r="G133">
        <v>9647</v>
      </c>
      <c r="H133">
        <v>9647</v>
      </c>
    </row>
    <row r="134" spans="2:8">
      <c r="B134" s="587">
        <v>4318</v>
      </c>
      <c r="C134" t="s">
        <v>1579</v>
      </c>
      <c r="D134" s="377"/>
      <c r="E134" s="375" t="s">
        <v>2625</v>
      </c>
      <c r="G134">
        <v>2337</v>
      </c>
      <c r="H134">
        <v>2337</v>
      </c>
    </row>
    <row r="135" spans="2:8">
      <c r="B135" s="587">
        <v>4319</v>
      </c>
      <c r="C135" t="s">
        <v>1580</v>
      </c>
      <c r="D135" s="536"/>
      <c r="E135" s="540" t="s">
        <v>2626</v>
      </c>
      <c r="G135">
        <v>2456</v>
      </c>
      <c r="H135">
        <v>2456</v>
      </c>
    </row>
    <row r="136" spans="2:8">
      <c r="B136" s="587">
        <v>4320</v>
      </c>
      <c r="C136" t="s">
        <v>1581</v>
      </c>
      <c r="D136" s="377"/>
      <c r="E136" s="375" t="s">
        <v>2627</v>
      </c>
      <c r="G136">
        <v>2960</v>
      </c>
      <c r="H136">
        <v>2960</v>
      </c>
    </row>
    <row r="137" spans="2:8">
      <c r="B137" s="587">
        <v>4321</v>
      </c>
      <c r="C137" t="s">
        <v>1582</v>
      </c>
      <c r="D137" s="536"/>
      <c r="E137" s="540" t="s">
        <v>2628</v>
      </c>
      <c r="G137">
        <v>5376</v>
      </c>
      <c r="H137">
        <v>5376</v>
      </c>
    </row>
    <row r="138" spans="2:8">
      <c r="B138" s="587">
        <v>4341</v>
      </c>
      <c r="C138" t="s">
        <v>1583</v>
      </c>
      <c r="D138" s="377"/>
      <c r="E138" s="375" t="s">
        <v>2629</v>
      </c>
      <c r="G138">
        <v>4</v>
      </c>
      <c r="H138">
        <v>4</v>
      </c>
    </row>
    <row r="139" spans="2:8">
      <c r="B139" s="587">
        <v>4342</v>
      </c>
      <c r="C139" t="s">
        <v>1584</v>
      </c>
      <c r="D139" s="536"/>
      <c r="E139" s="540" t="s">
        <v>2630</v>
      </c>
      <c r="G139">
        <v>24</v>
      </c>
      <c r="H139">
        <v>24</v>
      </c>
    </row>
    <row r="140" spans="2:8">
      <c r="B140" s="587">
        <v>4343</v>
      </c>
      <c r="C140" t="s">
        <v>1585</v>
      </c>
      <c r="D140" s="377"/>
      <c r="E140" s="375" t="s">
        <v>2631</v>
      </c>
      <c r="G140">
        <v>29</v>
      </c>
      <c r="H140">
        <v>29</v>
      </c>
    </row>
    <row r="141" spans="2:8">
      <c r="B141" s="587">
        <v>4344</v>
      </c>
      <c r="C141" t="s">
        <v>1586</v>
      </c>
      <c r="D141" s="536"/>
      <c r="E141" s="540" t="s">
        <v>2632</v>
      </c>
      <c r="G141">
        <v>13</v>
      </c>
      <c r="H141">
        <v>13</v>
      </c>
    </row>
    <row r="142" spans="2:8">
      <c r="B142" s="587">
        <v>4345</v>
      </c>
      <c r="C142" t="s">
        <v>1587</v>
      </c>
      <c r="D142" s="377"/>
      <c r="E142" s="375" t="s">
        <v>2987</v>
      </c>
      <c r="G142">
        <v>26</v>
      </c>
      <c r="H142">
        <v>26</v>
      </c>
    </row>
    <row r="143" spans="2:8">
      <c r="B143" s="587">
        <v>4346</v>
      </c>
      <c r="C143" t="s">
        <v>1588</v>
      </c>
      <c r="D143" s="536"/>
      <c r="E143" s="540" t="s">
        <v>2988</v>
      </c>
      <c r="G143">
        <v>13</v>
      </c>
      <c r="H143">
        <v>13</v>
      </c>
    </row>
    <row r="144" spans="2:8">
      <c r="B144" s="587">
        <v>4347</v>
      </c>
      <c r="C144" t="s">
        <v>1589</v>
      </c>
      <c r="D144" s="377"/>
      <c r="E144" s="375" t="s">
        <v>2989</v>
      </c>
      <c r="G144">
        <v>12</v>
      </c>
      <c r="H144">
        <v>12</v>
      </c>
    </row>
    <row r="145" spans="2:8">
      <c r="B145" s="587">
        <v>4350</v>
      </c>
      <c r="C145" t="s">
        <v>1590</v>
      </c>
      <c r="D145" s="396"/>
      <c r="E145" s="397" t="s">
        <v>2633</v>
      </c>
      <c r="G145">
        <v>101</v>
      </c>
      <c r="H145">
        <v>101</v>
      </c>
    </row>
    <row r="146" spans="2:8">
      <c r="B146" s="587">
        <v>4351</v>
      </c>
      <c r="C146" t="s">
        <v>1591</v>
      </c>
      <c r="D146" s="400"/>
      <c r="E146" s="401" t="s">
        <v>2634</v>
      </c>
      <c r="G146">
        <v>142</v>
      </c>
      <c r="H146">
        <v>142</v>
      </c>
    </row>
    <row r="147" spans="2:8">
      <c r="B147" s="587">
        <v>4352</v>
      </c>
      <c r="C147" t="s">
        <v>1592</v>
      </c>
      <c r="D147" s="396"/>
      <c r="E147" s="397" t="s">
        <v>2635</v>
      </c>
      <c r="G147">
        <v>135</v>
      </c>
      <c r="H147">
        <v>135</v>
      </c>
    </row>
    <row r="148" spans="2:8">
      <c r="B148" s="587">
        <v>4353</v>
      </c>
      <c r="C148" t="s">
        <v>2933</v>
      </c>
      <c r="E148" t="s">
        <v>2983</v>
      </c>
      <c r="F148" t="s">
        <v>307</v>
      </c>
      <c r="G148">
        <v>338</v>
      </c>
      <c r="H148">
        <v>338</v>
      </c>
    </row>
    <row r="149" spans="2:8">
      <c r="B149" s="587">
        <v>4355</v>
      </c>
      <c r="C149" t="s">
        <v>2934</v>
      </c>
      <c r="E149" t="s">
        <v>2986</v>
      </c>
      <c r="F149" t="s">
        <v>671</v>
      </c>
      <c r="G149">
        <v>319</v>
      </c>
      <c r="H149">
        <v>319</v>
      </c>
    </row>
    <row r="150" spans="2:8">
      <c r="B150" s="587">
        <v>4354</v>
      </c>
      <c r="C150" t="s">
        <v>1593</v>
      </c>
      <c r="E150" t="s">
        <v>2985</v>
      </c>
      <c r="F150" t="s">
        <v>671</v>
      </c>
      <c r="G150">
        <v>45</v>
      </c>
      <c r="H150">
        <v>45</v>
      </c>
    </row>
    <row r="151" spans="2:8">
      <c r="B151" s="587">
        <v>4361</v>
      </c>
      <c r="C151" t="s">
        <v>2935</v>
      </c>
      <c r="E151" t="s">
        <v>2982</v>
      </c>
      <c r="F151" t="s">
        <v>669</v>
      </c>
      <c r="G151">
        <v>303</v>
      </c>
      <c r="H151">
        <v>303</v>
      </c>
    </row>
    <row r="152" spans="2:8">
      <c r="B152" s="587">
        <v>4362</v>
      </c>
      <c r="C152" t="s">
        <v>2936</v>
      </c>
      <c r="E152" t="s">
        <v>2984</v>
      </c>
      <c r="F152" t="s">
        <v>308</v>
      </c>
      <c r="G152">
        <v>528</v>
      </c>
      <c r="H152">
        <v>528</v>
      </c>
    </row>
    <row r="153" spans="2:8">
      <c r="B153" s="586" t="s">
        <v>1594</v>
      </c>
      <c r="C153" s="585"/>
      <c r="D153" s="585"/>
      <c r="E153" s="585"/>
      <c r="F153" s="585"/>
      <c r="G153" s="585"/>
      <c r="H153" s="585"/>
    </row>
    <row r="154" spans="2:8">
      <c r="B154" s="587">
        <v>4401</v>
      </c>
      <c r="C154" t="s">
        <v>1595</v>
      </c>
      <c r="D154" s="377"/>
      <c r="E154" s="376" t="s">
        <v>2637</v>
      </c>
      <c r="F154" t="s">
        <v>1596</v>
      </c>
      <c r="G154">
        <v>10</v>
      </c>
      <c r="H154">
        <v>10</v>
      </c>
    </row>
    <row r="155" spans="2:8">
      <c r="B155" s="587">
        <v>4402</v>
      </c>
      <c r="C155" t="s">
        <v>1597</v>
      </c>
      <c r="D155" s="536"/>
      <c r="E155" s="537" t="s">
        <v>2638</v>
      </c>
      <c r="F155" t="s">
        <v>721</v>
      </c>
      <c r="G155">
        <v>9</v>
      </c>
      <c r="H155">
        <v>9</v>
      </c>
    </row>
    <row r="156" spans="2:8">
      <c r="B156" s="587">
        <v>4403</v>
      </c>
      <c r="C156" t="s">
        <v>1598</v>
      </c>
      <c r="D156" s="536"/>
      <c r="E156" s="537" t="s">
        <v>2639</v>
      </c>
      <c r="F156" t="s">
        <v>1599</v>
      </c>
      <c r="G156">
        <v>10</v>
      </c>
      <c r="H156">
        <v>10</v>
      </c>
    </row>
    <row r="157" spans="2:8">
      <c r="B157" s="587">
        <v>4404</v>
      </c>
      <c r="C157" t="s">
        <v>1600</v>
      </c>
      <c r="D157" s="377"/>
      <c r="E157" s="606" t="s">
        <v>1600</v>
      </c>
      <c r="F157" t="s">
        <v>1601</v>
      </c>
      <c r="G157">
        <v>45</v>
      </c>
      <c r="H157">
        <v>45</v>
      </c>
    </row>
    <row r="158" spans="2:8">
      <c r="B158" s="587">
        <v>4410</v>
      </c>
      <c r="C158" t="s">
        <v>1602</v>
      </c>
      <c r="D158" s="536"/>
      <c r="E158" s="537" t="s">
        <v>2641</v>
      </c>
      <c r="F158" t="s">
        <v>1603</v>
      </c>
      <c r="G158">
        <v>5</v>
      </c>
      <c r="H158">
        <v>5</v>
      </c>
    </row>
    <row r="159" spans="2:8">
      <c r="B159" s="587">
        <v>4411</v>
      </c>
      <c r="C159" t="s">
        <v>1604</v>
      </c>
      <c r="D159" s="377"/>
      <c r="E159" s="376" t="s">
        <v>2642</v>
      </c>
      <c r="F159" t="s">
        <v>1605</v>
      </c>
      <c r="G159">
        <v>7</v>
      </c>
      <c r="H159">
        <v>7</v>
      </c>
    </row>
    <row r="160" spans="2:8">
      <c r="B160" s="587">
        <v>4420</v>
      </c>
      <c r="C160" t="s">
        <v>1606</v>
      </c>
      <c r="D160" s="536"/>
      <c r="E160" s="537" t="s">
        <v>2643</v>
      </c>
      <c r="F160" t="s">
        <v>1607</v>
      </c>
      <c r="G160">
        <v>11</v>
      </c>
      <c r="H160">
        <v>11</v>
      </c>
    </row>
    <row r="161" spans="2:8">
      <c r="B161" s="587">
        <v>4421</v>
      </c>
      <c r="C161" t="s">
        <v>1608</v>
      </c>
      <c r="D161" s="377"/>
      <c r="E161" s="376" t="s">
        <v>2644</v>
      </c>
      <c r="F161" t="s">
        <v>274</v>
      </c>
      <c r="G161">
        <v>14</v>
      </c>
      <c r="H161">
        <v>14</v>
      </c>
    </row>
    <row r="162" spans="2:8">
      <c r="B162" s="587">
        <v>4422</v>
      </c>
      <c r="C162" t="s">
        <v>1609</v>
      </c>
      <c r="D162" s="536"/>
      <c r="E162" s="537" t="s">
        <v>2645</v>
      </c>
      <c r="F162" t="s">
        <v>1610</v>
      </c>
      <c r="G162">
        <v>12</v>
      </c>
      <c r="H162">
        <v>12</v>
      </c>
    </row>
    <row r="163" spans="2:8">
      <c r="B163" s="587">
        <v>4423</v>
      </c>
      <c r="C163" t="s">
        <v>1611</v>
      </c>
      <c r="D163" s="377"/>
      <c r="E163" s="376" t="s">
        <v>2646</v>
      </c>
      <c r="F163" t="s">
        <v>779</v>
      </c>
      <c r="G163">
        <v>16</v>
      </c>
      <c r="H163">
        <v>16</v>
      </c>
    </row>
    <row r="164" spans="2:8">
      <c r="B164" s="587">
        <v>4424</v>
      </c>
      <c r="C164" t="s">
        <v>1612</v>
      </c>
      <c r="D164" s="536"/>
      <c r="E164" s="537" t="s">
        <v>2647</v>
      </c>
      <c r="F164" t="s">
        <v>781</v>
      </c>
      <c r="G164">
        <v>19</v>
      </c>
      <c r="H164">
        <v>19</v>
      </c>
    </row>
    <row r="165" spans="2:8">
      <c r="B165" s="587">
        <v>4425</v>
      </c>
      <c r="C165" t="s">
        <v>1613</v>
      </c>
      <c r="D165" s="377"/>
      <c r="E165" s="376" t="s">
        <v>2648</v>
      </c>
      <c r="F165" t="s">
        <v>666</v>
      </c>
      <c r="G165">
        <v>17</v>
      </c>
      <c r="H165">
        <v>17</v>
      </c>
    </row>
    <row r="166" spans="2:8">
      <c r="B166" s="587">
        <v>4426</v>
      </c>
      <c r="C166" t="s">
        <v>1614</v>
      </c>
      <c r="D166" s="536"/>
      <c r="E166" s="537" t="s">
        <v>2649</v>
      </c>
      <c r="F166" t="s">
        <v>1060</v>
      </c>
      <c r="G166">
        <v>22</v>
      </c>
      <c r="H166">
        <v>22</v>
      </c>
    </row>
    <row r="167" spans="2:8">
      <c r="B167" s="587">
        <v>4433</v>
      </c>
      <c r="C167" t="s">
        <v>1615</v>
      </c>
      <c r="E167" s="537" t="s">
        <v>2990</v>
      </c>
      <c r="F167" t="s">
        <v>1616</v>
      </c>
      <c r="G167">
        <v>29</v>
      </c>
      <c r="H167">
        <v>29</v>
      </c>
    </row>
    <row r="168" spans="2:8">
      <c r="B168" s="587">
        <v>4427</v>
      </c>
      <c r="C168" t="s">
        <v>1617</v>
      </c>
      <c r="D168" s="377"/>
      <c r="E168" s="376" t="s">
        <v>2650</v>
      </c>
      <c r="F168" t="s">
        <v>1618</v>
      </c>
      <c r="G168">
        <v>23</v>
      </c>
      <c r="H168">
        <v>23</v>
      </c>
    </row>
    <row r="169" spans="2:8">
      <c r="B169" s="587">
        <v>4428</v>
      </c>
      <c r="C169" t="s">
        <v>1619</v>
      </c>
      <c r="D169" s="536"/>
      <c r="E169" s="537" t="s">
        <v>2651</v>
      </c>
      <c r="F169" t="s">
        <v>721</v>
      </c>
      <c r="G169">
        <v>30</v>
      </c>
      <c r="H169">
        <v>30</v>
      </c>
    </row>
    <row r="170" spans="2:8">
      <c r="B170" s="587">
        <v>4429</v>
      </c>
      <c r="C170" t="s">
        <v>1620</v>
      </c>
      <c r="D170" s="377"/>
      <c r="E170" s="376" t="s">
        <v>2652</v>
      </c>
      <c r="F170" t="s">
        <v>709</v>
      </c>
      <c r="G170">
        <v>30</v>
      </c>
      <c r="H170">
        <v>30</v>
      </c>
    </row>
    <row r="171" spans="2:8">
      <c r="B171" s="587">
        <v>4430</v>
      </c>
      <c r="C171" t="s">
        <v>1621</v>
      </c>
      <c r="D171" s="536"/>
      <c r="E171" s="537" t="s">
        <v>2653</v>
      </c>
      <c r="G171">
        <v>2</v>
      </c>
      <c r="H171">
        <v>2</v>
      </c>
    </row>
    <row r="172" spans="2:8">
      <c r="B172" s="587">
        <v>4431</v>
      </c>
      <c r="C172" t="s">
        <v>1622</v>
      </c>
      <c r="D172" s="377"/>
      <c r="E172" s="376" t="s">
        <v>2654</v>
      </c>
      <c r="G172">
        <v>1</v>
      </c>
      <c r="H172">
        <v>1</v>
      </c>
    </row>
    <row r="173" spans="2:8">
      <c r="B173" s="587">
        <v>4440</v>
      </c>
      <c r="C173" t="s">
        <v>1623</v>
      </c>
      <c r="D173" s="536"/>
      <c r="E173" s="537" t="s">
        <v>2655</v>
      </c>
      <c r="F173" t="s">
        <v>1624</v>
      </c>
      <c r="G173">
        <v>4</v>
      </c>
      <c r="H173">
        <v>4</v>
      </c>
    </row>
    <row r="174" spans="2:8">
      <c r="B174" s="587">
        <v>4441</v>
      </c>
      <c r="C174" t="s">
        <v>1625</v>
      </c>
      <c r="D174" s="377"/>
      <c r="E174" s="376" t="s">
        <v>2656</v>
      </c>
      <c r="F174" t="s">
        <v>1626</v>
      </c>
      <c r="G174">
        <v>16</v>
      </c>
      <c r="H174">
        <v>16</v>
      </c>
    </row>
    <row r="175" spans="2:8">
      <c r="B175" s="587">
        <v>4442</v>
      </c>
      <c r="C175" t="s">
        <v>1627</v>
      </c>
      <c r="D175" s="536"/>
      <c r="E175" s="537" t="s">
        <v>2657</v>
      </c>
      <c r="F175" t="s">
        <v>1628</v>
      </c>
      <c r="G175">
        <v>10</v>
      </c>
      <c r="H175">
        <v>10</v>
      </c>
    </row>
    <row r="176" spans="2:8">
      <c r="B176" s="587">
        <v>444201</v>
      </c>
      <c r="C176" t="s">
        <v>1629</v>
      </c>
      <c r="E176" s="592" t="s">
        <v>1629</v>
      </c>
      <c r="F176" t="s">
        <v>1628</v>
      </c>
      <c r="G176">
        <v>10</v>
      </c>
      <c r="H176">
        <v>10</v>
      </c>
    </row>
    <row r="177" spans="2:8">
      <c r="B177" s="587">
        <v>4443</v>
      </c>
      <c r="C177" t="s">
        <v>1630</v>
      </c>
      <c r="D177" s="377"/>
      <c r="E177" s="376" t="s">
        <v>2659</v>
      </c>
      <c r="F177" t="s">
        <v>1631</v>
      </c>
      <c r="G177">
        <v>25</v>
      </c>
      <c r="H177">
        <v>25</v>
      </c>
    </row>
    <row r="178" spans="2:8">
      <c r="B178" s="587">
        <v>444301</v>
      </c>
      <c r="C178" t="s">
        <v>1629</v>
      </c>
      <c r="E178" s="592" t="s">
        <v>1629</v>
      </c>
      <c r="F178" t="s">
        <v>1632</v>
      </c>
      <c r="G178">
        <v>9</v>
      </c>
      <c r="H178">
        <v>9</v>
      </c>
    </row>
    <row r="179" spans="2:8">
      <c r="B179" s="587">
        <v>4444</v>
      </c>
      <c r="C179" t="s">
        <v>1633</v>
      </c>
      <c r="D179" s="536"/>
      <c r="E179" s="537" t="s">
        <v>2661</v>
      </c>
      <c r="F179" t="s">
        <v>1626</v>
      </c>
      <c r="G179">
        <v>13</v>
      </c>
      <c r="H179">
        <v>13</v>
      </c>
    </row>
    <row r="180" spans="2:8">
      <c r="B180" s="587">
        <v>4445</v>
      </c>
      <c r="C180" t="s">
        <v>1634</v>
      </c>
      <c r="D180" s="377"/>
      <c r="E180" s="376" t="s">
        <v>2662</v>
      </c>
      <c r="F180" t="s">
        <v>1150</v>
      </c>
      <c r="G180">
        <v>23</v>
      </c>
      <c r="H180">
        <v>23</v>
      </c>
    </row>
    <row r="181" spans="2:8">
      <c r="B181" s="587">
        <v>4446</v>
      </c>
      <c r="C181" t="s">
        <v>1635</v>
      </c>
      <c r="D181" s="536"/>
      <c r="E181" s="537" t="s">
        <v>2663</v>
      </c>
      <c r="F181" t="s">
        <v>1636</v>
      </c>
      <c r="G181">
        <v>6</v>
      </c>
      <c r="H181">
        <v>6</v>
      </c>
    </row>
    <row r="182" spans="2:8">
      <c r="B182" s="587">
        <v>4447</v>
      </c>
      <c r="C182" t="s">
        <v>1637</v>
      </c>
      <c r="D182" s="377"/>
      <c r="E182" s="376" t="s">
        <v>2664</v>
      </c>
      <c r="F182" t="s">
        <v>1638</v>
      </c>
      <c r="G182">
        <v>20</v>
      </c>
      <c r="H182">
        <v>20</v>
      </c>
    </row>
    <row r="183" spans="2:8">
      <c r="B183" s="587">
        <v>4448</v>
      </c>
      <c r="C183" t="s">
        <v>1639</v>
      </c>
      <c r="D183" s="536"/>
      <c r="E183" s="537" t="s">
        <v>2665</v>
      </c>
      <c r="G183">
        <v>5</v>
      </c>
      <c r="H183">
        <v>5</v>
      </c>
    </row>
    <row r="184" spans="2:8">
      <c r="B184" s="587">
        <v>4450</v>
      </c>
      <c r="C184" t="s">
        <v>1640</v>
      </c>
      <c r="D184" s="536"/>
      <c r="E184" s="537" t="s">
        <v>2666</v>
      </c>
      <c r="F184" t="s">
        <v>1641</v>
      </c>
      <c r="G184">
        <v>4</v>
      </c>
      <c r="H184">
        <v>4</v>
      </c>
    </row>
    <row r="185" spans="2:8">
      <c r="B185" s="587">
        <v>4451</v>
      </c>
      <c r="C185" t="s">
        <v>1642</v>
      </c>
      <c r="D185" s="377"/>
      <c r="E185" s="376" t="s">
        <v>2667</v>
      </c>
      <c r="F185" t="s">
        <v>721</v>
      </c>
      <c r="G185">
        <v>7</v>
      </c>
      <c r="H185">
        <v>7</v>
      </c>
    </row>
    <row r="186" spans="2:8">
      <c r="B186" s="587">
        <v>4461</v>
      </c>
      <c r="C186" t="s">
        <v>1643</v>
      </c>
      <c r="D186" s="536"/>
      <c r="E186" s="537" t="s">
        <v>2668</v>
      </c>
      <c r="F186" t="s">
        <v>1644</v>
      </c>
      <c r="G186">
        <v>22</v>
      </c>
      <c r="H186">
        <v>22</v>
      </c>
    </row>
    <row r="187" spans="2:8">
      <c r="B187" s="587">
        <v>4462</v>
      </c>
      <c r="C187" t="s">
        <v>1645</v>
      </c>
      <c r="D187" s="377"/>
      <c r="E187" s="376" t="s">
        <v>2669</v>
      </c>
      <c r="F187" t="s">
        <v>1646</v>
      </c>
      <c r="G187">
        <v>77</v>
      </c>
      <c r="H187">
        <v>77</v>
      </c>
    </row>
    <row r="188" spans="2:8">
      <c r="B188" s="587">
        <v>4463</v>
      </c>
      <c r="C188" t="s">
        <v>1647</v>
      </c>
      <c r="D188" s="536"/>
      <c r="E188" s="537" t="s">
        <v>2670</v>
      </c>
      <c r="F188" t="s">
        <v>1060</v>
      </c>
      <c r="G188">
        <v>73</v>
      </c>
      <c r="H188">
        <v>73</v>
      </c>
    </row>
    <row r="189" spans="2:8">
      <c r="B189" s="587">
        <v>4464</v>
      </c>
      <c r="C189" t="s">
        <v>1648</v>
      </c>
      <c r="D189" s="377"/>
      <c r="E189" s="376" t="s">
        <v>2671</v>
      </c>
      <c r="F189" t="s">
        <v>721</v>
      </c>
      <c r="G189">
        <v>102</v>
      </c>
      <c r="H189">
        <v>102</v>
      </c>
    </row>
    <row r="190" spans="2:8">
      <c r="B190" s="587">
        <v>4465</v>
      </c>
      <c r="C190" t="s">
        <v>1649</v>
      </c>
      <c r="D190" s="536"/>
      <c r="E190" s="537" t="s">
        <v>2672</v>
      </c>
      <c r="G190">
        <v>23</v>
      </c>
      <c r="H190">
        <v>23</v>
      </c>
    </row>
    <row r="191" spans="2:8">
      <c r="B191" s="587">
        <v>4466</v>
      </c>
      <c r="C191" t="s">
        <v>1650</v>
      </c>
      <c r="D191" s="377"/>
      <c r="E191" s="376" t="s">
        <v>2673</v>
      </c>
      <c r="G191">
        <v>8</v>
      </c>
      <c r="H191">
        <v>8</v>
      </c>
    </row>
    <row r="192" spans="2:8">
      <c r="B192" s="587">
        <v>4467</v>
      </c>
      <c r="C192" t="s">
        <v>1651</v>
      </c>
      <c r="D192" s="536"/>
      <c r="E192" s="537" t="s">
        <v>2674</v>
      </c>
      <c r="G192">
        <v>7</v>
      </c>
      <c r="H192">
        <v>7</v>
      </c>
    </row>
    <row r="193" spans="2:9">
      <c r="B193" s="587">
        <v>4468</v>
      </c>
      <c r="C193" t="s">
        <v>1652</v>
      </c>
      <c r="D193" s="536"/>
      <c r="E193" s="537" t="s">
        <v>2675</v>
      </c>
      <c r="G193">
        <v>3</v>
      </c>
      <c r="H193">
        <v>3</v>
      </c>
    </row>
    <row r="194" spans="2:9">
      <c r="B194" s="587">
        <v>4471</v>
      </c>
      <c r="C194" t="s">
        <v>2937</v>
      </c>
      <c r="E194" s="592" t="s">
        <v>2937</v>
      </c>
      <c r="G194">
        <v>23</v>
      </c>
      <c r="H194">
        <v>23</v>
      </c>
      <c r="I194" t="s">
        <v>2860</v>
      </c>
    </row>
    <row r="195" spans="2:9">
      <c r="B195" s="587">
        <v>447102</v>
      </c>
      <c r="C195" t="s">
        <v>2938</v>
      </c>
      <c r="E195" s="592" t="s">
        <v>2938</v>
      </c>
      <c r="G195">
        <v>35</v>
      </c>
      <c r="H195">
        <v>35</v>
      </c>
      <c r="I195" t="s">
        <v>2860</v>
      </c>
    </row>
    <row r="196" spans="2:9">
      <c r="B196" s="587">
        <v>4472</v>
      </c>
      <c r="C196" t="s">
        <v>1653</v>
      </c>
      <c r="E196" s="592" t="s">
        <v>1653</v>
      </c>
      <c r="F196" t="s">
        <v>1654</v>
      </c>
      <c r="G196">
        <v>18</v>
      </c>
      <c r="H196">
        <v>18</v>
      </c>
    </row>
    <row r="197" spans="2:9">
      <c r="B197" s="587">
        <v>170002</v>
      </c>
      <c r="C197" t="s">
        <v>1655</v>
      </c>
      <c r="E197" s="592" t="s">
        <v>1655</v>
      </c>
      <c r="F197" t="s">
        <v>1656</v>
      </c>
      <c r="G197">
        <v>137</v>
      </c>
      <c r="H197">
        <v>137</v>
      </c>
    </row>
    <row r="198" spans="2:9">
      <c r="B198" s="587">
        <v>4480</v>
      </c>
      <c r="C198" t="s">
        <v>1657</v>
      </c>
      <c r="D198" s="377"/>
      <c r="E198" s="376" t="s">
        <v>2992</v>
      </c>
      <c r="G198">
        <v>88</v>
      </c>
      <c r="H198">
        <v>88</v>
      </c>
    </row>
    <row r="199" spans="2:9">
      <c r="B199" s="587">
        <v>4481</v>
      </c>
      <c r="C199" t="s">
        <v>1658</v>
      </c>
      <c r="D199" s="536"/>
      <c r="E199" s="376" t="s">
        <v>2993</v>
      </c>
      <c r="G199">
        <v>123</v>
      </c>
      <c r="H199">
        <v>123</v>
      </c>
    </row>
    <row r="200" spans="2:9">
      <c r="B200" s="587">
        <v>4482</v>
      </c>
      <c r="C200" t="s">
        <v>1659</v>
      </c>
      <c r="D200" s="377"/>
      <c r="E200" s="376" t="s">
        <v>2994</v>
      </c>
      <c r="G200">
        <v>377</v>
      </c>
      <c r="H200">
        <v>377</v>
      </c>
    </row>
    <row r="201" spans="2:9">
      <c r="B201" s="587">
        <v>4483</v>
      </c>
      <c r="C201" t="s">
        <v>1660</v>
      </c>
      <c r="D201" s="542"/>
      <c r="E201" s="376" t="s">
        <v>2995</v>
      </c>
      <c r="G201">
        <v>349</v>
      </c>
      <c r="H201">
        <v>349</v>
      </c>
    </row>
    <row r="202" spans="2:9">
      <c r="B202" s="587">
        <v>4484</v>
      </c>
      <c r="C202" t="s">
        <v>1661</v>
      </c>
      <c r="D202" s="536"/>
      <c r="E202" s="376" t="s">
        <v>2996</v>
      </c>
      <c r="G202">
        <v>88</v>
      </c>
      <c r="H202">
        <v>88</v>
      </c>
    </row>
    <row r="203" spans="2:9">
      <c r="B203" s="587">
        <v>4490</v>
      </c>
      <c r="C203" t="s">
        <v>1662</v>
      </c>
      <c r="D203" s="377"/>
      <c r="E203" s="376" t="s">
        <v>2997</v>
      </c>
      <c r="G203">
        <v>310</v>
      </c>
      <c r="H203">
        <v>310</v>
      </c>
    </row>
    <row r="204" spans="2:9">
      <c r="B204" s="587">
        <v>4491</v>
      </c>
      <c r="C204" t="s">
        <v>1663</v>
      </c>
      <c r="D204" s="536"/>
      <c r="E204" s="376" t="s">
        <v>2998</v>
      </c>
      <c r="F204" t="s">
        <v>893</v>
      </c>
      <c r="G204">
        <v>95</v>
      </c>
      <c r="H204">
        <v>95</v>
      </c>
    </row>
    <row r="205" spans="2:9">
      <c r="B205" s="587">
        <v>4492</v>
      </c>
      <c r="C205" t="s">
        <v>1664</v>
      </c>
      <c r="D205" s="377"/>
      <c r="E205" s="376" t="s">
        <v>2991</v>
      </c>
      <c r="F205" t="s">
        <v>134</v>
      </c>
      <c r="G205">
        <v>137</v>
      </c>
      <c r="H205">
        <v>137</v>
      </c>
    </row>
    <row r="206" spans="2:9">
      <c r="B206" s="587">
        <v>4493</v>
      </c>
      <c r="C206" t="s">
        <v>1665</v>
      </c>
      <c r="E206" s="376" t="s">
        <v>2999</v>
      </c>
      <c r="F206" t="s">
        <v>307</v>
      </c>
      <c r="G206">
        <v>377</v>
      </c>
      <c r="H206">
        <v>377</v>
      </c>
    </row>
    <row r="207" spans="2:9">
      <c r="B207" s="587">
        <v>4496</v>
      </c>
      <c r="C207" t="s">
        <v>1666</v>
      </c>
      <c r="E207" s="376" t="s">
        <v>3000</v>
      </c>
      <c r="F207" t="s">
        <v>133</v>
      </c>
      <c r="G207">
        <v>121</v>
      </c>
      <c r="H207">
        <v>121</v>
      </c>
    </row>
    <row r="208" spans="2:9">
      <c r="B208" s="587">
        <v>4498</v>
      </c>
      <c r="C208" t="s">
        <v>1667</v>
      </c>
      <c r="E208" t="s">
        <v>1667</v>
      </c>
      <c r="F208" t="s">
        <v>671</v>
      </c>
      <c r="G208">
        <v>413</v>
      </c>
      <c r="H208">
        <v>413</v>
      </c>
    </row>
    <row r="209" spans="2:8">
      <c r="B209" s="587">
        <v>4499</v>
      </c>
      <c r="C209" t="s">
        <v>1668</v>
      </c>
      <c r="E209" s="376" t="s">
        <v>3001</v>
      </c>
      <c r="F209" t="s">
        <v>3003</v>
      </c>
      <c r="G209">
        <v>343</v>
      </c>
      <c r="H209">
        <v>343</v>
      </c>
    </row>
    <row r="210" spans="2:8">
      <c r="B210" s="587">
        <v>449901</v>
      </c>
      <c r="C210" t="s">
        <v>1669</v>
      </c>
      <c r="E210" s="376" t="s">
        <v>3002</v>
      </c>
      <c r="F210" t="s">
        <v>3004</v>
      </c>
      <c r="G210">
        <v>413</v>
      </c>
      <c r="H210">
        <v>413</v>
      </c>
    </row>
    <row r="211" spans="2:8">
      <c r="B211" s="587">
        <v>4500</v>
      </c>
      <c r="C211" t="s">
        <v>1670</v>
      </c>
      <c r="E211" s="376" t="s">
        <v>3005</v>
      </c>
      <c r="F211" t="s">
        <v>308</v>
      </c>
      <c r="G211">
        <v>857</v>
      </c>
      <c r="H211">
        <v>857</v>
      </c>
    </row>
    <row r="212" spans="2:8">
      <c r="B212" s="587">
        <v>4529</v>
      </c>
      <c r="C212" t="s">
        <v>2939</v>
      </c>
      <c r="E212" s="376" t="s">
        <v>3006</v>
      </c>
      <c r="F212" t="s">
        <v>417</v>
      </c>
      <c r="G212">
        <v>230</v>
      </c>
      <c r="H212">
        <v>230</v>
      </c>
    </row>
    <row r="213" spans="2:8">
      <c r="B213" s="587">
        <v>4485</v>
      </c>
      <c r="C213" t="s">
        <v>1671</v>
      </c>
      <c r="D213" s="536"/>
      <c r="E213" s="537" t="s">
        <v>2684</v>
      </c>
      <c r="G213">
        <v>24</v>
      </c>
      <c r="H213">
        <v>24</v>
      </c>
    </row>
    <row r="214" spans="2:8">
      <c r="B214" s="587">
        <v>4486</v>
      </c>
      <c r="C214" t="s">
        <v>1672</v>
      </c>
      <c r="D214" s="536"/>
      <c r="E214" s="537" t="s">
        <v>2685</v>
      </c>
      <c r="G214">
        <v>140</v>
      </c>
      <c r="H214">
        <v>140</v>
      </c>
    </row>
    <row r="215" spans="2:8">
      <c r="B215" s="587">
        <v>4487</v>
      </c>
      <c r="C215" t="s">
        <v>1673</v>
      </c>
      <c r="D215" s="377"/>
      <c r="E215" s="376" t="s">
        <v>2686</v>
      </c>
      <c r="F215" t="s">
        <v>1674</v>
      </c>
      <c r="G215">
        <v>37</v>
      </c>
      <c r="H215">
        <v>37</v>
      </c>
    </row>
    <row r="216" spans="2:8">
      <c r="B216" s="586" t="s">
        <v>1675</v>
      </c>
      <c r="C216" s="585"/>
      <c r="D216" s="585"/>
      <c r="E216" s="585"/>
      <c r="F216" s="585"/>
      <c r="G216" s="585"/>
      <c r="H216" s="585"/>
    </row>
    <row r="217" spans="2:8">
      <c r="B217" s="587">
        <v>4501</v>
      </c>
      <c r="C217" t="s">
        <v>1676</v>
      </c>
      <c r="F217" t="s">
        <v>1677</v>
      </c>
      <c r="G217">
        <v>48</v>
      </c>
      <c r="H217">
        <v>48</v>
      </c>
    </row>
    <row r="218" spans="2:8">
      <c r="B218" s="587">
        <v>4502</v>
      </c>
      <c r="C218" t="s">
        <v>1678</v>
      </c>
      <c r="F218" t="s">
        <v>1679</v>
      </c>
      <c r="G218">
        <v>48</v>
      </c>
      <c r="H218">
        <v>48</v>
      </c>
    </row>
    <row r="219" spans="2:8">
      <c r="B219" s="587">
        <v>4503</v>
      </c>
      <c r="C219" t="s">
        <v>1680</v>
      </c>
      <c r="F219" t="s">
        <v>1681</v>
      </c>
      <c r="G219">
        <v>50</v>
      </c>
      <c r="H219">
        <v>50</v>
      </c>
    </row>
    <row r="220" spans="2:8">
      <c r="B220" s="587">
        <v>4504</v>
      </c>
      <c r="C220" t="s">
        <v>1682</v>
      </c>
      <c r="F220" t="s">
        <v>1683</v>
      </c>
      <c r="G220">
        <v>50</v>
      </c>
      <c r="H220">
        <v>50</v>
      </c>
    </row>
    <row r="221" spans="2:8">
      <c r="B221" s="587">
        <v>4505</v>
      </c>
      <c r="C221" t="s">
        <v>1684</v>
      </c>
      <c r="F221" t="s">
        <v>1685</v>
      </c>
      <c r="G221">
        <v>43</v>
      </c>
      <c r="H221">
        <v>43</v>
      </c>
    </row>
    <row r="222" spans="2:8">
      <c r="B222" s="587">
        <v>4506</v>
      </c>
      <c r="C222" t="s">
        <v>1686</v>
      </c>
      <c r="F222" t="s">
        <v>1687</v>
      </c>
      <c r="G222">
        <v>47</v>
      </c>
      <c r="H222">
        <v>47</v>
      </c>
    </row>
    <row r="223" spans="2:8">
      <c r="B223" s="587">
        <v>4507</v>
      </c>
      <c r="C223" t="s">
        <v>1688</v>
      </c>
      <c r="F223" t="s">
        <v>1286</v>
      </c>
      <c r="G223">
        <v>50</v>
      </c>
      <c r="H223">
        <v>50</v>
      </c>
    </row>
    <row r="224" spans="2:8">
      <c r="B224" s="587">
        <v>4508</v>
      </c>
      <c r="C224" t="s">
        <v>1689</v>
      </c>
      <c r="F224" t="s">
        <v>1690</v>
      </c>
      <c r="G224">
        <v>43</v>
      </c>
      <c r="H224">
        <v>43</v>
      </c>
    </row>
    <row r="225" spans="2:8">
      <c r="B225" s="587">
        <v>4509</v>
      </c>
      <c r="C225" t="s">
        <v>1691</v>
      </c>
      <c r="F225" t="s">
        <v>1284</v>
      </c>
      <c r="G225">
        <v>43</v>
      </c>
      <c r="H225">
        <v>43</v>
      </c>
    </row>
    <row r="226" spans="2:8">
      <c r="B226" s="587">
        <v>4510</v>
      </c>
      <c r="C226" t="s">
        <v>1692</v>
      </c>
      <c r="F226" t="s">
        <v>1693</v>
      </c>
      <c r="G226">
        <v>64</v>
      </c>
      <c r="H226">
        <v>64</v>
      </c>
    </row>
    <row r="227" spans="2:8">
      <c r="B227" s="587">
        <v>4511</v>
      </c>
      <c r="C227" t="s">
        <v>1694</v>
      </c>
      <c r="F227" t="s">
        <v>1695</v>
      </c>
      <c r="G227">
        <v>64</v>
      </c>
      <c r="H227">
        <v>64</v>
      </c>
    </row>
    <row r="228" spans="2:8">
      <c r="B228" s="587">
        <v>4512</v>
      </c>
      <c r="C228" t="s">
        <v>1696</v>
      </c>
      <c r="F228" t="s">
        <v>1697</v>
      </c>
      <c r="G228">
        <v>65</v>
      </c>
      <c r="H228">
        <v>65</v>
      </c>
    </row>
    <row r="229" spans="2:8">
      <c r="B229" s="587">
        <v>4513</v>
      </c>
      <c r="C229" t="s">
        <v>1698</v>
      </c>
      <c r="F229" t="s">
        <v>1699</v>
      </c>
      <c r="G229">
        <v>65</v>
      </c>
      <c r="H229">
        <v>65</v>
      </c>
    </row>
    <row r="230" spans="2:8">
      <c r="B230" s="587">
        <v>4514</v>
      </c>
      <c r="C230" t="s">
        <v>1700</v>
      </c>
      <c r="F230" t="s">
        <v>1701</v>
      </c>
      <c r="G230">
        <v>41</v>
      </c>
      <c r="H230">
        <v>41</v>
      </c>
    </row>
    <row r="231" spans="2:8">
      <c r="B231" s="587">
        <v>4515</v>
      </c>
      <c r="C231" t="s">
        <v>1702</v>
      </c>
      <c r="F231" t="s">
        <v>1703</v>
      </c>
      <c r="G231">
        <v>43</v>
      </c>
      <c r="H231">
        <v>43</v>
      </c>
    </row>
    <row r="232" spans="2:8">
      <c r="B232" s="587">
        <v>4516</v>
      </c>
      <c r="C232" t="s">
        <v>1704</v>
      </c>
      <c r="F232" t="s">
        <v>1705</v>
      </c>
      <c r="G232">
        <v>43</v>
      </c>
      <c r="H232">
        <v>43</v>
      </c>
    </row>
    <row r="233" spans="2:8">
      <c r="B233" s="587">
        <v>4517</v>
      </c>
      <c r="C233" t="s">
        <v>1706</v>
      </c>
      <c r="F233" t="s">
        <v>1707</v>
      </c>
      <c r="G233">
        <v>63</v>
      </c>
      <c r="H233">
        <v>63</v>
      </c>
    </row>
    <row r="234" spans="2:8">
      <c r="B234" s="587">
        <v>4518</v>
      </c>
      <c r="C234" t="s">
        <v>1708</v>
      </c>
      <c r="F234" t="s">
        <v>1709</v>
      </c>
      <c r="G234">
        <v>68</v>
      </c>
      <c r="H234">
        <v>68</v>
      </c>
    </row>
    <row r="235" spans="2:8">
      <c r="B235" s="587">
        <v>4520</v>
      </c>
      <c r="C235" t="s">
        <v>1710</v>
      </c>
      <c r="F235" t="s">
        <v>1711</v>
      </c>
      <c r="G235">
        <v>70</v>
      </c>
      <c r="H235">
        <v>70</v>
      </c>
    </row>
    <row r="236" spans="2:8">
      <c r="B236" s="587">
        <v>4521</v>
      </c>
      <c r="C236" t="s">
        <v>1712</v>
      </c>
      <c r="F236" t="s">
        <v>14</v>
      </c>
      <c r="G236">
        <v>39</v>
      </c>
      <c r="H236">
        <v>39</v>
      </c>
    </row>
    <row r="237" spans="2:8">
      <c r="B237" s="587">
        <v>4522</v>
      </c>
      <c r="C237" t="s">
        <v>1713</v>
      </c>
      <c r="F237" t="s">
        <v>1714</v>
      </c>
      <c r="G237">
        <v>43</v>
      </c>
      <c r="H237">
        <v>43</v>
      </c>
    </row>
    <row r="238" spans="2:8">
      <c r="B238" s="587">
        <v>4523</v>
      </c>
      <c r="C238" t="s">
        <v>1715</v>
      </c>
      <c r="F238" t="s">
        <v>1716</v>
      </c>
      <c r="G238">
        <v>46</v>
      </c>
      <c r="H238">
        <v>46</v>
      </c>
    </row>
    <row r="239" spans="2:8">
      <c r="B239" s="587">
        <v>4525</v>
      </c>
      <c r="C239" t="s">
        <v>1717</v>
      </c>
      <c r="F239" t="s">
        <v>1718</v>
      </c>
      <c r="G239">
        <v>64</v>
      </c>
      <c r="H239">
        <v>64</v>
      </c>
    </row>
    <row r="240" spans="2:8">
      <c r="B240" s="587">
        <v>4526</v>
      </c>
      <c r="C240" t="s">
        <v>1719</v>
      </c>
      <c r="F240" t="s">
        <v>1720</v>
      </c>
      <c r="G240">
        <v>65</v>
      </c>
      <c r="H240">
        <v>65</v>
      </c>
    </row>
    <row r="241" spans="2:8">
      <c r="B241" s="587">
        <v>4527</v>
      </c>
      <c r="C241" t="s">
        <v>1721</v>
      </c>
      <c r="F241" t="s">
        <v>194</v>
      </c>
      <c r="G241">
        <v>30</v>
      </c>
      <c r="H241">
        <v>30</v>
      </c>
    </row>
    <row r="242" spans="2:8">
      <c r="B242" s="587">
        <v>4530</v>
      </c>
      <c r="C242" t="s">
        <v>1722</v>
      </c>
      <c r="G242">
        <v>3</v>
      </c>
      <c r="H242">
        <v>3</v>
      </c>
    </row>
    <row r="243" spans="2:8">
      <c r="B243" s="587">
        <v>4540</v>
      </c>
      <c r="C243" t="s">
        <v>1723</v>
      </c>
      <c r="G243">
        <v>64</v>
      </c>
      <c r="H243">
        <v>64</v>
      </c>
    </row>
    <row r="244" spans="2:8">
      <c r="B244" s="587">
        <v>4541</v>
      </c>
      <c r="C244" t="s">
        <v>1724</v>
      </c>
      <c r="G244">
        <v>72</v>
      </c>
      <c r="H244">
        <v>72</v>
      </c>
    </row>
    <row r="245" spans="2:8">
      <c r="B245" s="587">
        <v>4542</v>
      </c>
      <c r="C245" t="s">
        <v>1725</v>
      </c>
      <c r="G245">
        <v>88</v>
      </c>
      <c r="H245">
        <v>88</v>
      </c>
    </row>
    <row r="246" spans="2:8">
      <c r="B246" s="587">
        <v>4543</v>
      </c>
      <c r="C246" t="s">
        <v>1726</v>
      </c>
      <c r="G246">
        <v>115</v>
      </c>
      <c r="H246">
        <v>115</v>
      </c>
    </row>
    <row r="247" spans="2:8">
      <c r="B247" s="587">
        <v>4550</v>
      </c>
      <c r="C247" t="s">
        <v>1727</v>
      </c>
      <c r="G247">
        <v>23</v>
      </c>
      <c r="H247">
        <v>23</v>
      </c>
    </row>
    <row r="248" spans="2:8">
      <c r="B248" s="587">
        <v>4551</v>
      </c>
      <c r="C248" t="s">
        <v>1728</v>
      </c>
      <c r="G248">
        <v>54</v>
      </c>
      <c r="H248">
        <v>54</v>
      </c>
    </row>
    <row r="249" spans="2:8">
      <c r="B249" s="587">
        <v>4552</v>
      </c>
      <c r="C249" t="s">
        <v>1729</v>
      </c>
      <c r="G249">
        <v>71</v>
      </c>
      <c r="H249">
        <v>71</v>
      </c>
    </row>
    <row r="250" spans="2:8">
      <c r="B250" s="587">
        <v>4553</v>
      </c>
      <c r="C250" t="s">
        <v>1730</v>
      </c>
      <c r="G250">
        <v>81</v>
      </c>
      <c r="H250">
        <v>81</v>
      </c>
    </row>
    <row r="251" spans="2:8">
      <c r="B251" s="587">
        <v>4554</v>
      </c>
      <c r="C251" t="s">
        <v>1731</v>
      </c>
      <c r="G251">
        <v>157</v>
      </c>
      <c r="H251">
        <v>157</v>
      </c>
    </row>
    <row r="252" spans="2:8">
      <c r="B252" s="587">
        <v>4560</v>
      </c>
      <c r="C252" t="s">
        <v>1732</v>
      </c>
      <c r="G252">
        <v>171</v>
      </c>
      <c r="H252">
        <v>171</v>
      </c>
    </row>
    <row r="253" spans="2:8">
      <c r="B253" s="587">
        <v>4561</v>
      </c>
      <c r="C253" t="s">
        <v>1733</v>
      </c>
      <c r="G253">
        <v>212</v>
      </c>
      <c r="H253">
        <v>212</v>
      </c>
    </row>
    <row r="254" spans="2:8">
      <c r="B254" s="587">
        <v>4562</v>
      </c>
      <c r="C254" t="s">
        <v>1734</v>
      </c>
      <c r="G254">
        <v>239</v>
      </c>
      <c r="H254">
        <v>239</v>
      </c>
    </row>
    <row r="255" spans="2:8">
      <c r="B255" s="587">
        <v>4563</v>
      </c>
      <c r="C255" t="s">
        <v>1735</v>
      </c>
      <c r="G255">
        <v>267</v>
      </c>
      <c r="H255">
        <v>267</v>
      </c>
    </row>
    <row r="256" spans="2:8">
      <c r="B256" s="587">
        <v>4564</v>
      </c>
      <c r="C256" t="s">
        <v>1736</v>
      </c>
      <c r="G256">
        <v>321</v>
      </c>
      <c r="H256">
        <v>321</v>
      </c>
    </row>
    <row r="257" spans="2:8">
      <c r="B257" s="587">
        <v>4565</v>
      </c>
      <c r="C257" t="s">
        <v>1737</v>
      </c>
      <c r="G257">
        <v>357</v>
      </c>
      <c r="H257">
        <v>357</v>
      </c>
    </row>
    <row r="258" spans="2:8">
      <c r="B258" s="587">
        <v>4566</v>
      </c>
      <c r="C258" t="s">
        <v>1738</v>
      </c>
      <c r="G258">
        <v>374</v>
      </c>
      <c r="H258">
        <v>374</v>
      </c>
    </row>
    <row r="259" spans="2:8">
      <c r="B259" s="587">
        <v>4567</v>
      </c>
      <c r="C259" t="s">
        <v>1739</v>
      </c>
      <c r="G259">
        <v>556</v>
      </c>
      <c r="H259">
        <v>556</v>
      </c>
    </row>
    <row r="260" spans="2:8">
      <c r="B260" s="587">
        <v>4570</v>
      </c>
      <c r="C260" t="s">
        <v>1740</v>
      </c>
      <c r="G260">
        <v>87</v>
      </c>
      <c r="H260">
        <v>87</v>
      </c>
    </row>
    <row r="261" spans="2:8">
      <c r="B261" s="587">
        <v>4571</v>
      </c>
      <c r="C261" t="s">
        <v>1741</v>
      </c>
      <c r="G261">
        <v>88</v>
      </c>
      <c r="H261">
        <v>88</v>
      </c>
    </row>
    <row r="262" spans="2:8">
      <c r="B262" s="587">
        <v>4572</v>
      </c>
      <c r="C262" t="s">
        <v>1742</v>
      </c>
      <c r="G262">
        <v>98</v>
      </c>
      <c r="H262">
        <v>98</v>
      </c>
    </row>
    <row r="263" spans="2:8">
      <c r="B263" s="587">
        <v>4573</v>
      </c>
      <c r="C263" t="s">
        <v>1743</v>
      </c>
      <c r="G263">
        <v>109</v>
      </c>
      <c r="H263">
        <v>109</v>
      </c>
    </row>
    <row r="264" spans="2:8">
      <c r="B264" s="587">
        <v>4574</v>
      </c>
      <c r="C264" t="s">
        <v>1744</v>
      </c>
      <c r="G264">
        <v>125</v>
      </c>
      <c r="H264">
        <v>125</v>
      </c>
    </row>
    <row r="265" spans="2:8">
      <c r="B265" s="587">
        <v>4575</v>
      </c>
      <c r="C265" t="s">
        <v>1745</v>
      </c>
      <c r="G265">
        <v>129</v>
      </c>
      <c r="H265">
        <v>129</v>
      </c>
    </row>
    <row r="266" spans="2:8">
      <c r="B266" s="587">
        <v>4576</v>
      </c>
      <c r="C266" t="s">
        <v>1746</v>
      </c>
      <c r="G266">
        <v>145</v>
      </c>
      <c r="H266">
        <v>145</v>
      </c>
    </row>
    <row r="267" spans="2:8">
      <c r="B267" s="587">
        <v>4577</v>
      </c>
      <c r="C267" t="s">
        <v>1747</v>
      </c>
      <c r="G267">
        <v>157</v>
      </c>
      <c r="H267">
        <v>157</v>
      </c>
    </row>
    <row r="268" spans="2:8">
      <c r="B268" s="587">
        <v>4580</v>
      </c>
      <c r="C268" t="s">
        <v>1748</v>
      </c>
      <c r="G268">
        <v>290</v>
      </c>
      <c r="H268">
        <v>290</v>
      </c>
    </row>
    <row r="269" spans="2:8">
      <c r="B269" s="587">
        <v>4581</v>
      </c>
      <c r="C269" t="s">
        <v>1749</v>
      </c>
      <c r="G269">
        <v>355</v>
      </c>
      <c r="H269">
        <v>355</v>
      </c>
    </row>
    <row r="270" spans="2:8">
      <c r="B270" s="587">
        <v>4582</v>
      </c>
      <c r="C270" t="s">
        <v>1750</v>
      </c>
      <c r="G270">
        <v>421</v>
      </c>
      <c r="H270">
        <v>421</v>
      </c>
    </row>
    <row r="271" spans="2:8">
      <c r="B271" s="587">
        <v>4583</v>
      </c>
      <c r="C271" t="s">
        <v>1751</v>
      </c>
      <c r="G271">
        <v>478</v>
      </c>
      <c r="H271">
        <v>478</v>
      </c>
    </row>
    <row r="272" spans="2:8">
      <c r="B272" s="587">
        <v>4584</v>
      </c>
      <c r="C272" t="s">
        <v>1752</v>
      </c>
      <c r="G272">
        <v>568</v>
      </c>
      <c r="H272">
        <v>568</v>
      </c>
    </row>
    <row r="273" spans="2:8">
      <c r="B273" s="587">
        <v>4585</v>
      </c>
      <c r="C273" t="s">
        <v>1753</v>
      </c>
      <c r="G273">
        <v>300</v>
      </c>
      <c r="H273">
        <v>300</v>
      </c>
    </row>
    <row r="274" spans="2:8">
      <c r="B274" s="587">
        <v>4586</v>
      </c>
      <c r="C274" t="s">
        <v>1754</v>
      </c>
      <c r="G274">
        <v>370</v>
      </c>
      <c r="H274">
        <v>370</v>
      </c>
    </row>
    <row r="275" spans="2:8">
      <c r="B275" s="587">
        <v>4587</v>
      </c>
      <c r="C275" t="s">
        <v>1755</v>
      </c>
      <c r="G275">
        <v>421</v>
      </c>
      <c r="H275">
        <v>421</v>
      </c>
    </row>
    <row r="276" spans="2:8">
      <c r="B276" s="587">
        <v>4590</v>
      </c>
      <c r="C276" t="s">
        <v>1756</v>
      </c>
      <c r="G276">
        <v>52</v>
      </c>
      <c r="H276">
        <v>52</v>
      </c>
    </row>
    <row r="277" spans="2:8">
      <c r="B277" s="587">
        <v>4591</v>
      </c>
      <c r="C277" t="s">
        <v>1757</v>
      </c>
      <c r="G277">
        <v>55</v>
      </c>
      <c r="H277">
        <v>55</v>
      </c>
    </row>
    <row r="278" spans="2:8">
      <c r="B278" s="587">
        <v>4592</v>
      </c>
      <c r="C278" t="s">
        <v>1758</v>
      </c>
      <c r="G278">
        <v>66</v>
      </c>
      <c r="H278">
        <v>66</v>
      </c>
    </row>
    <row r="279" spans="2:8">
      <c r="B279" s="587">
        <v>4593</v>
      </c>
      <c r="C279" t="s">
        <v>1759</v>
      </c>
      <c r="G279">
        <v>68</v>
      </c>
      <c r="H279">
        <v>68</v>
      </c>
    </row>
    <row r="280" spans="2:8">
      <c r="B280" s="587">
        <v>4594</v>
      </c>
      <c r="C280" t="s">
        <v>1760</v>
      </c>
      <c r="G280">
        <v>73</v>
      </c>
      <c r="H280">
        <v>73</v>
      </c>
    </row>
    <row r="281" spans="2:8">
      <c r="B281" s="587">
        <v>4595</v>
      </c>
      <c r="C281" t="s">
        <v>1761</v>
      </c>
      <c r="G281">
        <v>105</v>
      </c>
      <c r="H281">
        <v>105</v>
      </c>
    </row>
    <row r="282" spans="2:8">
      <c r="B282" s="587">
        <v>4596</v>
      </c>
      <c r="C282" t="s">
        <v>1762</v>
      </c>
      <c r="G282">
        <v>131</v>
      </c>
      <c r="H282">
        <v>131</v>
      </c>
    </row>
    <row r="283" spans="2:8">
      <c r="B283" s="587">
        <v>4597</v>
      </c>
      <c r="C283" t="s">
        <v>1763</v>
      </c>
      <c r="G283">
        <v>139</v>
      </c>
      <c r="H283">
        <v>139</v>
      </c>
    </row>
    <row r="284" spans="2:8">
      <c r="B284" s="586" t="s">
        <v>1764</v>
      </c>
      <c r="C284" s="585"/>
      <c r="D284" s="585"/>
      <c r="E284" s="585"/>
      <c r="F284" s="585"/>
      <c r="G284" s="585"/>
      <c r="H284" s="585"/>
    </row>
    <row r="285" spans="2:8">
      <c r="B285" s="587">
        <v>3053</v>
      </c>
      <c r="C285" t="s">
        <v>1765</v>
      </c>
      <c r="G285">
        <v>128</v>
      </c>
      <c r="H285">
        <v>128</v>
      </c>
    </row>
    <row r="286" spans="2:8">
      <c r="B286" s="587">
        <v>3055</v>
      </c>
      <c r="C286" t="s">
        <v>1766</v>
      </c>
      <c r="G286">
        <v>92</v>
      </c>
      <c r="H286">
        <v>92</v>
      </c>
    </row>
    <row r="287" spans="2:8">
      <c r="B287" s="587">
        <v>305701</v>
      </c>
      <c r="C287" t="s">
        <v>1767</v>
      </c>
      <c r="G287">
        <v>150</v>
      </c>
      <c r="H287">
        <v>150</v>
      </c>
    </row>
    <row r="288" spans="2:8">
      <c r="B288" s="587">
        <v>305901</v>
      </c>
      <c r="C288" t="s">
        <v>1768</v>
      </c>
      <c r="G288">
        <v>102</v>
      </c>
      <c r="H288">
        <v>102</v>
      </c>
    </row>
    <row r="289" spans="2:8">
      <c r="B289" s="587">
        <v>305903</v>
      </c>
      <c r="C289" t="s">
        <v>1769</v>
      </c>
      <c r="G289">
        <v>102</v>
      </c>
      <c r="H289">
        <v>102</v>
      </c>
    </row>
    <row r="290" spans="2:8">
      <c r="B290" s="587">
        <v>3067</v>
      </c>
      <c r="C290" t="s">
        <v>1770</v>
      </c>
      <c r="G290">
        <v>108</v>
      </c>
      <c r="H290">
        <v>108</v>
      </c>
    </row>
    <row r="291" spans="2:8">
      <c r="B291" s="587">
        <v>306702</v>
      </c>
      <c r="C291" t="s">
        <v>1771</v>
      </c>
      <c r="G291">
        <v>108</v>
      </c>
      <c r="H291">
        <v>108</v>
      </c>
    </row>
    <row r="292" spans="2:8">
      <c r="B292" s="587">
        <v>3068</v>
      </c>
      <c r="C292" t="s">
        <v>1772</v>
      </c>
      <c r="G292">
        <v>188</v>
      </c>
      <c r="H292">
        <v>188</v>
      </c>
    </row>
    <row r="293" spans="2:8">
      <c r="B293" s="587">
        <v>3065</v>
      </c>
      <c r="C293" t="s">
        <v>1773</v>
      </c>
      <c r="G293">
        <v>156</v>
      </c>
      <c r="H293">
        <v>156</v>
      </c>
    </row>
    <row r="294" spans="2:8">
      <c r="B294" s="587">
        <v>3069</v>
      </c>
      <c r="C294" t="s">
        <v>1774</v>
      </c>
      <c r="G294">
        <v>79</v>
      </c>
      <c r="H294">
        <v>79</v>
      </c>
    </row>
    <row r="295" spans="2:8">
      <c r="B295" s="587">
        <v>306902</v>
      </c>
      <c r="C295" t="s">
        <v>1775</v>
      </c>
      <c r="G295">
        <v>79</v>
      </c>
      <c r="H295">
        <v>79</v>
      </c>
    </row>
    <row r="296" spans="2:8">
      <c r="B296" s="587">
        <v>3074</v>
      </c>
      <c r="C296" t="s">
        <v>1776</v>
      </c>
      <c r="G296">
        <v>135</v>
      </c>
      <c r="H296">
        <v>135</v>
      </c>
    </row>
    <row r="297" spans="2:8">
      <c r="B297" s="587">
        <v>3080</v>
      </c>
      <c r="C297" t="s">
        <v>1777</v>
      </c>
      <c r="G297">
        <v>81</v>
      </c>
      <c r="H297">
        <v>81</v>
      </c>
    </row>
    <row r="298" spans="2:8">
      <c r="B298" s="587">
        <v>308101</v>
      </c>
      <c r="C298" t="s">
        <v>1778</v>
      </c>
      <c r="G298">
        <v>67</v>
      </c>
      <c r="H298">
        <v>67</v>
      </c>
    </row>
    <row r="299" spans="2:8">
      <c r="B299" s="587">
        <v>308103</v>
      </c>
      <c r="C299" t="s">
        <v>1779</v>
      </c>
      <c r="G299">
        <v>67</v>
      </c>
      <c r="H299">
        <v>67</v>
      </c>
    </row>
    <row r="300" spans="2:8">
      <c r="B300" s="587">
        <v>3083</v>
      </c>
      <c r="C300" t="s">
        <v>1780</v>
      </c>
      <c r="G300">
        <v>130</v>
      </c>
      <c r="H300">
        <v>130</v>
      </c>
    </row>
    <row r="301" spans="2:8">
      <c r="B301" s="587">
        <v>3078</v>
      </c>
      <c r="C301" t="s">
        <v>1781</v>
      </c>
      <c r="G301">
        <v>244</v>
      </c>
      <c r="H301">
        <v>244</v>
      </c>
    </row>
    <row r="302" spans="2:8">
      <c r="B302" s="587">
        <v>4600</v>
      </c>
      <c r="C302" t="s">
        <v>1782</v>
      </c>
      <c r="G302">
        <v>445</v>
      </c>
      <c r="H302">
        <v>445</v>
      </c>
    </row>
    <row r="303" spans="2:8">
      <c r="B303" s="587">
        <v>460002</v>
      </c>
      <c r="C303" t="s">
        <v>1783</v>
      </c>
      <c r="G303">
        <v>138</v>
      </c>
      <c r="H303">
        <v>138</v>
      </c>
    </row>
    <row r="304" spans="2:8">
      <c r="B304" s="587">
        <v>4601</v>
      </c>
      <c r="C304" t="s">
        <v>1784</v>
      </c>
      <c r="G304">
        <v>64</v>
      </c>
      <c r="H304">
        <v>64</v>
      </c>
    </row>
    <row r="305" spans="2:8">
      <c r="B305" s="587">
        <v>4602</v>
      </c>
      <c r="C305" t="s">
        <v>1785</v>
      </c>
      <c r="G305">
        <v>76</v>
      </c>
      <c r="H305">
        <v>76</v>
      </c>
    </row>
    <row r="306" spans="2:8">
      <c r="B306" s="587">
        <v>4603</v>
      </c>
      <c r="C306" t="s">
        <v>1786</v>
      </c>
      <c r="G306">
        <v>105</v>
      </c>
      <c r="H306">
        <v>105</v>
      </c>
    </row>
    <row r="307" spans="2:8">
      <c r="B307" s="587">
        <v>4604</v>
      </c>
      <c r="C307" t="s">
        <v>1787</v>
      </c>
      <c r="G307">
        <v>60</v>
      </c>
      <c r="H307">
        <v>60</v>
      </c>
    </row>
    <row r="308" spans="2:8">
      <c r="B308" s="587">
        <v>4605</v>
      </c>
      <c r="C308" t="s">
        <v>1788</v>
      </c>
      <c r="G308">
        <v>88</v>
      </c>
      <c r="H308">
        <v>88</v>
      </c>
    </row>
    <row r="309" spans="2:8">
      <c r="B309" s="587">
        <v>4610</v>
      </c>
      <c r="C309" t="s">
        <v>1789</v>
      </c>
      <c r="G309">
        <v>23</v>
      </c>
      <c r="H309">
        <v>23</v>
      </c>
    </row>
    <row r="310" spans="2:8">
      <c r="B310" s="587">
        <v>461002</v>
      </c>
      <c r="C310" t="s">
        <v>1790</v>
      </c>
      <c r="G310">
        <v>88</v>
      </c>
      <c r="H310">
        <v>88</v>
      </c>
    </row>
    <row r="311" spans="2:8">
      <c r="B311" s="587">
        <v>4611</v>
      </c>
      <c r="C311" t="s">
        <v>1791</v>
      </c>
      <c r="G311">
        <v>96</v>
      </c>
      <c r="H311">
        <v>96</v>
      </c>
    </row>
    <row r="312" spans="2:8">
      <c r="B312" s="587">
        <v>4612</v>
      </c>
      <c r="C312" t="s">
        <v>1792</v>
      </c>
      <c r="G312">
        <v>96</v>
      </c>
      <c r="H312">
        <v>96</v>
      </c>
    </row>
    <row r="313" spans="2:8">
      <c r="B313" s="587">
        <v>4613</v>
      </c>
      <c r="C313" t="s">
        <v>1793</v>
      </c>
      <c r="G313">
        <v>114</v>
      </c>
      <c r="H313">
        <v>114</v>
      </c>
    </row>
    <row r="314" spans="2:8">
      <c r="B314" s="587">
        <v>4614</v>
      </c>
      <c r="C314" t="s">
        <v>1794</v>
      </c>
      <c r="G314">
        <v>123</v>
      </c>
      <c r="H314">
        <v>123</v>
      </c>
    </row>
    <row r="315" spans="2:8">
      <c r="B315" s="587">
        <v>4616</v>
      </c>
      <c r="C315" t="s">
        <v>1795</v>
      </c>
      <c r="G315">
        <v>170</v>
      </c>
      <c r="H315">
        <v>170</v>
      </c>
    </row>
    <row r="316" spans="2:8">
      <c r="B316" s="587">
        <v>4617</v>
      </c>
      <c r="C316" t="s">
        <v>1796</v>
      </c>
      <c r="G316">
        <v>152</v>
      </c>
      <c r="H316">
        <v>152</v>
      </c>
    </row>
    <row r="317" spans="2:8">
      <c r="B317" s="587">
        <v>461702</v>
      </c>
      <c r="C317" t="s">
        <v>1797</v>
      </c>
      <c r="G317">
        <v>107</v>
      </c>
      <c r="H317">
        <v>107</v>
      </c>
    </row>
    <row r="318" spans="2:8">
      <c r="B318" s="587">
        <v>4618</v>
      </c>
      <c r="C318" t="s">
        <v>1798</v>
      </c>
      <c r="G318">
        <v>152</v>
      </c>
      <c r="H318">
        <v>152</v>
      </c>
    </row>
    <row r="319" spans="2:8">
      <c r="B319" s="587">
        <v>4619</v>
      </c>
      <c r="C319" t="s">
        <v>1799</v>
      </c>
      <c r="G319">
        <v>70</v>
      </c>
      <c r="H319">
        <v>70</v>
      </c>
    </row>
    <row r="320" spans="2:8">
      <c r="B320" s="587">
        <v>461902</v>
      </c>
      <c r="C320" t="s">
        <v>1800</v>
      </c>
      <c r="G320">
        <v>110</v>
      </c>
      <c r="H320">
        <v>110</v>
      </c>
    </row>
    <row r="321" spans="2:8">
      <c r="B321" s="587">
        <v>4620</v>
      </c>
      <c r="C321" t="s">
        <v>1801</v>
      </c>
      <c r="G321">
        <v>131</v>
      </c>
      <c r="H321">
        <v>131</v>
      </c>
    </row>
    <row r="322" spans="2:8">
      <c r="B322" s="587">
        <v>4622</v>
      </c>
      <c r="C322" t="s">
        <v>1802</v>
      </c>
      <c r="G322">
        <v>137</v>
      </c>
      <c r="H322">
        <v>137</v>
      </c>
    </row>
    <row r="323" spans="2:8">
      <c r="B323" s="587">
        <v>4623</v>
      </c>
      <c r="C323" t="s">
        <v>1803</v>
      </c>
      <c r="G323">
        <v>137</v>
      </c>
      <c r="H323">
        <v>137</v>
      </c>
    </row>
    <row r="324" spans="2:8">
      <c r="B324" s="587">
        <v>4624</v>
      </c>
      <c r="C324" t="s">
        <v>1804</v>
      </c>
      <c r="G324">
        <v>150</v>
      </c>
      <c r="H324">
        <v>150</v>
      </c>
    </row>
    <row r="325" spans="2:8">
      <c r="B325" s="587">
        <v>4625</v>
      </c>
      <c r="C325" t="s">
        <v>1805</v>
      </c>
      <c r="G325">
        <v>102</v>
      </c>
      <c r="H325">
        <v>102</v>
      </c>
    </row>
    <row r="326" spans="2:8">
      <c r="B326" s="587">
        <v>4626</v>
      </c>
      <c r="C326" t="s">
        <v>1806</v>
      </c>
      <c r="G326">
        <v>130</v>
      </c>
      <c r="H326">
        <v>130</v>
      </c>
    </row>
    <row r="327" spans="2:8">
      <c r="B327" s="587">
        <v>4627</v>
      </c>
      <c r="C327" t="s">
        <v>1807</v>
      </c>
      <c r="G327">
        <v>107</v>
      </c>
      <c r="H327">
        <v>107</v>
      </c>
    </row>
    <row r="328" spans="2:8">
      <c r="B328" s="587">
        <v>4628</v>
      </c>
      <c r="C328" t="s">
        <v>1808</v>
      </c>
      <c r="G328">
        <v>74</v>
      </c>
      <c r="H328">
        <v>74</v>
      </c>
    </row>
    <row r="329" spans="2:8">
      <c r="B329" s="587">
        <v>4629</v>
      </c>
      <c r="C329" t="s">
        <v>1809</v>
      </c>
      <c r="G329">
        <v>64</v>
      </c>
      <c r="H329">
        <v>64</v>
      </c>
    </row>
    <row r="330" spans="2:8">
      <c r="B330" s="587">
        <v>4630</v>
      </c>
      <c r="C330" t="s">
        <v>1810</v>
      </c>
      <c r="G330">
        <v>64</v>
      </c>
      <c r="H330">
        <v>64</v>
      </c>
    </row>
    <row r="331" spans="2:8">
      <c r="B331" s="587">
        <v>4631</v>
      </c>
      <c r="C331" t="s">
        <v>1811</v>
      </c>
      <c r="G331">
        <v>88</v>
      </c>
      <c r="H331">
        <v>88</v>
      </c>
    </row>
    <row r="332" spans="2:8">
      <c r="B332" s="587">
        <v>4632</v>
      </c>
      <c r="C332" t="s">
        <v>1812</v>
      </c>
      <c r="G332">
        <v>108</v>
      </c>
      <c r="H332">
        <v>108</v>
      </c>
    </row>
    <row r="333" spans="2:8">
      <c r="B333" s="587">
        <v>4633</v>
      </c>
      <c r="C333" t="s">
        <v>1813</v>
      </c>
      <c r="G333">
        <v>88</v>
      </c>
      <c r="H333">
        <v>88</v>
      </c>
    </row>
    <row r="334" spans="2:8">
      <c r="B334" s="587">
        <v>4629</v>
      </c>
      <c r="C334" t="s">
        <v>1809</v>
      </c>
      <c r="G334">
        <v>64</v>
      </c>
      <c r="H334">
        <v>64</v>
      </c>
    </row>
    <row r="335" spans="2:8">
      <c r="B335" s="587">
        <v>4639</v>
      </c>
      <c r="C335" t="s">
        <v>1814</v>
      </c>
      <c r="G335">
        <v>71</v>
      </c>
      <c r="H335">
        <v>71</v>
      </c>
    </row>
    <row r="336" spans="2:8">
      <c r="B336" s="587">
        <v>463001</v>
      </c>
      <c r="C336" t="s">
        <v>1815</v>
      </c>
      <c r="G336">
        <v>58</v>
      </c>
      <c r="H336">
        <v>58</v>
      </c>
    </row>
    <row r="337" spans="2:8">
      <c r="B337" s="587">
        <v>4634</v>
      </c>
      <c r="C337" t="s">
        <v>1816</v>
      </c>
      <c r="G337">
        <v>76</v>
      </c>
      <c r="H337">
        <v>76</v>
      </c>
    </row>
    <row r="338" spans="2:8">
      <c r="B338" s="587">
        <v>4635</v>
      </c>
      <c r="C338" t="s">
        <v>1817</v>
      </c>
      <c r="G338">
        <v>117</v>
      </c>
      <c r="H338">
        <v>117</v>
      </c>
    </row>
    <row r="339" spans="2:8">
      <c r="B339" s="587">
        <v>4636</v>
      </c>
      <c r="C339" t="s">
        <v>1818</v>
      </c>
      <c r="G339">
        <v>90</v>
      </c>
      <c r="H339">
        <v>90</v>
      </c>
    </row>
    <row r="340" spans="2:8">
      <c r="B340" s="587">
        <v>4637</v>
      </c>
      <c r="C340" t="s">
        <v>1819</v>
      </c>
      <c r="G340">
        <v>100</v>
      </c>
      <c r="H340">
        <v>100</v>
      </c>
    </row>
    <row r="341" spans="2:8">
      <c r="B341" s="587">
        <v>4638</v>
      </c>
      <c r="C341" t="s">
        <v>1820</v>
      </c>
      <c r="G341">
        <v>71</v>
      </c>
      <c r="H341">
        <v>71</v>
      </c>
    </row>
    <row r="342" spans="2:8">
      <c r="B342" s="587">
        <v>4640</v>
      </c>
      <c r="C342" t="s">
        <v>1821</v>
      </c>
      <c r="G342">
        <v>92</v>
      </c>
      <c r="H342">
        <v>92</v>
      </c>
    </row>
    <row r="343" spans="2:8">
      <c r="B343" s="587">
        <v>4641</v>
      </c>
      <c r="C343" t="s">
        <v>1773</v>
      </c>
      <c r="G343">
        <v>147</v>
      </c>
      <c r="H343">
        <v>147</v>
      </c>
    </row>
    <row r="344" spans="2:8">
      <c r="B344" s="587">
        <v>4642</v>
      </c>
      <c r="C344" t="s">
        <v>1822</v>
      </c>
      <c r="G344">
        <v>310</v>
      </c>
      <c r="H344">
        <v>310</v>
      </c>
    </row>
    <row r="345" spans="2:8">
      <c r="B345" s="587">
        <v>4643</v>
      </c>
      <c r="C345" t="s">
        <v>1823</v>
      </c>
      <c r="G345">
        <v>157</v>
      </c>
      <c r="H345">
        <v>157</v>
      </c>
    </row>
    <row r="346" spans="2:8">
      <c r="B346" s="587">
        <v>4643</v>
      </c>
      <c r="C346" t="s">
        <v>1824</v>
      </c>
      <c r="G346">
        <v>310</v>
      </c>
      <c r="H346">
        <v>310</v>
      </c>
    </row>
    <row r="347" spans="2:8">
      <c r="B347" s="587">
        <v>4644</v>
      </c>
      <c r="C347" t="s">
        <v>1825</v>
      </c>
      <c r="G347">
        <v>60</v>
      </c>
      <c r="H347">
        <v>60</v>
      </c>
    </row>
    <row r="348" spans="2:8">
      <c r="B348" s="587">
        <v>4646</v>
      </c>
      <c r="C348" t="s">
        <v>1826</v>
      </c>
      <c r="G348">
        <v>127</v>
      </c>
      <c r="H348">
        <v>127</v>
      </c>
    </row>
    <row r="349" spans="2:8">
      <c r="B349" s="587">
        <v>464602</v>
      </c>
      <c r="C349" t="s">
        <v>1827</v>
      </c>
      <c r="G349">
        <v>219</v>
      </c>
      <c r="H349">
        <v>219</v>
      </c>
    </row>
    <row r="350" spans="2:8">
      <c r="B350" s="587">
        <v>4647</v>
      </c>
      <c r="C350" t="s">
        <v>1828</v>
      </c>
      <c r="G350">
        <v>50</v>
      </c>
      <c r="H350">
        <v>50</v>
      </c>
    </row>
    <row r="351" spans="2:8">
      <c r="B351" s="587">
        <v>464702</v>
      </c>
      <c r="C351" t="s">
        <v>1829</v>
      </c>
      <c r="G351">
        <v>58</v>
      </c>
      <c r="H351">
        <v>58</v>
      </c>
    </row>
    <row r="352" spans="2:8">
      <c r="B352" s="587">
        <v>4648</v>
      </c>
      <c r="C352" t="s">
        <v>1830</v>
      </c>
      <c r="G352">
        <v>50</v>
      </c>
      <c r="H352">
        <v>50</v>
      </c>
    </row>
    <row r="353" spans="2:8">
      <c r="B353" s="587">
        <v>464802</v>
      </c>
      <c r="C353" t="s">
        <v>1831</v>
      </c>
      <c r="G353">
        <v>58</v>
      </c>
      <c r="H353">
        <v>58</v>
      </c>
    </row>
    <row r="354" spans="2:8">
      <c r="B354" s="587">
        <v>4650</v>
      </c>
      <c r="C354" t="s">
        <v>1832</v>
      </c>
      <c r="G354">
        <v>108</v>
      </c>
      <c r="H354">
        <v>108</v>
      </c>
    </row>
    <row r="355" spans="2:8">
      <c r="B355" s="587">
        <v>4651</v>
      </c>
      <c r="C355" t="s">
        <v>1833</v>
      </c>
      <c r="G355">
        <v>119</v>
      </c>
      <c r="H355">
        <v>119</v>
      </c>
    </row>
    <row r="356" spans="2:8">
      <c r="B356" s="587">
        <v>4652</v>
      </c>
      <c r="C356" t="s">
        <v>1834</v>
      </c>
      <c r="G356">
        <v>139</v>
      </c>
      <c r="H356">
        <v>139</v>
      </c>
    </row>
    <row r="357" spans="2:8">
      <c r="B357" s="587">
        <v>4653</v>
      </c>
      <c r="C357" t="s">
        <v>1835</v>
      </c>
      <c r="G357">
        <v>155</v>
      </c>
      <c r="H357">
        <v>155</v>
      </c>
    </row>
    <row r="358" spans="2:8">
      <c r="B358" s="587">
        <v>4654</v>
      </c>
      <c r="C358" t="s">
        <v>1836</v>
      </c>
      <c r="G358">
        <v>161</v>
      </c>
      <c r="H358">
        <v>161</v>
      </c>
    </row>
    <row r="359" spans="2:8">
      <c r="B359" s="587">
        <v>4655</v>
      </c>
      <c r="C359" t="s">
        <v>1837</v>
      </c>
      <c r="G359">
        <v>139</v>
      </c>
      <c r="H359">
        <v>139</v>
      </c>
    </row>
    <row r="360" spans="2:8">
      <c r="B360" s="587">
        <v>4656</v>
      </c>
      <c r="C360" t="s">
        <v>1838</v>
      </c>
      <c r="G360">
        <v>135</v>
      </c>
      <c r="H360">
        <v>135</v>
      </c>
    </row>
    <row r="361" spans="2:8">
      <c r="B361" s="587">
        <v>4657</v>
      </c>
      <c r="C361" t="s">
        <v>1839</v>
      </c>
      <c r="F361" t="s">
        <v>1840</v>
      </c>
      <c r="G361">
        <v>153</v>
      </c>
      <c r="H361">
        <v>153</v>
      </c>
    </row>
    <row r="362" spans="2:8">
      <c r="B362" s="587">
        <v>4658</v>
      </c>
      <c r="C362" t="s">
        <v>1841</v>
      </c>
      <c r="F362" t="s">
        <v>1842</v>
      </c>
      <c r="G362">
        <v>351</v>
      </c>
      <c r="H362">
        <v>351</v>
      </c>
    </row>
    <row r="363" spans="2:8">
      <c r="B363" s="587">
        <v>4660</v>
      </c>
      <c r="C363" t="s">
        <v>1843</v>
      </c>
      <c r="G363">
        <v>90</v>
      </c>
      <c r="H363">
        <v>90</v>
      </c>
    </row>
    <row r="364" spans="2:8">
      <c r="B364" s="587">
        <v>4661</v>
      </c>
      <c r="C364" t="s">
        <v>1844</v>
      </c>
      <c r="G364">
        <v>108</v>
      </c>
      <c r="H364">
        <v>108</v>
      </c>
    </row>
    <row r="365" spans="2:8">
      <c r="B365" s="587">
        <v>4662</v>
      </c>
      <c r="C365" t="s">
        <v>1845</v>
      </c>
      <c r="G365">
        <v>102</v>
      </c>
      <c r="H365">
        <v>102</v>
      </c>
    </row>
    <row r="366" spans="2:8">
      <c r="B366" s="587">
        <v>4668</v>
      </c>
      <c r="C366" t="s">
        <v>1846</v>
      </c>
      <c r="G366">
        <v>108</v>
      </c>
      <c r="H366">
        <v>108</v>
      </c>
    </row>
    <row r="367" spans="2:8">
      <c r="B367" s="587">
        <v>4669</v>
      </c>
      <c r="C367" t="s">
        <v>1847</v>
      </c>
      <c r="G367">
        <v>90</v>
      </c>
      <c r="H367">
        <v>90</v>
      </c>
    </row>
    <row r="368" spans="2:8">
      <c r="B368" s="587">
        <v>4659</v>
      </c>
      <c r="C368" t="s">
        <v>1848</v>
      </c>
      <c r="G368">
        <v>94</v>
      </c>
      <c r="H368">
        <v>94</v>
      </c>
    </row>
    <row r="369" spans="2:8">
      <c r="B369" s="587">
        <v>466001</v>
      </c>
      <c r="C369" t="s">
        <v>1849</v>
      </c>
      <c r="G369">
        <v>63</v>
      </c>
      <c r="H369">
        <v>63</v>
      </c>
    </row>
    <row r="370" spans="2:8">
      <c r="B370" s="587">
        <v>4663</v>
      </c>
      <c r="C370" t="s">
        <v>1850</v>
      </c>
      <c r="G370">
        <v>534</v>
      </c>
      <c r="H370">
        <v>534</v>
      </c>
    </row>
    <row r="371" spans="2:8">
      <c r="B371" s="587">
        <v>4664</v>
      </c>
      <c r="C371" t="s">
        <v>1851</v>
      </c>
      <c r="G371">
        <v>704</v>
      </c>
      <c r="H371">
        <v>704</v>
      </c>
    </row>
    <row r="372" spans="2:8">
      <c r="B372" s="587">
        <v>466401</v>
      </c>
      <c r="C372" t="s">
        <v>1852</v>
      </c>
      <c r="G372">
        <v>431</v>
      </c>
      <c r="H372">
        <v>431</v>
      </c>
    </row>
    <row r="373" spans="2:8">
      <c r="B373" s="587">
        <v>466402</v>
      </c>
      <c r="C373" t="s">
        <v>1853</v>
      </c>
      <c r="G373">
        <v>352</v>
      </c>
      <c r="H373">
        <v>352</v>
      </c>
    </row>
    <row r="374" spans="2:8">
      <c r="B374" s="587">
        <v>4665</v>
      </c>
      <c r="C374" t="s">
        <v>1854</v>
      </c>
      <c r="G374">
        <v>1205</v>
      </c>
      <c r="H374">
        <v>1205</v>
      </c>
    </row>
    <row r="375" spans="2:8">
      <c r="B375" s="587">
        <v>466601</v>
      </c>
      <c r="C375" t="s">
        <v>1855</v>
      </c>
      <c r="G375">
        <v>600</v>
      </c>
      <c r="H375">
        <v>600</v>
      </c>
    </row>
    <row r="376" spans="2:8">
      <c r="B376" s="587">
        <v>4750</v>
      </c>
      <c r="C376" t="s">
        <v>1856</v>
      </c>
      <c r="F376" t="s">
        <v>1857</v>
      </c>
      <c r="G376">
        <v>923</v>
      </c>
      <c r="H376">
        <v>923</v>
      </c>
    </row>
    <row r="377" spans="2:8">
      <c r="B377" s="587">
        <v>4667</v>
      </c>
      <c r="C377" t="s">
        <v>1858</v>
      </c>
      <c r="G377">
        <v>4</v>
      </c>
      <c r="H377">
        <v>4</v>
      </c>
    </row>
    <row r="378" spans="2:8">
      <c r="B378" s="587">
        <v>4670</v>
      </c>
      <c r="C378" t="s">
        <v>1859</v>
      </c>
      <c r="F378" t="s">
        <v>1690</v>
      </c>
      <c r="G378">
        <v>25</v>
      </c>
      <c r="H378">
        <v>25</v>
      </c>
    </row>
    <row r="379" spans="2:8">
      <c r="B379" s="587">
        <v>4671</v>
      </c>
      <c r="C379" t="s">
        <v>1860</v>
      </c>
      <c r="F379" t="s">
        <v>1861</v>
      </c>
      <c r="G379">
        <v>45</v>
      </c>
      <c r="H379">
        <v>45</v>
      </c>
    </row>
    <row r="380" spans="2:8">
      <c r="B380" s="587">
        <v>4672</v>
      </c>
      <c r="C380" t="s">
        <v>1862</v>
      </c>
      <c r="F380" t="s">
        <v>1863</v>
      </c>
      <c r="G380">
        <v>54</v>
      </c>
      <c r="H380">
        <v>54</v>
      </c>
    </row>
    <row r="381" spans="2:8">
      <c r="B381" s="587">
        <v>4673</v>
      </c>
      <c r="C381" t="s">
        <v>1864</v>
      </c>
      <c r="F381" t="s">
        <v>1865</v>
      </c>
      <c r="G381">
        <v>58</v>
      </c>
      <c r="H381">
        <v>58</v>
      </c>
    </row>
    <row r="382" spans="2:8">
      <c r="B382" s="587">
        <v>4674</v>
      </c>
      <c r="C382" t="s">
        <v>1866</v>
      </c>
      <c r="F382" t="s">
        <v>260</v>
      </c>
      <c r="G382">
        <v>70</v>
      </c>
      <c r="H382">
        <v>70</v>
      </c>
    </row>
    <row r="383" spans="2:8">
      <c r="B383" s="587">
        <v>4675</v>
      </c>
      <c r="C383" t="s">
        <v>1867</v>
      </c>
      <c r="F383" t="s">
        <v>261</v>
      </c>
      <c r="G383">
        <v>52</v>
      </c>
      <c r="H383">
        <v>52</v>
      </c>
    </row>
    <row r="384" spans="2:8">
      <c r="B384" s="587">
        <v>4676</v>
      </c>
      <c r="C384" t="s">
        <v>1868</v>
      </c>
      <c r="F384" t="s">
        <v>1869</v>
      </c>
      <c r="G384">
        <v>58</v>
      </c>
      <c r="H384">
        <v>58</v>
      </c>
    </row>
    <row r="385" spans="2:8">
      <c r="B385" s="587">
        <v>4677</v>
      </c>
      <c r="C385" t="s">
        <v>1870</v>
      </c>
      <c r="F385" t="s">
        <v>1871</v>
      </c>
      <c r="G385">
        <v>63</v>
      </c>
      <c r="H385">
        <v>63</v>
      </c>
    </row>
    <row r="386" spans="2:8">
      <c r="B386" s="587">
        <v>4678</v>
      </c>
      <c r="C386" t="s">
        <v>1872</v>
      </c>
      <c r="F386" t="s">
        <v>1873</v>
      </c>
      <c r="G386">
        <v>70</v>
      </c>
      <c r="H386">
        <v>70</v>
      </c>
    </row>
    <row r="387" spans="2:8">
      <c r="B387" s="587">
        <v>4679</v>
      </c>
      <c r="C387" t="s">
        <v>1874</v>
      </c>
      <c r="G387">
        <v>49</v>
      </c>
      <c r="H387">
        <v>49</v>
      </c>
    </row>
    <row r="388" spans="2:8">
      <c r="B388" s="587">
        <v>467902</v>
      </c>
      <c r="C388" t="s">
        <v>1875</v>
      </c>
      <c r="G388">
        <v>116</v>
      </c>
      <c r="H388">
        <v>116</v>
      </c>
    </row>
    <row r="389" spans="2:8">
      <c r="B389" s="587">
        <v>467904</v>
      </c>
      <c r="C389" t="s">
        <v>1876</v>
      </c>
      <c r="G389">
        <v>307</v>
      </c>
      <c r="H389">
        <v>307</v>
      </c>
    </row>
    <row r="390" spans="2:8">
      <c r="B390" s="587">
        <v>4681</v>
      </c>
      <c r="C390" t="s">
        <v>1877</v>
      </c>
      <c r="G390">
        <v>139</v>
      </c>
      <c r="H390">
        <v>139</v>
      </c>
    </row>
    <row r="391" spans="2:8">
      <c r="B391" s="587">
        <v>4682</v>
      </c>
      <c r="C391" t="s">
        <v>1878</v>
      </c>
      <c r="G391">
        <v>112</v>
      </c>
      <c r="H391">
        <v>112</v>
      </c>
    </row>
    <row r="392" spans="2:8">
      <c r="B392" s="587">
        <v>4683</v>
      </c>
      <c r="C392" t="s">
        <v>1879</v>
      </c>
      <c r="G392">
        <v>112</v>
      </c>
      <c r="H392">
        <v>112</v>
      </c>
    </row>
    <row r="393" spans="2:8">
      <c r="B393" s="587">
        <v>4685</v>
      </c>
      <c r="C393" t="s">
        <v>1880</v>
      </c>
      <c r="G393">
        <v>76</v>
      </c>
      <c r="H393">
        <v>76</v>
      </c>
    </row>
    <row r="394" spans="2:8">
      <c r="B394" s="587">
        <v>468502</v>
      </c>
      <c r="C394" t="s">
        <v>1881</v>
      </c>
      <c r="G394">
        <v>45</v>
      </c>
      <c r="H394">
        <v>45</v>
      </c>
    </row>
    <row r="395" spans="2:8">
      <c r="B395" s="587">
        <v>4686</v>
      </c>
      <c r="C395" t="s">
        <v>1882</v>
      </c>
      <c r="G395">
        <v>79</v>
      </c>
      <c r="H395">
        <v>79</v>
      </c>
    </row>
    <row r="396" spans="2:8">
      <c r="B396" s="587">
        <v>468602</v>
      </c>
      <c r="C396" t="s">
        <v>1883</v>
      </c>
      <c r="G396">
        <v>37</v>
      </c>
      <c r="H396">
        <v>37</v>
      </c>
    </row>
    <row r="397" spans="2:8">
      <c r="B397" s="587">
        <v>4688</v>
      </c>
      <c r="C397" t="s">
        <v>1884</v>
      </c>
      <c r="G397">
        <v>54</v>
      </c>
      <c r="H397">
        <v>54</v>
      </c>
    </row>
    <row r="398" spans="2:8">
      <c r="B398" s="587">
        <v>468802</v>
      </c>
      <c r="C398" t="s">
        <v>1885</v>
      </c>
      <c r="G398">
        <v>150</v>
      </c>
      <c r="H398">
        <v>150</v>
      </c>
    </row>
    <row r="399" spans="2:8">
      <c r="B399" s="587">
        <v>4689</v>
      </c>
      <c r="C399" t="s">
        <v>1886</v>
      </c>
      <c r="G399">
        <v>102</v>
      </c>
      <c r="H399">
        <v>102</v>
      </c>
    </row>
    <row r="400" spans="2:8">
      <c r="B400" s="587">
        <v>468902</v>
      </c>
      <c r="C400" t="s">
        <v>1887</v>
      </c>
      <c r="G400">
        <v>244</v>
      </c>
      <c r="H400">
        <v>244</v>
      </c>
    </row>
    <row r="401" spans="2:8">
      <c r="B401" s="587">
        <v>4691</v>
      </c>
      <c r="C401" t="s">
        <v>1888</v>
      </c>
      <c r="G401">
        <v>59</v>
      </c>
      <c r="H401">
        <v>59</v>
      </c>
    </row>
    <row r="402" spans="2:8">
      <c r="B402" s="587">
        <v>469102</v>
      </c>
      <c r="C402" t="s">
        <v>1889</v>
      </c>
      <c r="G402">
        <v>50</v>
      </c>
      <c r="H402">
        <v>50</v>
      </c>
    </row>
    <row r="403" spans="2:8">
      <c r="B403" s="587">
        <v>4692</v>
      </c>
      <c r="C403" t="s">
        <v>1890</v>
      </c>
      <c r="G403">
        <v>118</v>
      </c>
      <c r="H403">
        <v>118</v>
      </c>
    </row>
    <row r="404" spans="2:8">
      <c r="B404" s="587">
        <v>4694</v>
      </c>
      <c r="C404" t="s">
        <v>1891</v>
      </c>
      <c r="G404">
        <v>98</v>
      </c>
      <c r="H404">
        <v>98</v>
      </c>
    </row>
    <row r="405" spans="2:8">
      <c r="B405" s="587">
        <v>469402</v>
      </c>
      <c r="C405" t="s">
        <v>1892</v>
      </c>
      <c r="G405">
        <v>45</v>
      </c>
      <c r="H405">
        <v>45</v>
      </c>
    </row>
    <row r="406" spans="2:8">
      <c r="B406" s="587">
        <v>469404</v>
      </c>
      <c r="C406" t="s">
        <v>1893</v>
      </c>
      <c r="G406">
        <v>88</v>
      </c>
      <c r="H406">
        <v>88</v>
      </c>
    </row>
    <row r="407" spans="2:8">
      <c r="B407" s="587">
        <v>4696</v>
      </c>
      <c r="C407" t="s">
        <v>1894</v>
      </c>
      <c r="G407">
        <v>98</v>
      </c>
      <c r="H407">
        <v>98</v>
      </c>
    </row>
    <row r="408" spans="2:8">
      <c r="B408" s="587">
        <v>469602</v>
      </c>
      <c r="C408" t="s">
        <v>1895</v>
      </c>
      <c r="G408">
        <v>150</v>
      </c>
      <c r="H408">
        <v>150</v>
      </c>
    </row>
    <row r="409" spans="2:8">
      <c r="B409" s="587">
        <v>4697</v>
      </c>
      <c r="C409" t="s">
        <v>1896</v>
      </c>
      <c r="G409">
        <v>161</v>
      </c>
      <c r="H409">
        <v>161</v>
      </c>
    </row>
    <row r="410" spans="2:8">
      <c r="B410" s="587">
        <v>469702</v>
      </c>
      <c r="C410" t="s">
        <v>1897</v>
      </c>
      <c r="G410">
        <v>173</v>
      </c>
      <c r="H410">
        <v>173</v>
      </c>
    </row>
    <row r="411" spans="2:8">
      <c r="B411" s="587">
        <v>4698</v>
      </c>
      <c r="C411" t="s">
        <v>1898</v>
      </c>
      <c r="G411">
        <v>69</v>
      </c>
      <c r="H411">
        <v>69</v>
      </c>
    </row>
    <row r="412" spans="2:8">
      <c r="B412" s="587">
        <v>469802</v>
      </c>
      <c r="C412" t="s">
        <v>1899</v>
      </c>
      <c r="G412">
        <v>173</v>
      </c>
      <c r="H412">
        <v>173</v>
      </c>
    </row>
    <row r="413" spans="2:8">
      <c r="B413" s="587">
        <v>4699</v>
      </c>
      <c r="C413" t="s">
        <v>1900</v>
      </c>
      <c r="G413">
        <v>69</v>
      </c>
      <c r="H413">
        <v>69</v>
      </c>
    </row>
    <row r="414" spans="2:8">
      <c r="B414" s="587">
        <v>469902</v>
      </c>
      <c r="C414" t="s">
        <v>1901</v>
      </c>
      <c r="G414">
        <v>173</v>
      </c>
      <c r="H414">
        <v>173</v>
      </c>
    </row>
    <row r="415" spans="2:8">
      <c r="B415" s="587">
        <v>4700</v>
      </c>
      <c r="C415" t="s">
        <v>1902</v>
      </c>
      <c r="G415">
        <v>1796</v>
      </c>
      <c r="H415">
        <v>1796</v>
      </c>
    </row>
    <row r="416" spans="2:8">
      <c r="B416" s="587">
        <v>4714</v>
      </c>
      <c r="C416" t="s">
        <v>1903</v>
      </c>
      <c r="G416">
        <v>752</v>
      </c>
      <c r="H416">
        <v>752</v>
      </c>
    </row>
    <row r="417" spans="2:8">
      <c r="B417" s="587">
        <v>4715</v>
      </c>
      <c r="C417" t="s">
        <v>1904</v>
      </c>
      <c r="G417">
        <v>1041</v>
      </c>
      <c r="H417">
        <v>1041</v>
      </c>
    </row>
    <row r="418" spans="2:8">
      <c r="B418" s="587">
        <v>4716</v>
      </c>
      <c r="C418" t="s">
        <v>1905</v>
      </c>
      <c r="G418">
        <v>519</v>
      </c>
      <c r="H418">
        <v>519</v>
      </c>
    </row>
    <row r="419" spans="2:8">
      <c r="B419" s="587">
        <v>4717</v>
      </c>
      <c r="C419" t="s">
        <v>1906</v>
      </c>
      <c r="G419">
        <v>461</v>
      </c>
      <c r="H419">
        <v>461</v>
      </c>
    </row>
    <row r="420" spans="2:8">
      <c r="B420" s="587">
        <v>4718</v>
      </c>
      <c r="C420" t="s">
        <v>1907</v>
      </c>
      <c r="G420">
        <v>475</v>
      </c>
      <c r="H420">
        <v>475</v>
      </c>
    </row>
    <row r="421" spans="2:8">
      <c r="B421" s="587">
        <v>4719</v>
      </c>
      <c r="C421" t="s">
        <v>1908</v>
      </c>
      <c r="G421">
        <v>470</v>
      </c>
      <c r="H421">
        <v>470</v>
      </c>
    </row>
    <row r="422" spans="2:8">
      <c r="B422" s="587">
        <v>4720</v>
      </c>
      <c r="C422" t="s">
        <v>1909</v>
      </c>
      <c r="G422">
        <v>1369</v>
      </c>
      <c r="H422">
        <v>1369</v>
      </c>
    </row>
    <row r="423" spans="2:8">
      <c r="B423" s="587">
        <v>4721</v>
      </c>
      <c r="C423" t="s">
        <v>1910</v>
      </c>
      <c r="G423">
        <v>157</v>
      </c>
      <c r="H423">
        <v>157</v>
      </c>
    </row>
    <row r="424" spans="2:8">
      <c r="B424" s="587">
        <v>4722</v>
      </c>
      <c r="C424" t="s">
        <v>1911</v>
      </c>
      <c r="G424">
        <v>23</v>
      </c>
      <c r="H424">
        <v>23</v>
      </c>
    </row>
    <row r="425" spans="2:8">
      <c r="B425" s="587">
        <v>4723</v>
      </c>
      <c r="C425" t="s">
        <v>1912</v>
      </c>
      <c r="G425">
        <v>201</v>
      </c>
      <c r="H425">
        <v>201</v>
      </c>
    </row>
    <row r="426" spans="2:8">
      <c r="B426" s="587">
        <v>4724</v>
      </c>
      <c r="C426" t="s">
        <v>1913</v>
      </c>
      <c r="G426">
        <v>100</v>
      </c>
      <c r="H426">
        <v>100</v>
      </c>
    </row>
    <row r="427" spans="2:8">
      <c r="B427" s="587">
        <v>4725</v>
      </c>
      <c r="C427" t="s">
        <v>1914</v>
      </c>
      <c r="G427">
        <v>644</v>
      </c>
      <c r="H427">
        <v>644</v>
      </c>
    </row>
    <row r="428" spans="2:8">
      <c r="B428" s="587">
        <v>4726</v>
      </c>
      <c r="C428" t="s">
        <v>1915</v>
      </c>
      <c r="G428">
        <v>100</v>
      </c>
      <c r="H428">
        <v>100</v>
      </c>
    </row>
    <row r="429" spans="2:8">
      <c r="B429" s="587">
        <v>4729</v>
      </c>
      <c r="C429" t="s">
        <v>1916</v>
      </c>
      <c r="G429">
        <v>63</v>
      </c>
      <c r="H429">
        <v>63</v>
      </c>
    </row>
    <row r="430" spans="2:8">
      <c r="B430" s="587">
        <v>4730</v>
      </c>
      <c r="C430" t="s">
        <v>1917</v>
      </c>
      <c r="G430">
        <v>583</v>
      </c>
      <c r="H430">
        <v>583</v>
      </c>
    </row>
    <row r="431" spans="2:8">
      <c r="B431" s="587">
        <v>4732</v>
      </c>
      <c r="C431" t="s">
        <v>1815</v>
      </c>
      <c r="G431">
        <v>58</v>
      </c>
      <c r="H431">
        <v>58</v>
      </c>
    </row>
    <row r="432" spans="2:8">
      <c r="B432" s="587">
        <v>4735</v>
      </c>
      <c r="C432" t="s">
        <v>1918</v>
      </c>
      <c r="G432">
        <v>50</v>
      </c>
      <c r="H432">
        <v>50</v>
      </c>
    </row>
    <row r="433" spans="2:8">
      <c r="B433" s="587">
        <v>4736</v>
      </c>
      <c r="C433" t="s">
        <v>1919</v>
      </c>
      <c r="G433">
        <v>40</v>
      </c>
      <c r="H433">
        <v>40</v>
      </c>
    </row>
    <row r="434" spans="2:8">
      <c r="B434" s="587">
        <v>4738</v>
      </c>
      <c r="C434" t="s">
        <v>1920</v>
      </c>
      <c r="G434">
        <v>85</v>
      </c>
      <c r="H434">
        <v>85</v>
      </c>
    </row>
    <row r="435" spans="2:8">
      <c r="B435" s="587">
        <v>4740</v>
      </c>
      <c r="C435" t="s">
        <v>1921</v>
      </c>
      <c r="G435">
        <v>98</v>
      </c>
      <c r="H435">
        <v>98</v>
      </c>
    </row>
    <row r="436" spans="2:8">
      <c r="B436" s="587">
        <v>474002</v>
      </c>
      <c r="C436" t="s">
        <v>1922</v>
      </c>
      <c r="G436">
        <v>125</v>
      </c>
      <c r="H436">
        <v>125</v>
      </c>
    </row>
    <row r="437" spans="2:8">
      <c r="B437" s="587">
        <v>4741</v>
      </c>
      <c r="C437" t="s">
        <v>1923</v>
      </c>
      <c r="G437">
        <v>31</v>
      </c>
      <c r="H437">
        <v>31</v>
      </c>
    </row>
    <row r="438" spans="2:8">
      <c r="B438" s="587">
        <v>474102</v>
      </c>
      <c r="C438" t="s">
        <v>1924</v>
      </c>
      <c r="G438">
        <v>197</v>
      </c>
      <c r="H438">
        <v>197</v>
      </c>
    </row>
    <row r="439" spans="2:8">
      <c r="B439" s="587">
        <v>4742</v>
      </c>
      <c r="C439" t="s">
        <v>1925</v>
      </c>
      <c r="G439">
        <v>59</v>
      </c>
      <c r="H439">
        <v>59</v>
      </c>
    </row>
    <row r="440" spans="2:8">
      <c r="B440" s="587">
        <v>474202</v>
      </c>
      <c r="C440" t="s">
        <v>1926</v>
      </c>
      <c r="G440">
        <v>94</v>
      </c>
      <c r="H440">
        <v>94</v>
      </c>
    </row>
    <row r="441" spans="2:8">
      <c r="B441" s="586" t="s">
        <v>1927</v>
      </c>
      <c r="C441" s="585"/>
      <c r="D441" s="585"/>
      <c r="E441" s="585"/>
      <c r="F441" s="585"/>
      <c r="G441" s="585"/>
      <c r="H441" s="585"/>
    </row>
    <row r="442" spans="2:8">
      <c r="B442" s="587">
        <v>4701</v>
      </c>
      <c r="C442" t="s">
        <v>1928</v>
      </c>
      <c r="G442">
        <v>3</v>
      </c>
      <c r="H442">
        <v>3</v>
      </c>
    </row>
    <row r="443" spans="2:8">
      <c r="B443" s="587">
        <v>4702</v>
      </c>
      <c r="C443" t="s">
        <v>1929</v>
      </c>
      <c r="G443">
        <v>9</v>
      </c>
      <c r="H443">
        <v>9</v>
      </c>
    </row>
    <row r="444" spans="2:8">
      <c r="B444" s="587">
        <v>4703</v>
      </c>
      <c r="C444" t="s">
        <v>1930</v>
      </c>
      <c r="G444">
        <v>9</v>
      </c>
      <c r="H444">
        <v>9</v>
      </c>
    </row>
    <row r="445" spans="2:8">
      <c r="B445" s="587">
        <v>4704</v>
      </c>
      <c r="C445" t="s">
        <v>1931</v>
      </c>
      <c r="G445">
        <v>9</v>
      </c>
      <c r="H445">
        <v>9</v>
      </c>
    </row>
    <row r="446" spans="2:8">
      <c r="B446" s="587">
        <v>4705</v>
      </c>
      <c r="C446" t="s">
        <v>1932</v>
      </c>
      <c r="G446">
        <v>3</v>
      </c>
      <c r="H446">
        <v>3</v>
      </c>
    </row>
    <row r="447" spans="2:8">
      <c r="B447" s="587">
        <v>4706</v>
      </c>
      <c r="C447" t="s">
        <v>1933</v>
      </c>
      <c r="G447">
        <v>3</v>
      </c>
      <c r="H447">
        <v>3</v>
      </c>
    </row>
    <row r="448" spans="2:8">
      <c r="B448" s="587">
        <v>4707</v>
      </c>
      <c r="C448" t="s">
        <v>1934</v>
      </c>
      <c r="G448">
        <v>3</v>
      </c>
      <c r="H448">
        <v>3</v>
      </c>
    </row>
    <row r="449" spans="2:9">
      <c r="B449" s="587">
        <v>4708</v>
      </c>
      <c r="C449" t="s">
        <v>1935</v>
      </c>
      <c r="G449">
        <v>3</v>
      </c>
      <c r="H449">
        <v>3</v>
      </c>
    </row>
    <row r="450" spans="2:9">
      <c r="B450" s="587">
        <v>4709</v>
      </c>
      <c r="C450" t="s">
        <v>1936</v>
      </c>
      <c r="G450">
        <v>3</v>
      </c>
      <c r="H450">
        <v>3</v>
      </c>
    </row>
    <row r="451" spans="2:9">
      <c r="B451" s="587">
        <v>4710</v>
      </c>
      <c r="C451" t="s">
        <v>1937</v>
      </c>
      <c r="G451">
        <v>16</v>
      </c>
      <c r="H451">
        <v>16</v>
      </c>
    </row>
    <row r="452" spans="2:9">
      <c r="B452" s="586" t="s">
        <v>1938</v>
      </c>
      <c r="C452" s="585"/>
      <c r="D452" s="585"/>
      <c r="E452" s="585"/>
      <c r="F452" s="585"/>
      <c r="G452" s="585"/>
      <c r="H452" s="585"/>
    </row>
    <row r="453" spans="2:9">
      <c r="B453" s="587">
        <v>4801</v>
      </c>
      <c r="C453" t="s">
        <v>1939</v>
      </c>
      <c r="G453">
        <v>11</v>
      </c>
      <c r="H453">
        <v>11</v>
      </c>
    </row>
    <row r="454" spans="2:9">
      <c r="B454" s="587">
        <v>4802</v>
      </c>
      <c r="C454" t="s">
        <v>1940</v>
      </c>
      <c r="G454">
        <v>19</v>
      </c>
      <c r="H454">
        <v>19</v>
      </c>
    </row>
    <row r="455" spans="2:9">
      <c r="B455" s="587">
        <v>4803</v>
      </c>
      <c r="C455" t="s">
        <v>1941</v>
      </c>
      <c r="G455">
        <v>19</v>
      </c>
      <c r="H455">
        <v>19</v>
      </c>
    </row>
    <row r="456" spans="2:9">
      <c r="B456" s="587">
        <v>4804</v>
      </c>
      <c r="C456" t="s">
        <v>1942</v>
      </c>
      <c r="G456">
        <v>3</v>
      </c>
      <c r="H456">
        <v>3</v>
      </c>
    </row>
    <row r="457" spans="2:9">
      <c r="B457" s="587">
        <v>4805</v>
      </c>
      <c r="C457" t="s">
        <v>1943</v>
      </c>
      <c r="G457">
        <v>50</v>
      </c>
      <c r="H457">
        <v>50</v>
      </c>
    </row>
    <row r="458" spans="2:9">
      <c r="B458" s="587">
        <v>4808</v>
      </c>
      <c r="C458" t="s">
        <v>1944</v>
      </c>
      <c r="F458" t="s">
        <v>1945</v>
      </c>
      <c r="G458">
        <v>54</v>
      </c>
      <c r="H458">
        <v>54</v>
      </c>
    </row>
    <row r="459" spans="2:9">
      <c r="B459" s="587">
        <v>4809</v>
      </c>
      <c r="C459" t="s">
        <v>2940</v>
      </c>
      <c r="G459">
        <v>140</v>
      </c>
      <c r="H459">
        <v>140</v>
      </c>
      <c r="I459" t="s">
        <v>2860</v>
      </c>
    </row>
    <row r="460" spans="2:9">
      <c r="B460" s="587">
        <v>4812</v>
      </c>
      <c r="C460" t="s">
        <v>1946</v>
      </c>
      <c r="F460" t="s">
        <v>1945</v>
      </c>
      <c r="G460">
        <v>70</v>
      </c>
      <c r="H460">
        <v>70</v>
      </c>
    </row>
    <row r="461" spans="2:9">
      <c r="B461" s="587">
        <v>4813</v>
      </c>
      <c r="C461" t="s">
        <v>1947</v>
      </c>
      <c r="F461" t="s">
        <v>1948</v>
      </c>
      <c r="G461">
        <v>109</v>
      </c>
      <c r="H461">
        <v>109</v>
      </c>
    </row>
    <row r="462" spans="2:9">
      <c r="B462" s="587">
        <v>4814</v>
      </c>
      <c r="C462" t="s">
        <v>1949</v>
      </c>
      <c r="F462" t="s">
        <v>1950</v>
      </c>
      <c r="G462">
        <v>109</v>
      </c>
      <c r="H462">
        <v>109</v>
      </c>
    </row>
    <row r="463" spans="2:9">
      <c r="B463" s="587">
        <v>2720</v>
      </c>
      <c r="C463" t="s">
        <v>1951</v>
      </c>
      <c r="G463">
        <v>30</v>
      </c>
      <c r="H463">
        <v>30</v>
      </c>
    </row>
    <row r="464" spans="2:9">
      <c r="B464" s="587">
        <v>2721</v>
      </c>
      <c r="C464" t="s">
        <v>1952</v>
      </c>
      <c r="G464">
        <v>30</v>
      </c>
      <c r="H464">
        <v>30</v>
      </c>
    </row>
    <row r="465" spans="2:8">
      <c r="B465" s="587">
        <v>2722</v>
      </c>
      <c r="C465" t="s">
        <v>1953</v>
      </c>
      <c r="G465">
        <v>90</v>
      </c>
      <c r="H465">
        <v>90</v>
      </c>
    </row>
    <row r="466" spans="2:8">
      <c r="B466" s="587">
        <v>2723</v>
      </c>
      <c r="C466" t="s">
        <v>1954</v>
      </c>
      <c r="G466">
        <v>34</v>
      </c>
      <c r="H466">
        <v>34</v>
      </c>
    </row>
    <row r="467" spans="2:8">
      <c r="B467" s="587">
        <v>2724</v>
      </c>
      <c r="C467" t="s">
        <v>1955</v>
      </c>
      <c r="G467">
        <v>167</v>
      </c>
      <c r="H467">
        <v>167</v>
      </c>
    </row>
    <row r="468" spans="2:8">
      <c r="B468" s="587">
        <v>2729</v>
      </c>
      <c r="C468" t="s">
        <v>1956</v>
      </c>
      <c r="G468">
        <v>87</v>
      </c>
      <c r="H468">
        <v>87</v>
      </c>
    </row>
    <row r="469" spans="2:8">
      <c r="B469" s="587">
        <v>2730</v>
      </c>
      <c r="C469" t="s">
        <v>1957</v>
      </c>
      <c r="G469">
        <v>35</v>
      </c>
      <c r="H469">
        <v>35</v>
      </c>
    </row>
    <row r="470" spans="2:8">
      <c r="B470" s="587">
        <v>2731</v>
      </c>
      <c r="C470" t="s">
        <v>1958</v>
      </c>
      <c r="G470">
        <v>195</v>
      </c>
      <c r="H470">
        <v>195</v>
      </c>
    </row>
    <row r="471" spans="2:8">
      <c r="B471" s="587">
        <v>2732</v>
      </c>
      <c r="C471" t="s">
        <v>1959</v>
      </c>
      <c r="G471">
        <v>16</v>
      </c>
      <c r="H471">
        <v>16</v>
      </c>
    </row>
    <row r="472" spans="2:8">
      <c r="B472" s="586" t="s">
        <v>1960</v>
      </c>
      <c r="C472" s="585"/>
      <c r="D472" s="585"/>
      <c r="E472" s="585"/>
      <c r="F472" s="585"/>
      <c r="G472" s="585"/>
      <c r="H472" s="585"/>
    </row>
    <row r="473" spans="2:8">
      <c r="B473" s="587">
        <v>4903</v>
      </c>
      <c r="C473" t="s">
        <v>1961</v>
      </c>
      <c r="F473" t="s">
        <v>772</v>
      </c>
      <c r="G473">
        <v>787</v>
      </c>
      <c r="H473">
        <v>787</v>
      </c>
    </row>
    <row r="474" spans="2:8">
      <c r="B474" s="587">
        <v>4904</v>
      </c>
      <c r="C474" t="s">
        <v>1962</v>
      </c>
      <c r="G474">
        <v>58</v>
      </c>
      <c r="H474">
        <v>58</v>
      </c>
    </row>
    <row r="475" spans="2:8">
      <c r="B475" s="587">
        <v>4905</v>
      </c>
      <c r="C475" t="s">
        <v>1963</v>
      </c>
      <c r="G475">
        <v>81</v>
      </c>
      <c r="H475">
        <v>81</v>
      </c>
    </row>
    <row r="476" spans="2:8">
      <c r="B476" s="587">
        <v>4906</v>
      </c>
      <c r="C476" t="s">
        <v>1964</v>
      </c>
      <c r="G476">
        <v>203</v>
      </c>
      <c r="H476">
        <v>203</v>
      </c>
    </row>
    <row r="477" spans="2:8">
      <c r="B477" s="587">
        <v>4907</v>
      </c>
      <c r="C477" t="s">
        <v>1965</v>
      </c>
      <c r="G477">
        <v>67</v>
      </c>
      <c r="H477">
        <v>67</v>
      </c>
    </row>
    <row r="478" spans="2:8">
      <c r="B478" s="587">
        <v>4908</v>
      </c>
      <c r="C478" t="s">
        <v>1966</v>
      </c>
      <c r="G478">
        <v>68</v>
      </c>
      <c r="H478">
        <v>68</v>
      </c>
    </row>
    <row r="479" spans="2:8">
      <c r="B479" s="587">
        <v>4909</v>
      </c>
      <c r="C479" t="s">
        <v>1967</v>
      </c>
      <c r="G479">
        <v>296</v>
      </c>
      <c r="H479">
        <v>296</v>
      </c>
    </row>
    <row r="480" spans="2:8">
      <c r="B480" s="587">
        <v>4910</v>
      </c>
      <c r="C480" t="s">
        <v>1968</v>
      </c>
      <c r="G480">
        <v>845</v>
      </c>
      <c r="H480">
        <v>845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rgb="FF00B050"/>
  </sheetPr>
  <dimension ref="B1:G432"/>
  <sheetViews>
    <sheetView showGridLines="0" zoomScaleNormal="100" workbookViewId="0">
      <pane ySplit="4" topLeftCell="A410" activePane="bottomLeft" state="frozen"/>
      <selection pane="bottomLeft" activeCell="J424" sqref="J424"/>
    </sheetView>
  </sheetViews>
  <sheetFormatPr defaultRowHeight="14.25"/>
  <cols>
    <col min="1" max="1" width="3.7109375" style="312" customWidth="1"/>
    <col min="2" max="2" width="12.7109375" style="312" customWidth="1"/>
    <col min="3" max="3" width="100.7109375" style="312" customWidth="1"/>
    <col min="4" max="4" width="94.42578125" style="312" hidden="1" customWidth="1"/>
    <col min="5" max="5" width="50.7109375" style="312" customWidth="1"/>
    <col min="6" max="6" width="8.5703125" style="312" bestFit="1" customWidth="1"/>
    <col min="7" max="7" width="12.7109375" style="90" customWidth="1"/>
    <col min="8" max="16384" width="9.140625" style="312"/>
  </cols>
  <sheetData>
    <row r="1" spans="2:7" ht="19.5">
      <c r="B1" s="669" t="s">
        <v>2021</v>
      </c>
      <c r="C1" s="669"/>
      <c r="D1" s="669"/>
      <c r="E1" s="669"/>
      <c r="F1" s="669"/>
      <c r="G1" s="669"/>
    </row>
    <row r="2" spans="2:7" ht="19.5" hidden="1">
      <c r="B2" s="669" t="s">
        <v>2022</v>
      </c>
      <c r="C2" s="669"/>
      <c r="D2" s="669"/>
      <c r="E2" s="669"/>
      <c r="F2" s="669"/>
      <c r="G2" s="669"/>
    </row>
    <row r="3" spans="2:7">
      <c r="B3" s="375"/>
      <c r="C3" s="376"/>
      <c r="D3" s="376"/>
      <c r="E3" s="377"/>
      <c r="F3" s="377"/>
      <c r="G3" s="378"/>
    </row>
    <row r="4" spans="2:7">
      <c r="B4" s="379" t="s">
        <v>2023</v>
      </c>
      <c r="C4" s="380" t="s">
        <v>2024</v>
      </c>
      <c r="D4" s="380" t="s">
        <v>2025</v>
      </c>
      <c r="E4" s="380" t="s">
        <v>2026</v>
      </c>
      <c r="F4" s="381" t="s">
        <v>2027</v>
      </c>
      <c r="G4" s="382" t="s">
        <v>1</v>
      </c>
    </row>
    <row r="5" spans="2:7" s="389" customFormat="1" ht="18.75" thickBot="1">
      <c r="B5" s="383"/>
      <c r="C5" s="384" t="s">
        <v>2028</v>
      </c>
      <c r="D5" s="385" t="s">
        <v>655</v>
      </c>
      <c r="E5" s="386"/>
      <c r="F5" s="387"/>
      <c r="G5" s="388"/>
    </row>
    <row r="6" spans="2:7">
      <c r="B6" s="390">
        <v>2000</v>
      </c>
      <c r="C6" s="391" t="s">
        <v>2029</v>
      </c>
      <c r="D6" s="392" t="s">
        <v>656</v>
      </c>
      <c r="E6" s="393"/>
      <c r="F6" s="394">
        <v>20</v>
      </c>
      <c r="G6" s="395">
        <f>F6*'[1]Прайс-лист'!I3*(1-'[1]Прайс-лист'!$E$3)</f>
        <v>540</v>
      </c>
    </row>
    <row r="7" spans="2:7">
      <c r="B7" s="396">
        <v>2001</v>
      </c>
      <c r="C7" s="397" t="s">
        <v>2030</v>
      </c>
      <c r="D7" s="398" t="s">
        <v>2031</v>
      </c>
      <c r="E7" s="126" t="s">
        <v>2032</v>
      </c>
      <c r="F7" s="394">
        <v>20</v>
      </c>
      <c r="G7" s="395">
        <f>F7*'[1]Прайс-лист'!I3*(1-'[1]Прайс-лист'!$E$3)</f>
        <v>540</v>
      </c>
    </row>
    <row r="8" spans="2:7">
      <c r="B8" s="396">
        <v>2002</v>
      </c>
      <c r="C8" s="397" t="s">
        <v>2033</v>
      </c>
      <c r="D8" s="398" t="s">
        <v>659</v>
      </c>
      <c r="E8" s="126" t="s">
        <v>660</v>
      </c>
      <c r="F8" s="399">
        <v>20</v>
      </c>
      <c r="G8" s="395">
        <f>F8*'[1]Прайс-лист'!I3*(1-'[1]Прайс-лист'!$E$3)</f>
        <v>540</v>
      </c>
    </row>
    <row r="9" spans="2:7">
      <c r="B9" s="400">
        <v>2004</v>
      </c>
      <c r="C9" s="401" t="s">
        <v>2034</v>
      </c>
      <c r="D9" s="402" t="s">
        <v>661</v>
      </c>
      <c r="E9" s="403"/>
      <c r="F9" s="394">
        <v>0</v>
      </c>
      <c r="G9" s="395">
        <f>F9*'[1]Прайс-лист'!I3*(1-'[1]Прайс-лист'!$E$3)</f>
        <v>0</v>
      </c>
    </row>
    <row r="10" spans="2:7">
      <c r="B10" s="404">
        <v>2127</v>
      </c>
      <c r="C10" s="405" t="s">
        <v>2035</v>
      </c>
      <c r="D10" s="406" t="s">
        <v>683</v>
      </c>
      <c r="E10" s="407"/>
      <c r="F10" s="394">
        <v>158.4</v>
      </c>
      <c r="G10" s="395">
        <f>F10*'[1]Прайс-лист'!I3*(1-'[1]Прайс-лист'!$E$3)</f>
        <v>4276.8</v>
      </c>
    </row>
    <row r="11" spans="2:7">
      <c r="B11" s="404">
        <v>2120</v>
      </c>
      <c r="C11" s="405" t="s">
        <v>2036</v>
      </c>
      <c r="D11" s="406" t="s">
        <v>684</v>
      </c>
      <c r="E11" s="407"/>
      <c r="F11" s="394">
        <v>135.20000000000002</v>
      </c>
      <c r="G11" s="395">
        <f>F11*'[1]Прайс-лист'!I3*(1-'[1]Прайс-лист'!$E$3)</f>
        <v>3650.4000000000005</v>
      </c>
    </row>
    <row r="12" spans="2:7">
      <c r="B12" s="404">
        <v>2121</v>
      </c>
      <c r="C12" s="405" t="s">
        <v>2037</v>
      </c>
      <c r="D12" s="406" t="s">
        <v>685</v>
      </c>
      <c r="E12" s="407"/>
      <c r="F12" s="394">
        <v>112.80000000000001</v>
      </c>
      <c r="G12" s="395">
        <f>F12*'[1]Прайс-лист'!I3*(1-'[1]Прайс-лист'!$E$3)</f>
        <v>3045.6000000000004</v>
      </c>
    </row>
    <row r="13" spans="2:7">
      <c r="B13" s="404">
        <v>2122</v>
      </c>
      <c r="C13" s="405" t="s">
        <v>2038</v>
      </c>
      <c r="D13" s="406" t="s">
        <v>686</v>
      </c>
      <c r="E13" s="407"/>
      <c r="F13" s="394">
        <v>101.60000000000001</v>
      </c>
      <c r="G13" s="395">
        <f>F13*'[1]Прайс-лист'!I3*(1-'[1]Прайс-лист'!$E$3)</f>
        <v>2743.2000000000003</v>
      </c>
    </row>
    <row r="14" spans="2:7">
      <c r="B14" s="404">
        <v>2132</v>
      </c>
      <c r="C14" s="405" t="s">
        <v>2039</v>
      </c>
      <c r="D14" s="406" t="s">
        <v>687</v>
      </c>
      <c r="E14" s="407" t="s">
        <v>688</v>
      </c>
      <c r="F14" s="394">
        <v>690.40000000000009</v>
      </c>
      <c r="G14" s="395">
        <f>F14*'[1]Прайс-лист'!I3*(1-'[1]Прайс-лист'!$E$3)</f>
        <v>18640.800000000003</v>
      </c>
    </row>
    <row r="15" spans="2:7">
      <c r="B15" s="404">
        <v>2123</v>
      </c>
      <c r="C15" s="405" t="s">
        <v>2040</v>
      </c>
      <c r="D15" s="406" t="s">
        <v>689</v>
      </c>
      <c r="E15" s="407" t="s">
        <v>259</v>
      </c>
      <c r="F15" s="394">
        <v>115.2</v>
      </c>
      <c r="G15" s="395">
        <f>F15*'[1]Прайс-лист'!I3*(1-'[1]Прайс-лист'!$E$3)</f>
        <v>3110.4</v>
      </c>
    </row>
    <row r="16" spans="2:7">
      <c r="B16" s="404">
        <v>2124</v>
      </c>
      <c r="C16" s="405" t="s">
        <v>2041</v>
      </c>
      <c r="D16" s="406" t="s">
        <v>690</v>
      </c>
      <c r="E16" s="407" t="s">
        <v>691</v>
      </c>
      <c r="F16" s="394">
        <v>124</v>
      </c>
      <c r="G16" s="395">
        <f>F16*'[1]Прайс-лист'!I3*(1-'[1]Прайс-лист'!$E$3)</f>
        <v>3348</v>
      </c>
    </row>
    <row r="17" spans="2:7">
      <c r="B17" s="404">
        <v>2125</v>
      </c>
      <c r="C17" s="405" t="s">
        <v>2042</v>
      </c>
      <c r="D17" s="406" t="s">
        <v>692</v>
      </c>
      <c r="E17" s="407" t="s">
        <v>693</v>
      </c>
      <c r="F17" s="394">
        <v>135.20000000000002</v>
      </c>
      <c r="G17" s="395">
        <f>F17*'[1]Прайс-лист'!I3*(1-'[1]Прайс-лист'!$E$3)</f>
        <v>3650.4000000000005</v>
      </c>
    </row>
    <row r="18" spans="2:7">
      <c r="B18" s="404">
        <v>2126</v>
      </c>
      <c r="C18" s="405" t="s">
        <v>2043</v>
      </c>
      <c r="D18" s="406" t="s">
        <v>694</v>
      </c>
      <c r="E18" s="407" t="s">
        <v>120</v>
      </c>
      <c r="F18" s="394">
        <v>128</v>
      </c>
      <c r="G18" s="395">
        <f>F18*'[1]Прайс-лист'!I3*(1-'[1]Прайс-лист'!$E$3)</f>
        <v>3456</v>
      </c>
    </row>
    <row r="19" spans="2:7">
      <c r="B19" s="404">
        <v>2133</v>
      </c>
      <c r="C19" s="405" t="s">
        <v>2044</v>
      </c>
      <c r="D19" s="406" t="s">
        <v>695</v>
      </c>
      <c r="E19" s="407"/>
      <c r="F19" s="394">
        <v>158.4</v>
      </c>
      <c r="G19" s="395">
        <f>F19*'[1]Прайс-лист'!I3*(1-'[1]Прайс-лист'!$E$3)</f>
        <v>4276.8</v>
      </c>
    </row>
    <row r="20" spans="2:7">
      <c r="B20" s="404">
        <v>2142</v>
      </c>
      <c r="C20" s="405" t="s">
        <v>309</v>
      </c>
      <c r="D20" s="406" t="s">
        <v>696</v>
      </c>
      <c r="E20" s="407" t="s">
        <v>120</v>
      </c>
      <c r="F20" s="394">
        <v>20</v>
      </c>
      <c r="G20" s="395">
        <f>F20*'[1]Прайс-лист'!I3*(1-'[1]Прайс-лист'!$E$3)</f>
        <v>540</v>
      </c>
    </row>
    <row r="21" spans="2:7">
      <c r="B21" s="404">
        <v>2170</v>
      </c>
      <c r="C21" s="405" t="s">
        <v>2045</v>
      </c>
      <c r="D21" s="406" t="s">
        <v>697</v>
      </c>
      <c r="E21" s="407"/>
      <c r="F21" s="394">
        <v>104</v>
      </c>
      <c r="G21" s="395">
        <f>F21*'[1]Прайс-лист'!I3*(1-'[1]Прайс-лист'!$E$3)</f>
        <v>2808</v>
      </c>
    </row>
    <row r="22" spans="2:7" s="389" customFormat="1" ht="18.75" thickBot="1">
      <c r="B22" s="383"/>
      <c r="C22" s="384" t="s">
        <v>2046</v>
      </c>
      <c r="D22" s="385" t="s">
        <v>698</v>
      </c>
      <c r="E22" s="386"/>
      <c r="F22" s="408"/>
      <c r="G22" s="409"/>
    </row>
    <row r="23" spans="2:7">
      <c r="B23" s="410">
        <v>2200</v>
      </c>
      <c r="C23" s="411" t="s">
        <v>2047</v>
      </c>
      <c r="D23" s="411" t="s">
        <v>699</v>
      </c>
      <c r="E23" s="412" t="s">
        <v>700</v>
      </c>
      <c r="F23" s="394">
        <v>421.6</v>
      </c>
      <c r="G23" s="395">
        <f>F23*'[1]Прайс-лист'!I3*(1-'[1]Прайс-лист'!$E$3)</f>
        <v>11383.2</v>
      </c>
    </row>
    <row r="24" spans="2:7">
      <c r="B24" s="413">
        <v>2201</v>
      </c>
      <c r="C24" s="414" t="s">
        <v>2048</v>
      </c>
      <c r="D24" s="414" t="s">
        <v>701</v>
      </c>
      <c r="E24" s="415" t="s">
        <v>702</v>
      </c>
      <c r="F24" s="394">
        <v>812.80000000000007</v>
      </c>
      <c r="G24" s="395">
        <f>F24*'[1]Прайс-лист'!I3*(1-'[1]Прайс-лист'!$E$3)</f>
        <v>21945.600000000002</v>
      </c>
    </row>
    <row r="25" spans="2:7">
      <c r="B25" s="416">
        <v>2202</v>
      </c>
      <c r="C25" s="417" t="s">
        <v>2049</v>
      </c>
      <c r="D25" s="417" t="s">
        <v>703</v>
      </c>
      <c r="E25" s="418" t="s">
        <v>704</v>
      </c>
      <c r="F25" s="394">
        <v>1054.4000000000001</v>
      </c>
      <c r="G25" s="395">
        <f>F25*'[1]Прайс-лист'!I3*(1-'[1]Прайс-лист'!$E$3)</f>
        <v>28468.800000000003</v>
      </c>
    </row>
    <row r="26" spans="2:7">
      <c r="B26" s="413">
        <v>2203</v>
      </c>
      <c r="C26" s="414" t="s">
        <v>2050</v>
      </c>
      <c r="D26" s="414" t="s">
        <v>705</v>
      </c>
      <c r="E26" s="415" t="s">
        <v>706</v>
      </c>
      <c r="F26" s="394">
        <v>1807.2</v>
      </c>
      <c r="G26" s="395">
        <f>F26*'[1]Прайс-лист'!I3*(1-'[1]Прайс-лист'!$E$3)</f>
        <v>48794.400000000001</v>
      </c>
    </row>
    <row r="27" spans="2:7">
      <c r="B27" s="416">
        <v>2204</v>
      </c>
      <c r="C27" s="417" t="s">
        <v>2051</v>
      </c>
      <c r="D27" s="417" t="s">
        <v>707</v>
      </c>
      <c r="E27" s="418" t="s">
        <v>706</v>
      </c>
      <c r="F27" s="394">
        <v>1849.6000000000001</v>
      </c>
      <c r="G27" s="395">
        <f>F27*'[1]Прайс-лист'!I3*(1-'[1]Прайс-лист'!$E$3)</f>
        <v>49939.200000000004</v>
      </c>
    </row>
    <row r="28" spans="2:7">
      <c r="B28" s="413">
        <v>2205</v>
      </c>
      <c r="C28" s="414" t="s">
        <v>2052</v>
      </c>
      <c r="D28" s="414" t="s">
        <v>708</v>
      </c>
      <c r="E28" s="415" t="s">
        <v>709</v>
      </c>
      <c r="F28" s="394">
        <v>720</v>
      </c>
      <c r="G28" s="395">
        <f>F28*'[1]Прайс-лист'!I3*(1-'[1]Прайс-лист'!$E$3)</f>
        <v>19440</v>
      </c>
    </row>
    <row r="29" spans="2:7">
      <c r="B29" s="416">
        <v>2206</v>
      </c>
      <c r="C29" s="417" t="s">
        <v>2053</v>
      </c>
      <c r="D29" s="417" t="s">
        <v>710</v>
      </c>
      <c r="E29" s="418" t="s">
        <v>711</v>
      </c>
      <c r="F29" s="394">
        <v>774.40000000000009</v>
      </c>
      <c r="G29" s="395">
        <f>F29*'[1]Прайс-лист'!I3*(1-'[1]Прайс-лист'!$E$3)</f>
        <v>20908.800000000003</v>
      </c>
    </row>
    <row r="30" spans="2:7">
      <c r="B30" s="413">
        <v>2207</v>
      </c>
      <c r="C30" s="414" t="s">
        <v>2054</v>
      </c>
      <c r="D30" s="414" t="s">
        <v>712</v>
      </c>
      <c r="E30" s="415" t="s">
        <v>713</v>
      </c>
      <c r="F30" s="394">
        <v>581.6</v>
      </c>
      <c r="G30" s="395">
        <f>F30*'[1]Прайс-лист'!I3*(1-'[1]Прайс-лист'!$E$3)</f>
        <v>15703.2</v>
      </c>
    </row>
    <row r="31" spans="2:7">
      <c r="B31" s="416">
        <v>2213</v>
      </c>
      <c r="C31" s="417" t="s">
        <v>2055</v>
      </c>
      <c r="D31" s="417" t="s">
        <v>714</v>
      </c>
      <c r="E31" s="418"/>
      <c r="F31" s="394">
        <v>163.20000000000002</v>
      </c>
      <c r="G31" s="395">
        <f>F31*'[1]Прайс-лист'!I3*(1-'[1]Прайс-лист'!$E$3)</f>
        <v>4406.4000000000005</v>
      </c>
    </row>
    <row r="32" spans="2:7">
      <c r="B32" s="416">
        <v>2214</v>
      </c>
      <c r="C32" s="417" t="s">
        <v>2056</v>
      </c>
      <c r="D32" s="417" t="s">
        <v>715</v>
      </c>
      <c r="E32" s="418" t="s">
        <v>716</v>
      </c>
      <c r="F32" s="394">
        <v>778</v>
      </c>
      <c r="G32" s="395">
        <f>F32*'[1]Прайс-лист'!I3*(1-'[1]Прайс-лист'!$E$3)</f>
        <v>21006</v>
      </c>
    </row>
    <row r="33" spans="2:7">
      <c r="B33" s="416">
        <v>2219</v>
      </c>
      <c r="C33" s="417" t="s">
        <v>2057</v>
      </c>
      <c r="D33" s="417" t="s">
        <v>717</v>
      </c>
      <c r="E33" s="418" t="s">
        <v>132</v>
      </c>
      <c r="F33" s="394">
        <v>690.40000000000009</v>
      </c>
      <c r="G33" s="395">
        <f>F33*'[1]Прайс-лист'!I3*(1-'[1]Прайс-лист'!$E$3)</f>
        <v>18640.800000000003</v>
      </c>
    </row>
    <row r="34" spans="2:7">
      <c r="B34" s="419">
        <v>2220</v>
      </c>
      <c r="C34" s="420" t="s">
        <v>2058</v>
      </c>
      <c r="D34" s="420" t="s">
        <v>718</v>
      </c>
      <c r="E34" s="421" t="s">
        <v>682</v>
      </c>
      <c r="F34" s="422">
        <v>1293.6000000000001</v>
      </c>
      <c r="G34" s="395">
        <f>F34*'[1]Прайс-лист'!I3*(1-'[1]Прайс-лист'!$E$3)</f>
        <v>34927.200000000004</v>
      </c>
    </row>
    <row r="35" spans="2:7">
      <c r="B35" s="416">
        <v>2223</v>
      </c>
      <c r="C35" s="417" t="s">
        <v>2059</v>
      </c>
      <c r="D35" s="417" t="s">
        <v>719</v>
      </c>
      <c r="E35" s="417"/>
      <c r="F35" s="399">
        <v>860</v>
      </c>
      <c r="G35" s="395">
        <f>F35*'[1]Прайс-лист'!I3*(1-'[1]Прайс-лист'!$E$3)</f>
        <v>23220</v>
      </c>
    </row>
    <row r="36" spans="2:7">
      <c r="B36" s="410">
        <v>2222</v>
      </c>
      <c r="C36" s="411" t="s">
        <v>2060</v>
      </c>
      <c r="D36" s="411" t="s">
        <v>720</v>
      </c>
      <c r="E36" s="412" t="s">
        <v>721</v>
      </c>
      <c r="F36" s="394">
        <v>1918.4</v>
      </c>
      <c r="G36" s="395">
        <f>F36*'[1]Прайс-лист'!I3*(1-'[1]Прайс-лист'!$E$3)</f>
        <v>51796.800000000003</v>
      </c>
    </row>
    <row r="37" spans="2:7">
      <c r="B37" s="410">
        <v>2224</v>
      </c>
      <c r="C37" s="411" t="s">
        <v>2061</v>
      </c>
      <c r="D37" s="411" t="s">
        <v>722</v>
      </c>
      <c r="E37" s="412" t="s">
        <v>723</v>
      </c>
      <c r="F37" s="394">
        <v>468</v>
      </c>
      <c r="G37" s="395">
        <f>F37*'[1]Прайс-лист'!I3*(1-'[1]Прайс-лист'!$E$3)</f>
        <v>12636</v>
      </c>
    </row>
    <row r="38" spans="2:7">
      <c r="B38" s="416">
        <v>2208</v>
      </c>
      <c r="C38" s="417" t="s">
        <v>2062</v>
      </c>
      <c r="D38" s="417" t="s">
        <v>730</v>
      </c>
      <c r="E38" s="418" t="s">
        <v>731</v>
      </c>
      <c r="F38" s="394">
        <v>454.40000000000003</v>
      </c>
      <c r="G38" s="395">
        <f>F38*'[1]Прайс-лист'!I3*(1-'[1]Прайс-лист'!$E$3)</f>
        <v>12268.800000000001</v>
      </c>
    </row>
    <row r="39" spans="2:7">
      <c r="B39" s="413">
        <v>2209</v>
      </c>
      <c r="C39" s="414" t="s">
        <v>2063</v>
      </c>
      <c r="D39" s="414" t="s">
        <v>732</v>
      </c>
      <c r="E39" s="415" t="s">
        <v>733</v>
      </c>
      <c r="F39" s="394">
        <v>608</v>
      </c>
      <c r="G39" s="395">
        <f>F39*'[1]Прайс-лист'!I3*(1-'[1]Прайс-лист'!$E$3)</f>
        <v>16416</v>
      </c>
    </row>
    <row r="40" spans="2:7">
      <c r="B40" s="416">
        <v>2210</v>
      </c>
      <c r="C40" s="417" t="s">
        <v>244</v>
      </c>
      <c r="D40" s="417" t="s">
        <v>734</v>
      </c>
      <c r="E40" s="418" t="s">
        <v>735</v>
      </c>
      <c r="F40" s="394">
        <v>272.8</v>
      </c>
      <c r="G40" s="395">
        <f>F40*'[1]Прайс-лист'!I3*(1-'[1]Прайс-лист'!$E$3)</f>
        <v>7365.6</v>
      </c>
    </row>
    <row r="41" spans="2:7">
      <c r="B41" s="416">
        <v>2216</v>
      </c>
      <c r="C41" s="417" t="s">
        <v>2064</v>
      </c>
      <c r="D41" s="417" t="s">
        <v>736</v>
      </c>
      <c r="E41" s="418"/>
      <c r="F41" s="394">
        <v>821.6</v>
      </c>
      <c r="G41" s="395">
        <f>F41*'[1]Прайс-лист'!I3*(1-'[1]Прайс-лист'!$E$3)</f>
        <v>22183.200000000001</v>
      </c>
    </row>
    <row r="42" spans="2:7">
      <c r="B42" s="413">
        <v>2211</v>
      </c>
      <c r="C42" s="414" t="s">
        <v>2065</v>
      </c>
      <c r="D42" s="414" t="s">
        <v>737</v>
      </c>
      <c r="E42" s="415" t="s">
        <v>738</v>
      </c>
      <c r="F42" s="394">
        <v>456.8</v>
      </c>
      <c r="G42" s="395">
        <f>F42*'[1]Прайс-лист'!I3*(1-'[1]Прайс-лист'!$E$3)</f>
        <v>12333.6</v>
      </c>
    </row>
    <row r="43" spans="2:7">
      <c r="B43" s="416">
        <v>2212</v>
      </c>
      <c r="C43" s="417" t="s">
        <v>2066</v>
      </c>
      <c r="D43" s="417" t="s">
        <v>739</v>
      </c>
      <c r="E43" s="418" t="s">
        <v>740</v>
      </c>
      <c r="F43" s="394">
        <v>269.60000000000002</v>
      </c>
      <c r="G43" s="395">
        <f>F43*'[1]Прайс-лист'!I3*(1-'[1]Прайс-лист'!$E$3)</f>
        <v>7279.2000000000007</v>
      </c>
    </row>
    <row r="44" spans="2:7">
      <c r="B44" s="416">
        <v>2215</v>
      </c>
      <c r="C44" s="417" t="s">
        <v>2067</v>
      </c>
      <c r="D44" s="417" t="s">
        <v>741</v>
      </c>
      <c r="E44" s="418"/>
      <c r="F44" s="399">
        <v>176.8</v>
      </c>
      <c r="G44" s="395">
        <f>F44*'[1]Прайс-лист'!I3*(1-'[1]Прайс-лист'!$E$3)</f>
        <v>4773.6000000000004</v>
      </c>
    </row>
    <row r="45" spans="2:7">
      <c r="B45" s="416">
        <v>2217</v>
      </c>
      <c r="C45" s="417" t="s">
        <v>78</v>
      </c>
      <c r="D45" s="417" t="s">
        <v>742</v>
      </c>
      <c r="E45" s="418"/>
      <c r="F45" s="399">
        <v>140</v>
      </c>
      <c r="G45" s="395">
        <f>F45*'[1]Прайс-лист'!I3*(1-'[1]Прайс-лист'!$E$3)</f>
        <v>3780</v>
      </c>
    </row>
    <row r="46" spans="2:7">
      <c r="B46" s="416">
        <v>2218</v>
      </c>
      <c r="C46" s="417" t="s">
        <v>2068</v>
      </c>
      <c r="D46" s="417" t="s">
        <v>743</v>
      </c>
      <c r="E46" s="418"/>
      <c r="F46" s="399">
        <v>316</v>
      </c>
      <c r="G46" s="395">
        <f>F46*'[1]Прайс-лист'!I3*(1-'[1]Прайс-лист'!$E$3)</f>
        <v>8532</v>
      </c>
    </row>
    <row r="47" spans="2:7">
      <c r="B47" s="413">
        <v>2250</v>
      </c>
      <c r="C47" s="414" t="s">
        <v>2069</v>
      </c>
      <c r="D47" s="414" t="s">
        <v>744</v>
      </c>
      <c r="E47" s="415" t="s">
        <v>745</v>
      </c>
      <c r="F47" s="394">
        <v>80</v>
      </c>
      <c r="G47" s="395">
        <f>F47*'[1]Прайс-лист'!I3*(1-'[1]Прайс-лист'!$E$3)</f>
        <v>2160</v>
      </c>
    </row>
    <row r="48" spans="2:7">
      <c r="B48" s="416">
        <v>2251</v>
      </c>
      <c r="C48" s="417" t="s">
        <v>2070</v>
      </c>
      <c r="D48" s="417" t="s">
        <v>746</v>
      </c>
      <c r="E48" s="418" t="s">
        <v>747</v>
      </c>
      <c r="F48" s="394">
        <v>92.800000000000011</v>
      </c>
      <c r="G48" s="395">
        <f>F48*'[1]Прайс-лист'!I3*(1-'[1]Прайс-лист'!$E$3)</f>
        <v>2505.6000000000004</v>
      </c>
    </row>
    <row r="49" spans="2:7">
      <c r="B49" s="416">
        <v>2258</v>
      </c>
      <c r="C49" s="417" t="s">
        <v>2071</v>
      </c>
      <c r="D49" s="417" t="s">
        <v>749</v>
      </c>
      <c r="E49" s="418" t="s">
        <v>678</v>
      </c>
      <c r="F49" s="394">
        <v>85.600000000000009</v>
      </c>
      <c r="G49" s="395">
        <f>F49*'[1]Прайс-лист'!I3*(1-'[1]Прайс-лист'!$E$3)</f>
        <v>2311.2000000000003</v>
      </c>
    </row>
    <row r="50" spans="2:7">
      <c r="B50" s="419">
        <v>2259</v>
      </c>
      <c r="C50" s="417" t="s">
        <v>2072</v>
      </c>
      <c r="D50" s="423" t="s">
        <v>750</v>
      </c>
      <c r="E50" s="421" t="s">
        <v>682</v>
      </c>
      <c r="F50" s="394">
        <v>108.80000000000001</v>
      </c>
      <c r="G50" s="395">
        <f>F50*'[1]Прайс-лист'!I3*(1-'[1]Прайс-лист'!$E$3)</f>
        <v>2937.6000000000004</v>
      </c>
    </row>
    <row r="51" spans="2:7">
      <c r="B51" s="404">
        <v>2129</v>
      </c>
      <c r="C51" s="405" t="s">
        <v>2073</v>
      </c>
      <c r="D51" s="406" t="s">
        <v>752</v>
      </c>
      <c r="E51" s="407" t="s">
        <v>753</v>
      </c>
      <c r="F51" s="394">
        <v>168</v>
      </c>
      <c r="G51" s="395">
        <f>F51*'[1]Прайс-лист'!I3*(1-'[1]Прайс-лист'!$E$3)</f>
        <v>4536</v>
      </c>
    </row>
    <row r="52" spans="2:7">
      <c r="B52" s="404">
        <v>2130</v>
      </c>
      <c r="C52" s="405" t="s">
        <v>2074</v>
      </c>
      <c r="D52" s="406" t="s">
        <v>754</v>
      </c>
      <c r="E52" s="407" t="s">
        <v>755</v>
      </c>
      <c r="F52" s="394">
        <v>216</v>
      </c>
      <c r="G52" s="395">
        <f>F52*'[1]Прайс-лист'!I3*(1-'[1]Прайс-лист'!$E$3)</f>
        <v>5832</v>
      </c>
    </row>
    <row r="53" spans="2:7">
      <c r="B53" s="396">
        <v>2131</v>
      </c>
      <c r="C53" s="397" t="s">
        <v>2075</v>
      </c>
      <c r="D53" s="398" t="s">
        <v>756</v>
      </c>
      <c r="E53" s="126" t="s">
        <v>688</v>
      </c>
      <c r="F53" s="399">
        <v>297.60000000000002</v>
      </c>
      <c r="G53" s="395">
        <f>F53*'[1]Прайс-лист'!I3*(1-'[1]Прайс-лист'!$E$3)</f>
        <v>8035.2000000000007</v>
      </c>
    </row>
    <row r="54" spans="2:7">
      <c r="B54" s="413">
        <v>2252</v>
      </c>
      <c r="C54" s="414" t="s">
        <v>2076</v>
      </c>
      <c r="D54" s="414" t="s">
        <v>757</v>
      </c>
      <c r="E54" s="415"/>
      <c r="F54" s="394">
        <v>238.4</v>
      </c>
      <c r="G54" s="395">
        <f>F54*'[1]Прайс-лист'!I3*(1-'[1]Прайс-лист'!$E$3)</f>
        <v>6436.8</v>
      </c>
    </row>
    <row r="55" spans="2:7">
      <c r="B55" s="416">
        <v>2253</v>
      </c>
      <c r="C55" s="417" t="s">
        <v>2077</v>
      </c>
      <c r="D55" s="417" t="s">
        <v>758</v>
      </c>
      <c r="E55" s="418"/>
      <c r="F55" s="394">
        <v>252</v>
      </c>
      <c r="G55" s="395">
        <f>F55*'[1]Прайс-лист'!I3*(1-'[1]Прайс-лист'!$E$3)</f>
        <v>6804</v>
      </c>
    </row>
    <row r="56" spans="2:7">
      <c r="B56" s="413">
        <v>2254</v>
      </c>
      <c r="C56" s="414" t="s">
        <v>2078</v>
      </c>
      <c r="D56" s="414" t="s">
        <v>759</v>
      </c>
      <c r="E56" s="415"/>
      <c r="F56" s="394">
        <v>332</v>
      </c>
      <c r="G56" s="395">
        <f>F56*'[1]Прайс-лист'!I3*(1-'[1]Прайс-лист'!$E$3)</f>
        <v>8964</v>
      </c>
    </row>
    <row r="57" spans="2:7">
      <c r="B57" s="416">
        <v>2255</v>
      </c>
      <c r="C57" s="417" t="s">
        <v>2079</v>
      </c>
      <c r="D57" s="417" t="s">
        <v>761</v>
      </c>
      <c r="E57" s="418" t="s">
        <v>716</v>
      </c>
      <c r="F57" s="394">
        <v>325.60000000000002</v>
      </c>
      <c r="G57" s="395">
        <f>F57*'[1]Прайс-лист'!I3*(1-'[1]Прайс-лист'!$E$3)</f>
        <v>8791.2000000000007</v>
      </c>
    </row>
    <row r="58" spans="2:7">
      <c r="B58" s="413">
        <v>2256</v>
      </c>
      <c r="C58" s="414" t="s">
        <v>2080</v>
      </c>
      <c r="D58" s="414" t="s">
        <v>762</v>
      </c>
      <c r="E58" s="415" t="s">
        <v>763</v>
      </c>
      <c r="F58" s="394">
        <v>367.20000000000005</v>
      </c>
      <c r="G58" s="395">
        <f>F58*'[1]Прайс-лист'!I3*(1-'[1]Прайс-лист'!$E$3)</f>
        <v>9914.4000000000015</v>
      </c>
    </row>
    <row r="59" spans="2:7">
      <c r="B59" s="416">
        <v>2257</v>
      </c>
      <c r="C59" s="417" t="s">
        <v>2081</v>
      </c>
      <c r="D59" s="417" t="s">
        <v>765</v>
      </c>
      <c r="E59" s="418" t="s">
        <v>706</v>
      </c>
      <c r="F59" s="394">
        <v>407.20000000000005</v>
      </c>
      <c r="G59" s="395">
        <f>F59*'[1]Прайс-лист'!I3*(1-'[1]Прайс-лист'!$E$3)</f>
        <v>10994.400000000001</v>
      </c>
    </row>
    <row r="60" spans="2:7">
      <c r="B60" s="416">
        <v>2270</v>
      </c>
      <c r="C60" s="417" t="s">
        <v>2082</v>
      </c>
      <c r="D60" s="417" t="s">
        <v>767</v>
      </c>
      <c r="E60" s="418"/>
      <c r="F60" s="399">
        <v>1916.8000000000002</v>
      </c>
      <c r="G60" s="424">
        <f>F60*'[1]Прайс-лист'!I3*(1-'[1]Прайс-лист'!$E$3)</f>
        <v>51753.600000000006</v>
      </c>
    </row>
    <row r="61" spans="2:7">
      <c r="B61" s="425">
        <v>2271</v>
      </c>
      <c r="C61" s="417" t="s">
        <v>2083</v>
      </c>
      <c r="D61" s="417" t="s">
        <v>768</v>
      </c>
      <c r="E61" s="426"/>
      <c r="F61" s="425">
        <v>1923.2</v>
      </c>
      <c r="G61" s="424">
        <f>F61*'[1]Прайс-лист'!I3*(1-'[1]Прайс-лист'!$E$3)</f>
        <v>51926.400000000001</v>
      </c>
    </row>
    <row r="62" spans="2:7">
      <c r="B62" s="425">
        <v>2272</v>
      </c>
      <c r="C62" s="417" t="s">
        <v>2084</v>
      </c>
      <c r="D62" s="417" t="s">
        <v>769</v>
      </c>
      <c r="E62" s="426"/>
      <c r="F62" s="427">
        <v>1934.4</v>
      </c>
      <c r="G62" s="424">
        <f>F62*'[1]Прайс-лист'!I3*(1-'[1]Прайс-лист'!$E$3)</f>
        <v>52228.800000000003</v>
      </c>
    </row>
    <row r="63" spans="2:7">
      <c r="B63" s="400">
        <v>2128</v>
      </c>
      <c r="C63" s="401" t="s">
        <v>2085</v>
      </c>
      <c r="D63" s="402" t="s">
        <v>771</v>
      </c>
      <c r="E63" s="403" t="s">
        <v>772</v>
      </c>
      <c r="F63" s="394">
        <v>1549.6</v>
      </c>
      <c r="G63" s="395">
        <f>F63*'[1]Прайс-лист'!I3*(1-'[1]Прайс-лист'!$E$3)</f>
        <v>41839.199999999997</v>
      </c>
    </row>
    <row r="64" spans="2:7">
      <c r="B64" s="428">
        <v>2143</v>
      </c>
      <c r="C64" s="429" t="s">
        <v>2086</v>
      </c>
      <c r="D64" s="429" t="s">
        <v>776</v>
      </c>
      <c r="E64" s="418"/>
      <c r="F64" s="394">
        <v>183.2</v>
      </c>
      <c r="G64" s="395">
        <f>F64*'[1]Прайс-лист'!I3*(1-'[1]Прайс-лист'!$E$3)</f>
        <v>4946.3999999999996</v>
      </c>
    </row>
    <row r="65" spans="2:7">
      <c r="B65" s="416">
        <v>2280</v>
      </c>
      <c r="C65" s="417" t="s">
        <v>246</v>
      </c>
      <c r="D65" s="417" t="s">
        <v>2087</v>
      </c>
      <c r="E65" s="421"/>
      <c r="F65" s="399">
        <v>102.4</v>
      </c>
      <c r="G65" s="424">
        <f>F65*'[1]Прайс-лист'!I3*(1-'[1]Прайс-лист'!$E$3)</f>
        <v>2764.8</v>
      </c>
    </row>
    <row r="66" spans="2:7">
      <c r="B66" s="410">
        <v>2281</v>
      </c>
      <c r="C66" s="417" t="s">
        <v>273</v>
      </c>
      <c r="D66" s="417" t="s">
        <v>2088</v>
      </c>
      <c r="E66" s="418"/>
      <c r="F66" s="394">
        <v>102.4</v>
      </c>
      <c r="G66" s="395">
        <f>F66*'[1]Прайс-лист'!I3*(1-'[1]Прайс-лист'!$E$3)</f>
        <v>2764.8</v>
      </c>
    </row>
    <row r="67" spans="2:7">
      <c r="B67" s="430">
        <v>2282</v>
      </c>
      <c r="C67" s="431" t="s">
        <v>355</v>
      </c>
      <c r="D67" s="431" t="s">
        <v>775</v>
      </c>
      <c r="E67" s="415"/>
      <c r="F67" s="394">
        <v>285.60000000000002</v>
      </c>
      <c r="G67" s="395">
        <f>F67*'[1]Прайс-лист'!I3*(1-'[1]Прайс-лист'!$E$3)</f>
        <v>7711.2000000000007</v>
      </c>
    </row>
    <row r="68" spans="2:7" s="389" customFormat="1" ht="18.75" thickBot="1">
      <c r="B68" s="383"/>
      <c r="C68" s="384" t="s">
        <v>2089</v>
      </c>
      <c r="D68" s="385" t="s">
        <v>777</v>
      </c>
      <c r="E68" s="386"/>
      <c r="F68" s="408"/>
      <c r="G68" s="409"/>
    </row>
    <row r="69" spans="2:7">
      <c r="B69" s="432">
        <v>2301</v>
      </c>
      <c r="C69" s="433" t="s">
        <v>2090</v>
      </c>
      <c r="D69" s="433" t="s">
        <v>778</v>
      </c>
      <c r="E69" s="432" t="s">
        <v>779</v>
      </c>
      <c r="F69" s="394">
        <v>664</v>
      </c>
      <c r="G69" s="395">
        <f>F69*'[1]Прайс-лист'!I3*(1-'[1]Прайс-лист'!$E$3)</f>
        <v>17928</v>
      </c>
    </row>
    <row r="70" spans="2:7">
      <c r="B70" s="434">
        <v>2302</v>
      </c>
      <c r="C70" s="435" t="s">
        <v>2091</v>
      </c>
      <c r="D70" s="435" t="s">
        <v>780</v>
      </c>
      <c r="E70" s="434" t="s">
        <v>781</v>
      </c>
      <c r="F70" s="394">
        <v>696.80000000000007</v>
      </c>
      <c r="G70" s="395">
        <f>F70*'[1]Прайс-лист'!I3*(1-'[1]Прайс-лист'!$E$3)</f>
        <v>18813.600000000002</v>
      </c>
    </row>
    <row r="71" spans="2:7">
      <c r="B71" s="432">
        <v>2303</v>
      </c>
      <c r="C71" s="433" t="s">
        <v>2092</v>
      </c>
      <c r="D71" s="433" t="s">
        <v>782</v>
      </c>
      <c r="E71" s="432" t="s">
        <v>783</v>
      </c>
      <c r="F71" s="394">
        <v>837.6</v>
      </c>
      <c r="G71" s="395">
        <f>F71*'[1]Прайс-лист'!I3*(1-'[1]Прайс-лист'!$E$3)</f>
        <v>22615.200000000001</v>
      </c>
    </row>
    <row r="72" spans="2:7">
      <c r="B72" s="434">
        <v>2304</v>
      </c>
      <c r="C72" s="435" t="s">
        <v>2093</v>
      </c>
      <c r="D72" s="435" t="s">
        <v>784</v>
      </c>
      <c r="E72" s="434" t="s">
        <v>721</v>
      </c>
      <c r="F72" s="394">
        <v>1925.6000000000001</v>
      </c>
      <c r="G72" s="395">
        <f>F72*'[1]Прайс-лист'!I3*(1-'[1]Прайс-лист'!$E$3)</f>
        <v>51991.200000000004</v>
      </c>
    </row>
    <row r="73" spans="2:7">
      <c r="B73" s="436">
        <v>2305</v>
      </c>
      <c r="C73" s="437" t="s">
        <v>2094</v>
      </c>
      <c r="D73" s="437" t="s">
        <v>785</v>
      </c>
      <c r="E73" s="436" t="s">
        <v>709</v>
      </c>
      <c r="F73" s="422">
        <v>1029.6000000000001</v>
      </c>
      <c r="G73" s="395">
        <f>F73*'[1]Прайс-лист'!I3*(1-'[1]Прайс-лист'!$E$3)</f>
        <v>27799.200000000004</v>
      </c>
    </row>
    <row r="74" spans="2:7">
      <c r="B74" s="404">
        <v>2306</v>
      </c>
      <c r="C74" s="438" t="s">
        <v>2095</v>
      </c>
      <c r="D74" s="439" t="s">
        <v>786</v>
      </c>
      <c r="E74" s="436" t="s">
        <v>132</v>
      </c>
      <c r="F74" s="440">
        <v>648.80000000000007</v>
      </c>
      <c r="G74" s="395">
        <f>F74*'[1]Прайс-лист'!I3*(1-'[1]Прайс-лист'!$E$3)</f>
        <v>17517.600000000002</v>
      </c>
    </row>
    <row r="75" spans="2:7">
      <c r="B75" s="396">
        <v>2311</v>
      </c>
      <c r="C75" s="441" t="s">
        <v>2096</v>
      </c>
      <c r="D75" s="426" t="s">
        <v>787</v>
      </c>
      <c r="E75" s="426"/>
      <c r="F75" s="399">
        <v>691.2</v>
      </c>
      <c r="G75" s="395">
        <f>F75*'[1]Прайс-лист'!I3*(1-'[1]Прайс-лист'!$E$3)</f>
        <v>18662.400000000001</v>
      </c>
    </row>
    <row r="76" spans="2:7">
      <c r="B76" s="396">
        <v>2315</v>
      </c>
      <c r="C76" s="441" t="s">
        <v>2097</v>
      </c>
      <c r="D76" s="426" t="s">
        <v>788</v>
      </c>
      <c r="E76" s="425" t="s">
        <v>307</v>
      </c>
      <c r="F76" s="399">
        <v>1544</v>
      </c>
      <c r="G76" s="395">
        <f>F76*'[1]Прайс-лист'!I3*(1-'[1]Прайс-лист'!$E$3)</f>
        <v>41688</v>
      </c>
    </row>
    <row r="77" spans="2:7">
      <c r="B77" s="425">
        <v>2312</v>
      </c>
      <c r="C77" s="426" t="s">
        <v>2098</v>
      </c>
      <c r="D77" s="426" t="s">
        <v>789</v>
      </c>
      <c r="E77" s="442" t="s">
        <v>723</v>
      </c>
      <c r="F77" s="399">
        <v>448</v>
      </c>
      <c r="G77" s="395">
        <f>F77*'[1]Прайс-лист'!I3*(1-'[1]Прайс-лист'!$E$3)</f>
        <v>12096</v>
      </c>
    </row>
    <row r="78" spans="2:7">
      <c r="B78" s="425">
        <v>2313</v>
      </c>
      <c r="C78" s="426" t="s">
        <v>2099</v>
      </c>
      <c r="D78" s="426" t="s">
        <v>790</v>
      </c>
      <c r="E78" s="442" t="s">
        <v>723</v>
      </c>
      <c r="F78" s="399">
        <v>193.60000000000002</v>
      </c>
      <c r="G78" s="395">
        <f>F78*'[1]Прайс-лист'!I3*(1-'[1]Прайс-лист'!$E$3)</f>
        <v>5227.2000000000007</v>
      </c>
    </row>
    <row r="79" spans="2:7">
      <c r="B79" s="425">
        <v>2314</v>
      </c>
      <c r="C79" s="426" t="s">
        <v>2100</v>
      </c>
      <c r="D79" s="426" t="s">
        <v>791</v>
      </c>
      <c r="E79" s="442" t="s">
        <v>134</v>
      </c>
      <c r="F79" s="399">
        <v>798.4</v>
      </c>
      <c r="G79" s="424">
        <f>F79*'[1]Прайс-лист'!I3*(1-'[1]Прайс-лист'!$E$3)</f>
        <v>21556.799999999999</v>
      </c>
    </row>
    <row r="80" spans="2:7">
      <c r="B80" s="432">
        <v>2307</v>
      </c>
      <c r="C80" s="433" t="s">
        <v>2101</v>
      </c>
      <c r="D80" s="433" t="s">
        <v>793</v>
      </c>
      <c r="E80" s="432" t="s">
        <v>716</v>
      </c>
      <c r="F80" s="394">
        <v>242.4</v>
      </c>
      <c r="G80" s="395">
        <f>F80*'[1]Прайс-лист'!I3*(1-'[1]Прайс-лист'!$E$3)</f>
        <v>6544.8</v>
      </c>
    </row>
    <row r="81" spans="2:7">
      <c r="B81" s="434">
        <v>2308</v>
      </c>
      <c r="C81" s="435" t="s">
        <v>2102</v>
      </c>
      <c r="D81" s="435" t="s">
        <v>794</v>
      </c>
      <c r="E81" s="434"/>
      <c r="F81" s="394">
        <v>1163.2</v>
      </c>
      <c r="G81" s="395">
        <f>F81*'[1]Прайс-лист'!I3*(1-'[1]Прайс-лист'!$E$3)</f>
        <v>31406.400000000001</v>
      </c>
    </row>
    <row r="82" spans="2:7">
      <c r="B82" s="434">
        <v>2309</v>
      </c>
      <c r="C82" s="435" t="s">
        <v>2103</v>
      </c>
      <c r="D82" s="435" t="s">
        <v>795</v>
      </c>
      <c r="E82" s="434" t="s">
        <v>796</v>
      </c>
      <c r="F82" s="394">
        <v>160</v>
      </c>
      <c r="G82" s="395">
        <f>F82*'[1]Прайс-лист'!I3*(1-'[1]Прайс-лист'!$E$3)</f>
        <v>4320</v>
      </c>
    </row>
    <row r="83" spans="2:7">
      <c r="B83" s="434">
        <v>2310</v>
      </c>
      <c r="C83" s="435" t="s">
        <v>2104</v>
      </c>
      <c r="D83" s="435" t="s">
        <v>797</v>
      </c>
      <c r="E83" s="434" t="s">
        <v>798</v>
      </c>
      <c r="F83" s="394">
        <v>192</v>
      </c>
      <c r="G83" s="395">
        <f>F83*'[1]Прайс-лист'!I3*(1-'[1]Прайс-лист'!$E$3)</f>
        <v>5184</v>
      </c>
    </row>
    <row r="84" spans="2:7">
      <c r="B84" s="434">
        <v>2328</v>
      </c>
      <c r="C84" s="435" t="s">
        <v>2105</v>
      </c>
      <c r="D84" s="435" t="s">
        <v>799</v>
      </c>
      <c r="E84" s="434" t="s">
        <v>800</v>
      </c>
      <c r="F84" s="394">
        <v>252</v>
      </c>
      <c r="G84" s="395">
        <f>F84*'[1]Прайс-лист'!I3*(1-'[1]Прайс-лист'!$E$3)</f>
        <v>6804</v>
      </c>
    </row>
    <row r="85" spans="2:7">
      <c r="B85" s="434">
        <v>2327</v>
      </c>
      <c r="C85" s="435" t="s">
        <v>2106</v>
      </c>
      <c r="D85" s="435" t="s">
        <v>801</v>
      </c>
      <c r="E85" s="434" t="s">
        <v>133</v>
      </c>
      <c r="F85" s="394">
        <v>316</v>
      </c>
      <c r="G85" s="395">
        <f>F85*'[1]Прайс-лист'!I3*(1-'[1]Прайс-лист'!$E$3)</f>
        <v>8532</v>
      </c>
    </row>
    <row r="86" spans="2:7">
      <c r="B86" s="434">
        <v>2325</v>
      </c>
      <c r="C86" s="435" t="s">
        <v>2107</v>
      </c>
      <c r="D86" s="435" t="s">
        <v>802</v>
      </c>
      <c r="E86" s="434" t="s">
        <v>803</v>
      </c>
      <c r="F86" s="394">
        <v>316</v>
      </c>
      <c r="G86" s="395">
        <f>F86*'[1]Прайс-лист'!I3*(1-'[1]Прайс-лист'!$E$3)</f>
        <v>8532</v>
      </c>
    </row>
    <row r="87" spans="2:7">
      <c r="B87" s="434">
        <v>232501</v>
      </c>
      <c r="C87" s="435" t="s">
        <v>2108</v>
      </c>
      <c r="D87" s="435" t="s">
        <v>804</v>
      </c>
      <c r="E87" s="434" t="s">
        <v>805</v>
      </c>
      <c r="F87" s="394">
        <v>316</v>
      </c>
      <c r="G87" s="395">
        <f>F87*'[1]Прайс-лист'!I3*(1-'[1]Прайс-лист'!$E$3)</f>
        <v>8532</v>
      </c>
    </row>
    <row r="88" spans="2:7">
      <c r="B88" s="434">
        <v>2321</v>
      </c>
      <c r="C88" s="435" t="s">
        <v>2109</v>
      </c>
      <c r="D88" s="435" t="s">
        <v>806</v>
      </c>
      <c r="E88" s="434" t="s">
        <v>807</v>
      </c>
      <c r="F88" s="394">
        <v>352</v>
      </c>
      <c r="G88" s="395">
        <f>F88*'[1]Прайс-лист'!I3*(1-'[1]Прайс-лист'!$E$3)</f>
        <v>9504</v>
      </c>
    </row>
    <row r="89" spans="2:7">
      <c r="B89" s="434">
        <v>232101</v>
      </c>
      <c r="C89" s="435" t="s">
        <v>2110</v>
      </c>
      <c r="D89" s="435" t="s">
        <v>808</v>
      </c>
      <c r="E89" s="434" t="s">
        <v>809</v>
      </c>
      <c r="F89" s="394">
        <v>352</v>
      </c>
      <c r="G89" s="395">
        <f>F89*'[1]Прайс-лист'!I3*(1-'[1]Прайс-лист'!$E$3)</f>
        <v>9504</v>
      </c>
    </row>
    <row r="90" spans="2:7">
      <c r="B90" s="432">
        <v>2322</v>
      </c>
      <c r="C90" s="433" t="s">
        <v>2111</v>
      </c>
      <c r="D90" s="433" t="s">
        <v>810</v>
      </c>
      <c r="E90" s="432" t="s">
        <v>716</v>
      </c>
      <c r="F90" s="394">
        <v>312.8</v>
      </c>
      <c r="G90" s="395">
        <f>F90*'[1]Прайс-лист'!I3*(1-'[1]Прайс-лист'!$E$3)</f>
        <v>8445.6</v>
      </c>
    </row>
    <row r="91" spans="2:7">
      <c r="B91" s="434">
        <v>2323</v>
      </c>
      <c r="C91" s="435" t="s">
        <v>2112</v>
      </c>
      <c r="D91" s="435" t="s">
        <v>811</v>
      </c>
      <c r="E91" s="434" t="s">
        <v>812</v>
      </c>
      <c r="F91" s="394">
        <v>534.4</v>
      </c>
      <c r="G91" s="395">
        <f>F91*'[1]Прайс-лист'!I3*(1-'[1]Прайс-лист'!$E$3)</f>
        <v>14428.8</v>
      </c>
    </row>
    <row r="92" spans="2:7">
      <c r="B92" s="434">
        <v>232301</v>
      </c>
      <c r="C92" s="435" t="s">
        <v>2113</v>
      </c>
      <c r="D92" s="435" t="s">
        <v>813</v>
      </c>
      <c r="E92" s="434" t="s">
        <v>814</v>
      </c>
      <c r="F92" s="394">
        <v>534.4</v>
      </c>
      <c r="G92" s="395">
        <f>F92*'[1]Прайс-лист'!I3*(1-'[1]Прайс-лист'!$E$3)</f>
        <v>14428.8</v>
      </c>
    </row>
    <row r="93" spans="2:7">
      <c r="B93" s="434">
        <v>2324</v>
      </c>
      <c r="C93" s="435" t="s">
        <v>2114</v>
      </c>
      <c r="D93" s="435" t="s">
        <v>816</v>
      </c>
      <c r="E93" s="434" t="s">
        <v>817</v>
      </c>
      <c r="F93" s="399">
        <v>249.60000000000002</v>
      </c>
      <c r="G93" s="395">
        <f>F93*'[1]Прайс-лист'!I3*(1-'[1]Прайс-лист'!$E$3)</f>
        <v>6739.2000000000007</v>
      </c>
    </row>
    <row r="94" spans="2:7">
      <c r="B94" s="434">
        <v>2326</v>
      </c>
      <c r="C94" s="435" t="s">
        <v>2115</v>
      </c>
      <c r="D94" s="435" t="s">
        <v>818</v>
      </c>
      <c r="E94" s="434" t="s">
        <v>307</v>
      </c>
      <c r="F94" s="399">
        <v>450.40000000000003</v>
      </c>
      <c r="G94" s="395">
        <f>F94*'[1]Прайс-лист'!I3*(1-'[1]Прайс-лист'!$E$3)</f>
        <v>12160.800000000001</v>
      </c>
    </row>
    <row r="95" spans="2:7">
      <c r="B95" s="434">
        <v>2329</v>
      </c>
      <c r="C95" s="435" t="s">
        <v>2116</v>
      </c>
      <c r="D95" s="435" t="s">
        <v>819</v>
      </c>
      <c r="E95" s="434" t="s">
        <v>307</v>
      </c>
      <c r="F95" s="399">
        <v>312</v>
      </c>
      <c r="G95" s="395">
        <f>F95*'[1]Прайс-лист'!I3*(1-'[1]Прайс-лист'!$E$3)</f>
        <v>8424</v>
      </c>
    </row>
    <row r="96" spans="2:7">
      <c r="B96" s="434">
        <v>2339</v>
      </c>
      <c r="C96" s="435" t="s">
        <v>2117</v>
      </c>
      <c r="D96" s="435" t="s">
        <v>820</v>
      </c>
      <c r="E96" s="434" t="s">
        <v>307</v>
      </c>
      <c r="F96" s="399">
        <v>432</v>
      </c>
      <c r="G96" s="395">
        <f>F96*'[1]Прайс-лист'!I3*(1-'[1]Прайс-лист'!$E$3)</f>
        <v>11664</v>
      </c>
    </row>
    <row r="97" spans="2:7">
      <c r="B97" s="443">
        <v>2319</v>
      </c>
      <c r="C97" s="444" t="s">
        <v>2118</v>
      </c>
      <c r="D97" s="444" t="s">
        <v>821</v>
      </c>
      <c r="E97" s="443" t="s">
        <v>669</v>
      </c>
      <c r="F97" s="399">
        <v>256</v>
      </c>
      <c r="G97" s="395">
        <f>F97*'[1]Прайс-лист'!I3*(1-'[1]Прайс-лист'!$E$3)</f>
        <v>6912</v>
      </c>
    </row>
    <row r="98" spans="2:7">
      <c r="B98" s="443">
        <v>2350</v>
      </c>
      <c r="C98" s="445" t="s">
        <v>2119</v>
      </c>
      <c r="D98" s="435" t="s">
        <v>2120</v>
      </c>
      <c r="E98" s="443" t="s">
        <v>671</v>
      </c>
      <c r="F98" s="399">
        <v>624</v>
      </c>
      <c r="G98" s="395">
        <f>F98*'[1]Прайс-лист'!I3*(1-'[1]Прайс-лист'!$E$3)</f>
        <v>16848</v>
      </c>
    </row>
    <row r="99" spans="2:7">
      <c r="B99" s="443">
        <v>2351</v>
      </c>
      <c r="C99" s="445" t="s">
        <v>323</v>
      </c>
      <c r="D99" s="435" t="s">
        <v>825</v>
      </c>
      <c r="E99" s="443" t="s">
        <v>671</v>
      </c>
      <c r="F99" s="399">
        <v>352</v>
      </c>
      <c r="G99" s="395">
        <f>F99*'[1]Прайс-лист'!I3*(1-'[1]Прайс-лист'!$E$3)</f>
        <v>9504</v>
      </c>
    </row>
    <row r="100" spans="2:7">
      <c r="B100" s="434">
        <v>2650</v>
      </c>
      <c r="C100" s="435" t="s">
        <v>2121</v>
      </c>
      <c r="D100" s="435" t="s">
        <v>826</v>
      </c>
      <c r="E100" s="434" t="s">
        <v>308</v>
      </c>
      <c r="F100" s="399">
        <v>418.40000000000003</v>
      </c>
      <c r="G100" s="395">
        <f>F100*'[1]Прайс-лист'!I3*(1-'[1]Прайс-лист'!$E$3)</f>
        <v>11296.800000000001</v>
      </c>
    </row>
    <row r="101" spans="2:7">
      <c r="B101" s="443">
        <v>2330</v>
      </c>
      <c r="C101" s="444" t="s">
        <v>2122</v>
      </c>
      <c r="D101" s="444" t="s">
        <v>829</v>
      </c>
      <c r="E101" s="443" t="s">
        <v>779</v>
      </c>
      <c r="F101" s="399">
        <v>46.400000000000006</v>
      </c>
      <c r="G101" s="395">
        <f>F101*'[1]Прайс-лист'!I3*(1-'[1]Прайс-лист'!$E$3)</f>
        <v>1252.8000000000002</v>
      </c>
    </row>
    <row r="102" spans="2:7">
      <c r="B102" s="432">
        <v>2331</v>
      </c>
      <c r="C102" s="433" t="s">
        <v>2123</v>
      </c>
      <c r="D102" s="433" t="s">
        <v>830</v>
      </c>
      <c r="E102" s="432" t="s">
        <v>781</v>
      </c>
      <c r="F102" s="394">
        <v>64.8</v>
      </c>
      <c r="G102" s="395">
        <f>F102*'[1]Прайс-лист'!I3*(1-'[1]Прайс-лист'!$E$3)</f>
        <v>1749.6</v>
      </c>
    </row>
    <row r="103" spans="2:7">
      <c r="B103" s="434">
        <v>2332</v>
      </c>
      <c r="C103" s="435" t="s">
        <v>2124</v>
      </c>
      <c r="D103" s="435" t="s">
        <v>831</v>
      </c>
      <c r="E103" s="434" t="s">
        <v>709</v>
      </c>
      <c r="F103" s="394">
        <v>90.4</v>
      </c>
      <c r="G103" s="395">
        <f>F103*'[1]Прайс-лист'!I3*(1-'[1]Прайс-лист'!$E$3)</f>
        <v>2440.8000000000002</v>
      </c>
    </row>
    <row r="104" spans="2:7">
      <c r="B104" s="432">
        <v>2333</v>
      </c>
      <c r="C104" s="433" t="s">
        <v>2125</v>
      </c>
      <c r="D104" s="433" t="s">
        <v>832</v>
      </c>
      <c r="E104" s="432" t="s">
        <v>721</v>
      </c>
      <c r="F104" s="394">
        <v>96.800000000000011</v>
      </c>
      <c r="G104" s="395">
        <f>F104*'[1]Прайс-лист'!I3*(1-'[1]Прайс-лист'!$E$3)</f>
        <v>2613.6000000000004</v>
      </c>
    </row>
    <row r="105" spans="2:7">
      <c r="B105" s="434">
        <v>2334</v>
      </c>
      <c r="C105" s="435" t="s">
        <v>2126</v>
      </c>
      <c r="D105" s="435" t="s">
        <v>833</v>
      </c>
      <c r="E105" s="434" t="s">
        <v>716</v>
      </c>
      <c r="F105" s="394">
        <v>120</v>
      </c>
      <c r="G105" s="395">
        <f>F105*'[1]Прайс-лист'!I3*(1-'[1]Прайс-лист'!$E$3)</f>
        <v>3240</v>
      </c>
    </row>
    <row r="106" spans="2:7">
      <c r="B106" s="434">
        <v>2335</v>
      </c>
      <c r="C106" s="435" t="s">
        <v>2127</v>
      </c>
      <c r="D106" s="435" t="s">
        <v>834</v>
      </c>
      <c r="E106" s="434" t="s">
        <v>682</v>
      </c>
      <c r="F106" s="394">
        <v>110.4</v>
      </c>
      <c r="G106" s="395">
        <f>F106*'[1]Прайс-лист'!I3*(1-'[1]Прайс-лист'!$E$3)</f>
        <v>2980.8</v>
      </c>
    </row>
    <row r="107" spans="2:7">
      <c r="B107" s="434">
        <v>2336</v>
      </c>
      <c r="C107" s="435" t="s">
        <v>2128</v>
      </c>
      <c r="D107" s="435" t="s">
        <v>835</v>
      </c>
      <c r="E107" s="434" t="s">
        <v>678</v>
      </c>
      <c r="F107" s="394">
        <v>58.400000000000006</v>
      </c>
      <c r="G107" s="395">
        <f>F107*'[1]Прайс-лист'!I3*(1-'[1]Прайс-лист'!$E$3)</f>
        <v>1576.8000000000002</v>
      </c>
    </row>
    <row r="108" spans="2:7">
      <c r="B108" s="436">
        <v>2337</v>
      </c>
      <c r="C108" s="437" t="s">
        <v>2129</v>
      </c>
      <c r="D108" s="437" t="s">
        <v>836</v>
      </c>
      <c r="E108" s="436" t="s">
        <v>120</v>
      </c>
      <c r="F108" s="422">
        <v>61.6</v>
      </c>
      <c r="G108" s="395">
        <f>F108*'[1]Прайс-лист'!I3*(1-'[1]Прайс-лист'!$E$3)</f>
        <v>1663.2</v>
      </c>
    </row>
    <row r="109" spans="2:7">
      <c r="B109" s="434">
        <v>2338</v>
      </c>
      <c r="C109" s="435" t="s">
        <v>2130</v>
      </c>
      <c r="D109" s="435" t="s">
        <v>837</v>
      </c>
      <c r="E109" s="435"/>
      <c r="F109" s="399">
        <v>80</v>
      </c>
      <c r="G109" s="395">
        <f>F109*'[1]Прайс-лист'!I3*(1-'[1]Прайс-лист'!$E$3)</f>
        <v>2160</v>
      </c>
    </row>
    <row r="110" spans="2:7">
      <c r="B110" s="432">
        <v>2340</v>
      </c>
      <c r="C110" s="433" t="s">
        <v>2131</v>
      </c>
      <c r="D110" s="433" t="s">
        <v>838</v>
      </c>
      <c r="E110" s="432" t="s">
        <v>839</v>
      </c>
      <c r="F110" s="394">
        <v>46.400000000000006</v>
      </c>
      <c r="G110" s="395">
        <f>F110*'[1]Прайс-лист'!I3*(1-'[1]Прайс-лист'!$E$3)</f>
        <v>1252.8000000000002</v>
      </c>
    </row>
    <row r="111" spans="2:7">
      <c r="B111" s="434">
        <v>2341</v>
      </c>
      <c r="C111" s="435" t="s">
        <v>2132</v>
      </c>
      <c r="D111" s="435" t="s">
        <v>840</v>
      </c>
      <c r="E111" s="434" t="s">
        <v>841</v>
      </c>
      <c r="F111" s="394">
        <v>50.400000000000006</v>
      </c>
      <c r="G111" s="395">
        <f>F111*'[1]Прайс-лист'!I3*(1-'[1]Прайс-лист'!$E$3)</f>
        <v>1360.8000000000002</v>
      </c>
    </row>
    <row r="112" spans="2:7">
      <c r="B112" s="432">
        <v>2342</v>
      </c>
      <c r="C112" s="433" t="s">
        <v>2133</v>
      </c>
      <c r="D112" s="433" t="s">
        <v>842</v>
      </c>
      <c r="E112" s="432" t="s">
        <v>843</v>
      </c>
      <c r="F112" s="394">
        <v>55.2</v>
      </c>
      <c r="G112" s="395">
        <f>F112*'[1]Прайс-лист'!I3*(1-'[1]Прайс-лист'!$E$3)</f>
        <v>1490.4</v>
      </c>
    </row>
    <row r="113" spans="2:7">
      <c r="B113" s="434">
        <v>2343</v>
      </c>
      <c r="C113" s="435" t="s">
        <v>2134</v>
      </c>
      <c r="D113" s="435" t="s">
        <v>844</v>
      </c>
      <c r="E113" s="434" t="s">
        <v>845</v>
      </c>
      <c r="F113" s="394">
        <v>55.2</v>
      </c>
      <c r="G113" s="395">
        <f>F113*'[1]Прайс-лист'!I3*(1-'[1]Прайс-лист'!$E$3)</f>
        <v>1490.4</v>
      </c>
    </row>
    <row r="114" spans="2:7">
      <c r="B114" s="432">
        <v>2344</v>
      </c>
      <c r="C114" s="433" t="s">
        <v>2135</v>
      </c>
      <c r="D114" s="433" t="s">
        <v>846</v>
      </c>
      <c r="E114" s="432" t="s">
        <v>847</v>
      </c>
      <c r="F114" s="394">
        <v>59.2</v>
      </c>
      <c r="G114" s="395">
        <f>F114*'[1]Прайс-лист'!I3*(1-'[1]Прайс-лист'!$E$3)</f>
        <v>1598.4</v>
      </c>
    </row>
    <row r="115" spans="2:7">
      <c r="B115" s="434">
        <v>2345</v>
      </c>
      <c r="C115" s="435" t="s">
        <v>2136</v>
      </c>
      <c r="D115" s="435" t="s">
        <v>848</v>
      </c>
      <c r="E115" s="434" t="s">
        <v>847</v>
      </c>
      <c r="F115" s="394">
        <v>59.2</v>
      </c>
      <c r="G115" s="395">
        <f>F115*'[1]Прайс-лист'!I3*(1-'[1]Прайс-лист'!$E$3)</f>
        <v>1598.4</v>
      </c>
    </row>
    <row r="116" spans="2:7">
      <c r="B116" s="432">
        <v>2346</v>
      </c>
      <c r="C116" s="433" t="s">
        <v>2137</v>
      </c>
      <c r="D116" s="433" t="s">
        <v>849</v>
      </c>
      <c r="E116" s="432" t="s">
        <v>850</v>
      </c>
      <c r="F116" s="394">
        <v>46.400000000000006</v>
      </c>
      <c r="G116" s="395">
        <f>F116*'[1]Прайс-лист'!I3*(1-'[1]Прайс-лист'!$E$3)</f>
        <v>1252.8000000000002</v>
      </c>
    </row>
    <row r="117" spans="2:7">
      <c r="B117" s="434">
        <v>2347</v>
      </c>
      <c r="C117" s="435" t="s">
        <v>2138</v>
      </c>
      <c r="D117" s="435" t="s">
        <v>851</v>
      </c>
      <c r="E117" s="434" t="s">
        <v>852</v>
      </c>
      <c r="F117" s="394">
        <v>76.800000000000011</v>
      </c>
      <c r="G117" s="395">
        <f>F117*'[1]Прайс-лист'!I3*(1-'[1]Прайс-лист'!$E$3)</f>
        <v>2073.6000000000004</v>
      </c>
    </row>
    <row r="118" spans="2:7">
      <c r="B118" s="434">
        <v>2348</v>
      </c>
      <c r="C118" s="435" t="s">
        <v>243</v>
      </c>
      <c r="D118" s="435" t="s">
        <v>853</v>
      </c>
      <c r="E118" s="434" t="s">
        <v>854</v>
      </c>
      <c r="F118" s="394">
        <v>86.4</v>
      </c>
      <c r="G118" s="395">
        <f>F118*'[1]Прайс-лист'!I3*(1-'[1]Прайс-лист'!$E$3)</f>
        <v>2332.8000000000002</v>
      </c>
    </row>
    <row r="119" spans="2:7">
      <c r="B119" s="396">
        <v>2385</v>
      </c>
      <c r="C119" s="441" t="s">
        <v>2139</v>
      </c>
      <c r="D119" s="426" t="s">
        <v>855</v>
      </c>
      <c r="E119" s="396" t="s">
        <v>230</v>
      </c>
      <c r="F119" s="394">
        <v>53.6</v>
      </c>
      <c r="G119" s="395">
        <f>F119*'[1]Прайс-лист'!I3*(1-'[1]Прайс-лист'!$E$3)</f>
        <v>1447.2</v>
      </c>
    </row>
    <row r="120" spans="2:7">
      <c r="B120" s="396">
        <v>2386</v>
      </c>
      <c r="C120" s="441" t="s">
        <v>2140</v>
      </c>
      <c r="D120" s="426" t="s">
        <v>856</v>
      </c>
      <c r="E120" s="396" t="s">
        <v>857</v>
      </c>
      <c r="F120" s="394">
        <v>53.6</v>
      </c>
      <c r="G120" s="395">
        <f>F120*'[1]Прайс-лист'!I3*(1-'[1]Прайс-лист'!$E$3)</f>
        <v>1447.2</v>
      </c>
    </row>
    <row r="121" spans="2:7">
      <c r="B121" s="432">
        <v>2390</v>
      </c>
      <c r="C121" s="433" t="s">
        <v>2141</v>
      </c>
      <c r="D121" s="433" t="s">
        <v>858</v>
      </c>
      <c r="E121" s="432" t="s">
        <v>859</v>
      </c>
      <c r="F121" s="394">
        <v>358.40000000000003</v>
      </c>
      <c r="G121" s="395">
        <f>F121*'[1]Прайс-лист'!I3*(1-'[1]Прайс-лист'!$E$3)</f>
        <v>9676.8000000000011</v>
      </c>
    </row>
    <row r="122" spans="2:7">
      <c r="B122" s="434">
        <v>2391</v>
      </c>
      <c r="C122" s="435" t="s">
        <v>2142</v>
      </c>
      <c r="D122" s="435" t="s">
        <v>860</v>
      </c>
      <c r="E122" s="434" t="s">
        <v>861</v>
      </c>
      <c r="F122" s="394">
        <v>472.8</v>
      </c>
      <c r="G122" s="395">
        <f>F122*'[1]Прайс-лист'!I3*(1-'[1]Прайс-лист'!$E$3)</f>
        <v>12765.6</v>
      </c>
    </row>
    <row r="123" spans="2:7">
      <c r="B123" s="432">
        <v>2392</v>
      </c>
      <c r="C123" s="433" t="s">
        <v>2143</v>
      </c>
      <c r="D123" s="433" t="s">
        <v>862</v>
      </c>
      <c r="E123" s="432" t="s">
        <v>863</v>
      </c>
      <c r="F123" s="394">
        <v>584.80000000000007</v>
      </c>
      <c r="G123" s="395">
        <f>F123*'[1]Прайс-лист'!I3*(1-'[1]Прайс-лист'!$E$3)</f>
        <v>15789.600000000002</v>
      </c>
    </row>
    <row r="124" spans="2:7">
      <c r="B124" s="434">
        <v>2393</v>
      </c>
      <c r="C124" s="435" t="s">
        <v>2144</v>
      </c>
      <c r="D124" s="435" t="s">
        <v>864</v>
      </c>
      <c r="E124" s="434" t="s">
        <v>2145</v>
      </c>
      <c r="F124" s="394">
        <v>1280</v>
      </c>
      <c r="G124" s="395">
        <f>F124*'[1]Прайс-лист'!I3*(1-'[1]Прайс-лист'!$E$3)</f>
        <v>34560</v>
      </c>
    </row>
    <row r="125" spans="2:7">
      <c r="B125" s="432">
        <v>2394</v>
      </c>
      <c r="C125" s="435" t="s">
        <v>866</v>
      </c>
      <c r="D125" s="435" t="s">
        <v>866</v>
      </c>
      <c r="E125" s="434" t="s">
        <v>867</v>
      </c>
      <c r="F125" s="394">
        <v>969.6</v>
      </c>
      <c r="G125" s="395">
        <f>F125*'[1]Прайс-лист'!I3*(1-'[1]Прайс-лист'!$E$3)</f>
        <v>26179.200000000001</v>
      </c>
    </row>
    <row r="126" spans="2:7">
      <c r="B126" s="434">
        <v>2395</v>
      </c>
      <c r="C126" s="433" t="s">
        <v>2146</v>
      </c>
      <c r="D126" s="433" t="s">
        <v>868</v>
      </c>
      <c r="E126" s="432" t="s">
        <v>859</v>
      </c>
      <c r="F126" s="394">
        <v>504</v>
      </c>
      <c r="G126" s="395">
        <f>F126*'[1]Прайс-лист'!I3*(1-'[1]Прайс-лист'!$E$3)</f>
        <v>13608</v>
      </c>
    </row>
    <row r="127" spans="2:7">
      <c r="B127" s="432">
        <v>2396</v>
      </c>
      <c r="C127" s="435" t="s">
        <v>2147</v>
      </c>
      <c r="D127" s="435" t="s">
        <v>869</v>
      </c>
      <c r="E127" s="434" t="s">
        <v>861</v>
      </c>
      <c r="F127" s="394">
        <v>634.40000000000009</v>
      </c>
      <c r="G127" s="395">
        <f>F127*'[1]Прайс-лист'!I3*(1-'[1]Прайс-лист'!$E$3)</f>
        <v>17128.800000000003</v>
      </c>
    </row>
    <row r="128" spans="2:7">
      <c r="B128" s="436">
        <v>2397</v>
      </c>
      <c r="C128" s="433" t="s">
        <v>2148</v>
      </c>
      <c r="D128" s="433" t="s">
        <v>870</v>
      </c>
      <c r="E128" s="432" t="s">
        <v>863</v>
      </c>
      <c r="F128" s="422">
        <v>827.2</v>
      </c>
      <c r="G128" s="446">
        <f>F128*'[1]Прайс-лист'!I3*(1-'[1]Прайс-лист'!$E$3)</f>
        <v>22334.400000000001</v>
      </c>
    </row>
    <row r="129" spans="2:7">
      <c r="B129" s="434">
        <v>2398</v>
      </c>
      <c r="C129" s="435" t="s">
        <v>112</v>
      </c>
      <c r="D129" s="447" t="s">
        <v>871</v>
      </c>
      <c r="E129" s="434" t="s">
        <v>669</v>
      </c>
      <c r="F129" s="399">
        <v>1000.8000000000001</v>
      </c>
      <c r="G129" s="424">
        <f>F129*'[1]Прайс-лист'!I3*(1-'[1]Прайс-лист'!$E$3)</f>
        <v>27021.600000000002</v>
      </c>
    </row>
    <row r="130" spans="2:7">
      <c r="B130" s="443">
        <v>2399</v>
      </c>
      <c r="C130" s="433" t="s">
        <v>2149</v>
      </c>
      <c r="D130" s="448" t="s">
        <v>873</v>
      </c>
      <c r="E130" s="443" t="s">
        <v>308</v>
      </c>
      <c r="F130" s="394">
        <v>1536</v>
      </c>
      <c r="G130" s="395">
        <f>F130*'[1]Прайс-лист'!I3*(1-'[1]Прайс-лист'!$E$3)</f>
        <v>41472</v>
      </c>
    </row>
    <row r="131" spans="2:7">
      <c r="B131" s="449">
        <v>3050</v>
      </c>
      <c r="C131" s="450" t="s">
        <v>2150</v>
      </c>
      <c r="D131" s="450" t="s">
        <v>2151</v>
      </c>
      <c r="E131" s="449" t="s">
        <v>878</v>
      </c>
      <c r="F131" s="451">
        <v>20.8</v>
      </c>
      <c r="G131" s="452">
        <f>F131*'[1]Прайс-лист'!I3*(1-'[1]Прайс-лист'!$E$3)</f>
        <v>561.6</v>
      </c>
    </row>
    <row r="132" spans="2:7">
      <c r="B132" s="453">
        <v>3076</v>
      </c>
      <c r="C132" s="454" t="s">
        <v>2152</v>
      </c>
      <c r="D132" s="454" t="s">
        <v>2153</v>
      </c>
      <c r="E132" s="449" t="s">
        <v>880</v>
      </c>
      <c r="F132" s="455">
        <v>42.4</v>
      </c>
      <c r="G132" s="452">
        <f>F132*'[1]Прайс-лист'!I3*(1-'[1]Прайс-лист'!$E$3)</f>
        <v>1144.8</v>
      </c>
    </row>
    <row r="133" spans="2:7">
      <c r="B133" s="449">
        <v>3051</v>
      </c>
      <c r="C133" s="450" t="s">
        <v>2154</v>
      </c>
      <c r="D133" s="450" t="s">
        <v>2155</v>
      </c>
      <c r="E133" s="449" t="s">
        <v>885</v>
      </c>
      <c r="F133" s="451">
        <v>24.8</v>
      </c>
      <c r="G133" s="452">
        <f>F133*'[1]Прайс-лист'!I3*(1-'[1]Прайс-лист'!$E$3)</f>
        <v>669.6</v>
      </c>
    </row>
    <row r="134" spans="2:7">
      <c r="B134" s="453">
        <v>3052</v>
      </c>
      <c r="C134" s="454" t="s">
        <v>2156</v>
      </c>
      <c r="D134" s="454" t="s">
        <v>2157</v>
      </c>
      <c r="E134" s="453" t="s">
        <v>887</v>
      </c>
      <c r="F134" s="451">
        <v>84.8</v>
      </c>
      <c r="G134" s="452">
        <f>F134*'[1]Прайс-лист'!I3*(1-'[1]Прайс-лист'!$E$3)</f>
        <v>2289.6</v>
      </c>
    </row>
    <row r="135" spans="2:7">
      <c r="B135" s="449">
        <v>3053</v>
      </c>
      <c r="C135" s="450" t="s">
        <v>2158</v>
      </c>
      <c r="D135" s="450" t="s">
        <v>2159</v>
      </c>
      <c r="E135" s="449" t="s">
        <v>2160</v>
      </c>
      <c r="F135" s="451">
        <v>23.2</v>
      </c>
      <c r="G135" s="452">
        <f>F135*'[1]Прайс-лист'!I3*(1-'[1]Прайс-лист'!$E$3)</f>
        <v>626.4</v>
      </c>
    </row>
    <row r="136" spans="2:7">
      <c r="B136" s="453">
        <v>3054</v>
      </c>
      <c r="C136" s="454" t="s">
        <v>2161</v>
      </c>
      <c r="D136" s="454" t="s">
        <v>2162</v>
      </c>
      <c r="E136" s="453" t="s">
        <v>898</v>
      </c>
      <c r="F136" s="451">
        <v>94.4</v>
      </c>
      <c r="G136" s="452">
        <f>F136*'[1]Прайс-лист'!I3*(1-'[1]Прайс-лист'!$E$3)</f>
        <v>2548.8000000000002</v>
      </c>
    </row>
    <row r="137" spans="2:7">
      <c r="B137" s="449">
        <v>3055</v>
      </c>
      <c r="C137" s="450" t="s">
        <v>2163</v>
      </c>
      <c r="D137" s="450" t="s">
        <v>2164</v>
      </c>
      <c r="E137" s="449" t="s">
        <v>900</v>
      </c>
      <c r="F137" s="451">
        <v>25.6</v>
      </c>
      <c r="G137" s="452">
        <f>F137*'[1]Прайс-лист'!I3*(1-'[1]Прайс-лист'!$E$3)</f>
        <v>691.2</v>
      </c>
    </row>
    <row r="138" spans="2:7">
      <c r="B138" s="453">
        <v>3056</v>
      </c>
      <c r="C138" s="454" t="s">
        <v>2165</v>
      </c>
      <c r="D138" s="454" t="s">
        <v>2166</v>
      </c>
      <c r="E138" s="453" t="s">
        <v>907</v>
      </c>
      <c r="F138" s="451">
        <v>106.4</v>
      </c>
      <c r="G138" s="452">
        <f>F138*'[1]Прайс-лист'!I3*(1-'[1]Прайс-лист'!$E$3)</f>
        <v>2872.8</v>
      </c>
    </row>
    <row r="139" spans="2:7">
      <c r="B139" s="449">
        <v>3057</v>
      </c>
      <c r="C139" s="450" t="s">
        <v>2167</v>
      </c>
      <c r="D139" s="450" t="s">
        <v>2168</v>
      </c>
      <c r="E139" s="449" t="s">
        <v>909</v>
      </c>
      <c r="F139" s="451">
        <v>43.2</v>
      </c>
      <c r="G139" s="452">
        <f>F139*'[1]Прайс-лист'!I3*(1-'[1]Прайс-лист'!$E$3)</f>
        <v>1166.4000000000001</v>
      </c>
    </row>
    <row r="140" spans="2:7">
      <c r="B140" s="453">
        <v>3058</v>
      </c>
      <c r="C140" s="454" t="s">
        <v>2169</v>
      </c>
      <c r="D140" s="454" t="s">
        <v>2170</v>
      </c>
      <c r="E140" s="453" t="s">
        <v>917</v>
      </c>
      <c r="F140" s="451">
        <v>157.6</v>
      </c>
      <c r="G140" s="452">
        <f>F140*'[1]Прайс-лист'!I3*(1-'[1]Прайс-лист'!$E$3)</f>
        <v>4255.2</v>
      </c>
    </row>
    <row r="141" spans="2:7">
      <c r="B141" s="449">
        <v>3059</v>
      </c>
      <c r="C141" s="450" t="s">
        <v>2171</v>
      </c>
      <c r="D141" s="450" t="s">
        <v>2172</v>
      </c>
      <c r="E141" s="449" t="s">
        <v>919</v>
      </c>
      <c r="F141" s="451">
        <v>44</v>
      </c>
      <c r="G141" s="452">
        <f>F141*'[1]Прайс-лист'!I3*(1-'[1]Прайс-лист'!$E$3)</f>
        <v>1188</v>
      </c>
    </row>
    <row r="142" spans="2:7">
      <c r="B142" s="453">
        <v>3060</v>
      </c>
      <c r="C142" s="454" t="s">
        <v>2173</v>
      </c>
      <c r="D142" s="454" t="s">
        <v>2174</v>
      </c>
      <c r="E142" s="453" t="s">
        <v>929</v>
      </c>
      <c r="F142" s="451">
        <v>239.2</v>
      </c>
      <c r="G142" s="452">
        <f>F142*'[1]Прайс-лист'!I3*(1-'[1]Прайс-лист'!$E$3)</f>
        <v>6458.4</v>
      </c>
    </row>
    <row r="143" spans="2:7">
      <c r="B143" s="449">
        <v>3061</v>
      </c>
      <c r="C143" s="450" t="s">
        <v>2175</v>
      </c>
      <c r="D143" s="450" t="s">
        <v>2176</v>
      </c>
      <c r="E143" s="449" t="s">
        <v>931</v>
      </c>
      <c r="F143" s="451">
        <v>76.8</v>
      </c>
      <c r="G143" s="452">
        <f>F143*'[1]Прайс-лист'!I3*(1-'[1]Прайс-лист'!$E$3)</f>
        <v>2073.6</v>
      </c>
    </row>
    <row r="144" spans="2:7">
      <c r="B144" s="453">
        <v>3062</v>
      </c>
      <c r="C144" s="454" t="s">
        <v>2177</v>
      </c>
      <c r="D144" s="454" t="s">
        <v>2178</v>
      </c>
      <c r="E144" s="453" t="s">
        <v>933</v>
      </c>
      <c r="F144" s="451">
        <v>64</v>
      </c>
      <c r="G144" s="452">
        <f>F144*'[1]Прайс-лист'!I3*(1-'[1]Прайс-лист'!$E$3)</f>
        <v>1728</v>
      </c>
    </row>
    <row r="145" spans="2:7">
      <c r="B145" s="449">
        <v>3063</v>
      </c>
      <c r="C145" s="450" t="s">
        <v>2179</v>
      </c>
      <c r="D145" s="450" t="s">
        <v>2180</v>
      </c>
      <c r="E145" s="449" t="s">
        <v>942</v>
      </c>
      <c r="F145" s="451">
        <v>84</v>
      </c>
      <c r="G145" s="452">
        <f>F145*'[1]Прайс-лист'!I3*(1-'[1]Прайс-лист'!$E$3)</f>
        <v>2268</v>
      </c>
    </row>
    <row r="146" spans="2:7">
      <c r="B146" s="453">
        <v>3064</v>
      </c>
      <c r="C146" s="454" t="s">
        <v>2181</v>
      </c>
      <c r="D146" s="454" t="s">
        <v>2182</v>
      </c>
      <c r="E146" s="453" t="s">
        <v>950</v>
      </c>
      <c r="F146" s="451">
        <v>120</v>
      </c>
      <c r="G146" s="452">
        <f>F146*'[1]Прайс-лист'!I3*(1-'[1]Прайс-лист'!$E$3)</f>
        <v>3240</v>
      </c>
    </row>
    <row r="147" spans="2:7">
      <c r="B147" s="449">
        <v>3065</v>
      </c>
      <c r="C147" s="450" t="s">
        <v>2183</v>
      </c>
      <c r="D147" s="450" t="s">
        <v>2184</v>
      </c>
      <c r="E147" s="449" t="s">
        <v>952</v>
      </c>
      <c r="F147" s="451">
        <v>32.799999999999997</v>
      </c>
      <c r="G147" s="452">
        <f>F147*'[1]Прайс-лист'!I3*(1-'[1]Прайс-лист'!$E$3)</f>
        <v>885.59999999999991</v>
      </c>
    </row>
    <row r="148" spans="2:7">
      <c r="B148" s="453">
        <v>3073</v>
      </c>
      <c r="C148" s="454" t="s">
        <v>2185</v>
      </c>
      <c r="D148" s="456" t="s">
        <v>968</v>
      </c>
      <c r="E148" s="453" t="s">
        <v>969</v>
      </c>
      <c r="F148" s="455">
        <v>140.80000000000001</v>
      </c>
      <c r="G148" s="452">
        <f>F148*'[1]Прайс-лист'!I3*(1-'[1]Прайс-лист'!$E$3)</f>
        <v>3801.6000000000004</v>
      </c>
    </row>
    <row r="149" spans="2:7">
      <c r="B149" s="449">
        <v>3074</v>
      </c>
      <c r="C149" s="450" t="s">
        <v>2186</v>
      </c>
      <c r="D149" s="457" t="s">
        <v>970</v>
      </c>
      <c r="E149" s="449" t="s">
        <v>971</v>
      </c>
      <c r="F149" s="451">
        <v>34.4</v>
      </c>
      <c r="G149" s="452">
        <f>F149*'[1]Прайс-лист'!I3*(1-'[1]Прайс-лист'!$E$3)</f>
        <v>928.8</v>
      </c>
    </row>
    <row r="150" spans="2:7">
      <c r="B150" s="449">
        <v>3079</v>
      </c>
      <c r="C150" s="454" t="s">
        <v>2187</v>
      </c>
      <c r="D150" s="450" t="s">
        <v>978</v>
      </c>
      <c r="E150" s="453" t="s">
        <v>979</v>
      </c>
      <c r="F150" s="451">
        <v>237.6</v>
      </c>
      <c r="G150" s="452">
        <f>F150*'[1]Прайс-лист'!I3*(1-'[1]Прайс-лист'!$E$3)</f>
        <v>6415.2</v>
      </c>
    </row>
    <row r="151" spans="2:7">
      <c r="B151" s="449">
        <v>3080</v>
      </c>
      <c r="C151" s="450" t="s">
        <v>2188</v>
      </c>
      <c r="D151" s="450" t="s">
        <v>980</v>
      </c>
      <c r="E151" s="449" t="s">
        <v>981</v>
      </c>
      <c r="F151" s="451">
        <v>26.4</v>
      </c>
      <c r="G151" s="452">
        <f>F151*'[1]Прайс-лист'!I3*(1-'[1]Прайс-лист'!$E$3)</f>
        <v>712.8</v>
      </c>
    </row>
    <row r="152" spans="2:7">
      <c r="B152" s="449">
        <v>3081</v>
      </c>
      <c r="C152" s="450" t="s">
        <v>2189</v>
      </c>
      <c r="D152" s="450" t="s">
        <v>982</v>
      </c>
      <c r="E152" s="449" t="s">
        <v>983</v>
      </c>
      <c r="F152" s="451">
        <v>35.200000000000003</v>
      </c>
      <c r="G152" s="452">
        <f>F152*'[1]Прайс-лист'!I3*(1-'[1]Прайс-лист'!$E$3)</f>
        <v>950.40000000000009</v>
      </c>
    </row>
    <row r="153" spans="2:7">
      <c r="B153" s="453">
        <v>3066</v>
      </c>
      <c r="C153" s="454" t="s">
        <v>2190</v>
      </c>
      <c r="D153" s="454" t="s">
        <v>997</v>
      </c>
      <c r="E153" s="453" t="s">
        <v>998</v>
      </c>
      <c r="F153" s="455">
        <v>248.8</v>
      </c>
      <c r="G153" s="452">
        <f>F153*'[1]Прайс-лист'!I3*(1-'[1]Прайс-лист'!$E$3)</f>
        <v>6717.6</v>
      </c>
    </row>
    <row r="154" spans="2:7">
      <c r="B154" s="449">
        <v>3067</v>
      </c>
      <c r="C154" s="450" t="s">
        <v>2191</v>
      </c>
      <c r="D154" s="450" t="s">
        <v>999</v>
      </c>
      <c r="E154" s="449" t="s">
        <v>1000</v>
      </c>
      <c r="F154" s="451">
        <v>58.4</v>
      </c>
      <c r="G154" s="452">
        <f>F154*'[1]Прайс-лист'!I3*(1-'[1]Прайс-лист'!$E$3)</f>
        <v>1576.8</v>
      </c>
    </row>
    <row r="155" spans="2:7">
      <c r="B155" s="453">
        <v>3068</v>
      </c>
      <c r="C155" s="454" t="s">
        <v>2192</v>
      </c>
      <c r="D155" s="454" t="s">
        <v>1001</v>
      </c>
      <c r="E155" s="453" t="s">
        <v>1002</v>
      </c>
      <c r="F155" s="451">
        <v>28.8</v>
      </c>
      <c r="G155" s="452">
        <f>F155*'[1]Прайс-лист'!I3*(1-'[1]Прайс-лист'!$E$3)</f>
        <v>777.6</v>
      </c>
    </row>
    <row r="156" spans="2:7">
      <c r="B156" s="449">
        <v>3069</v>
      </c>
      <c r="C156" s="450" t="s">
        <v>2193</v>
      </c>
      <c r="D156" s="450" t="s">
        <v>1003</v>
      </c>
      <c r="E156" s="449" t="s">
        <v>1004</v>
      </c>
      <c r="F156" s="451">
        <v>28.8</v>
      </c>
      <c r="G156" s="452">
        <f>F156*'[1]Прайс-лист'!I3*(1-'[1]Прайс-лист'!$E$3)</f>
        <v>777.6</v>
      </c>
    </row>
    <row r="157" spans="2:7">
      <c r="B157" s="449">
        <v>3070</v>
      </c>
      <c r="C157" s="450" t="s">
        <v>2194</v>
      </c>
      <c r="D157" s="457" t="s">
        <v>2195</v>
      </c>
      <c r="E157" s="449"/>
      <c r="F157" s="458">
        <v>28.8</v>
      </c>
      <c r="G157" s="452">
        <f>F157*'[1]Прайс-лист'!I3*(1-'[1]Прайс-лист'!$E$3)</f>
        <v>777.6</v>
      </c>
    </row>
    <row r="158" spans="2:7">
      <c r="B158" s="459">
        <v>3071</v>
      </c>
      <c r="C158" s="450" t="s">
        <v>2196</v>
      </c>
      <c r="D158" s="460" t="s">
        <v>2197</v>
      </c>
      <c r="E158" s="459"/>
      <c r="F158" s="458">
        <v>10.4</v>
      </c>
      <c r="G158" s="452">
        <f>F158*'[1]Прайс-лист'!I3*(1-'[1]Прайс-лист'!$E$3)</f>
        <v>280.8</v>
      </c>
    </row>
    <row r="159" spans="2:7">
      <c r="B159" s="449">
        <v>3072</v>
      </c>
      <c r="C159" s="450" t="s">
        <v>2198</v>
      </c>
      <c r="D159" s="457" t="s">
        <v>2199</v>
      </c>
      <c r="E159" s="449"/>
      <c r="F159" s="451">
        <v>10.4</v>
      </c>
      <c r="G159" s="452">
        <f>F159*'[1]Прайс-лист'!I3*(1-'[1]Прайс-лист'!$E$3)</f>
        <v>280.8</v>
      </c>
    </row>
    <row r="160" spans="2:7">
      <c r="B160" s="449">
        <v>3075</v>
      </c>
      <c r="C160" s="450" t="s">
        <v>2200</v>
      </c>
      <c r="D160" s="457" t="s">
        <v>1011</v>
      </c>
      <c r="E160" s="449" t="s">
        <v>2201</v>
      </c>
      <c r="F160" s="458">
        <v>26.4</v>
      </c>
      <c r="G160" s="452">
        <f>F160*'[1]Прайс-лист'!I3*(1-'[1]Прайс-лист'!$E$3)</f>
        <v>712.8</v>
      </c>
    </row>
    <row r="161" spans="2:7">
      <c r="B161" s="453">
        <v>3077</v>
      </c>
      <c r="C161" s="454" t="s">
        <v>2202</v>
      </c>
      <c r="D161" s="456" t="s">
        <v>1021</v>
      </c>
      <c r="E161" s="453" t="s">
        <v>1022</v>
      </c>
      <c r="F161" s="458">
        <v>408</v>
      </c>
      <c r="G161" s="452">
        <f>F161*'[1]Прайс-лист'!I3*(1-'[1]Прайс-лист'!$E$3)</f>
        <v>11016</v>
      </c>
    </row>
    <row r="162" spans="2:7">
      <c r="B162" s="449">
        <v>3078</v>
      </c>
      <c r="C162" s="450" t="s">
        <v>2203</v>
      </c>
      <c r="D162" s="457" t="s">
        <v>1023</v>
      </c>
      <c r="E162" s="449" t="s">
        <v>1024</v>
      </c>
      <c r="F162" s="451">
        <v>36.799999999999997</v>
      </c>
      <c r="G162" s="452">
        <f>F162*'[1]Прайс-лист'!I3*(1-'[1]Прайс-лист'!$E$3)</f>
        <v>993.59999999999991</v>
      </c>
    </row>
    <row r="163" spans="2:7" s="389" customFormat="1" ht="18.75" thickBot="1">
      <c r="B163" s="383"/>
      <c r="C163" s="384" t="s">
        <v>2204</v>
      </c>
      <c r="D163" s="385" t="s">
        <v>1042</v>
      </c>
      <c r="E163" s="386"/>
      <c r="F163" s="408"/>
      <c r="G163" s="409"/>
    </row>
    <row r="164" spans="2:7">
      <c r="B164" s="432">
        <v>2401</v>
      </c>
      <c r="C164" s="433" t="s">
        <v>2205</v>
      </c>
      <c r="D164" s="433" t="s">
        <v>1043</v>
      </c>
      <c r="E164" s="432" t="s">
        <v>1044</v>
      </c>
      <c r="F164" s="394">
        <v>71.28</v>
      </c>
      <c r="G164" s="395">
        <f>F164*'[1]Прайс-лист'!I3*(1-'[1]Прайс-лист'!$E$3)</f>
        <v>1924.56</v>
      </c>
    </row>
    <row r="165" spans="2:7">
      <c r="B165" s="434">
        <v>2402</v>
      </c>
      <c r="C165" s="435" t="s">
        <v>2206</v>
      </c>
      <c r="D165" s="435" t="s">
        <v>1045</v>
      </c>
      <c r="E165" s="434" t="s">
        <v>1046</v>
      </c>
      <c r="F165" s="394">
        <v>66</v>
      </c>
      <c r="G165" s="395">
        <f>F165*'[1]Прайс-лист'!I3*(1-'[1]Прайс-лист'!$E$3)</f>
        <v>1782</v>
      </c>
    </row>
    <row r="166" spans="2:7">
      <c r="B166" s="432">
        <v>2403</v>
      </c>
      <c r="C166" s="433" t="s">
        <v>2207</v>
      </c>
      <c r="D166" s="433" t="s">
        <v>1047</v>
      </c>
      <c r="E166" s="432" t="s">
        <v>2208</v>
      </c>
      <c r="F166" s="394">
        <v>130.4</v>
      </c>
      <c r="G166" s="395">
        <f>F166*'[1]Прайс-лист'!I3*(1-'[1]Прайс-лист'!$E$3)</f>
        <v>3520.8</v>
      </c>
    </row>
    <row r="167" spans="2:7">
      <c r="B167" s="434">
        <v>2404</v>
      </c>
      <c r="C167" s="435" t="s">
        <v>2209</v>
      </c>
      <c r="D167" s="435" t="s">
        <v>1048</v>
      </c>
      <c r="E167" s="434" t="s">
        <v>772</v>
      </c>
      <c r="F167" s="394">
        <v>402.40000000000003</v>
      </c>
      <c r="G167" s="395">
        <f>F167*'[1]Прайс-лист'!I3*(1-'[1]Прайс-лист'!$E$3)</f>
        <v>10864.800000000001</v>
      </c>
    </row>
    <row r="168" spans="2:7">
      <c r="B168" s="432">
        <v>2405</v>
      </c>
      <c r="C168" s="433" t="s">
        <v>2210</v>
      </c>
      <c r="D168" s="433" t="s">
        <v>1049</v>
      </c>
      <c r="E168" s="432" t="s">
        <v>713</v>
      </c>
      <c r="F168" s="394">
        <v>242.4</v>
      </c>
      <c r="G168" s="395">
        <f>F168*'[1]Прайс-лист'!I3*(1-'[1]Прайс-лист'!$E$3)</f>
        <v>6544.8</v>
      </c>
    </row>
    <row r="169" spans="2:7">
      <c r="B169" s="434">
        <v>2406</v>
      </c>
      <c r="C169" s="435" t="s">
        <v>2211</v>
      </c>
      <c r="D169" s="435" t="s">
        <v>1050</v>
      </c>
      <c r="E169" s="434" t="s">
        <v>711</v>
      </c>
      <c r="F169" s="394">
        <v>242.4</v>
      </c>
      <c r="G169" s="395">
        <f>F169*'[1]Прайс-лист'!I3*(1-'[1]Прайс-лист'!$E$3)</f>
        <v>6544.8</v>
      </c>
    </row>
    <row r="170" spans="2:7">
      <c r="B170" s="432">
        <v>2407</v>
      </c>
      <c r="C170" s="433" t="s">
        <v>2212</v>
      </c>
      <c r="D170" s="433" t="s">
        <v>1051</v>
      </c>
      <c r="E170" s="432" t="s">
        <v>740</v>
      </c>
      <c r="F170" s="422">
        <v>308</v>
      </c>
      <c r="G170" s="395">
        <f>F170*'[1]Прайс-лист'!I3*(1-'[1]Прайс-лист'!$E$3)</f>
        <v>8316</v>
      </c>
    </row>
    <row r="171" spans="2:7">
      <c r="B171" s="434">
        <v>2414</v>
      </c>
      <c r="C171" s="435" t="s">
        <v>2213</v>
      </c>
      <c r="D171" s="447" t="s">
        <v>1052</v>
      </c>
      <c r="E171" s="434" t="s">
        <v>1053</v>
      </c>
      <c r="F171" s="399">
        <v>206.4</v>
      </c>
      <c r="G171" s="395">
        <f>F171*'[1]Прайс-лист'!I3*(1-'[1]Прайс-лист'!$E$3)</f>
        <v>5572.8</v>
      </c>
    </row>
    <row r="172" spans="2:7">
      <c r="B172" s="432">
        <v>2413</v>
      </c>
      <c r="C172" s="433" t="s">
        <v>2214</v>
      </c>
      <c r="D172" s="461" t="s">
        <v>1054</v>
      </c>
      <c r="E172" s="432" t="s">
        <v>121</v>
      </c>
      <c r="F172" s="422">
        <v>323.20000000000005</v>
      </c>
      <c r="G172" s="446">
        <f>F172*'[1]Прайс-лист'!I3*(1-'[1]Прайс-лист'!$E$3)</f>
        <v>8726.4000000000015</v>
      </c>
    </row>
    <row r="173" spans="2:7">
      <c r="B173" s="434">
        <v>2425</v>
      </c>
      <c r="C173" s="435" t="s">
        <v>2215</v>
      </c>
      <c r="D173" s="447" t="s">
        <v>1055</v>
      </c>
      <c r="E173" s="434" t="s">
        <v>682</v>
      </c>
      <c r="F173" s="399">
        <v>369.6</v>
      </c>
      <c r="G173" s="424">
        <f>F173*'[1]Прайс-лист'!I3*(1-'[1]Прайс-лист'!$E$3)</f>
        <v>9979.2000000000007</v>
      </c>
    </row>
    <row r="174" spans="2:7">
      <c r="B174" s="434">
        <v>2410</v>
      </c>
      <c r="C174" s="435" t="s">
        <v>2216</v>
      </c>
      <c r="D174" s="435" t="s">
        <v>1059</v>
      </c>
      <c r="E174" s="434" t="s">
        <v>1060</v>
      </c>
      <c r="F174" s="394">
        <v>120.80000000000001</v>
      </c>
      <c r="G174" s="395">
        <f>F174*'[1]Прайс-лист'!I3*(1-'[1]Прайс-лист'!$E$3)</f>
        <v>3261.6000000000004</v>
      </c>
    </row>
    <row r="175" spans="2:7">
      <c r="B175" s="434">
        <v>2417</v>
      </c>
      <c r="C175" s="435" t="s">
        <v>2217</v>
      </c>
      <c r="D175" s="435" t="s">
        <v>2218</v>
      </c>
      <c r="E175" s="434" t="s">
        <v>2219</v>
      </c>
      <c r="F175" s="394">
        <v>504.8</v>
      </c>
      <c r="G175" s="395">
        <f>F175*'[1]Прайс-лист'!I3*(1-'[1]Прайс-лист'!$E$3)</f>
        <v>13629.6</v>
      </c>
    </row>
    <row r="176" spans="2:7">
      <c r="B176" s="432">
        <v>2411</v>
      </c>
      <c r="C176" s="433" t="s">
        <v>2220</v>
      </c>
      <c r="D176" s="435" t="s">
        <v>1063</v>
      </c>
      <c r="E176" s="432" t="s">
        <v>772</v>
      </c>
      <c r="F176" s="399">
        <v>440</v>
      </c>
      <c r="G176" s="395">
        <f>F176*'[1]Прайс-лист'!I3*(1-'[1]Прайс-лист'!$E$3)</f>
        <v>11880</v>
      </c>
    </row>
    <row r="177" spans="2:7">
      <c r="B177" s="449">
        <v>2416</v>
      </c>
      <c r="C177" s="450" t="s">
        <v>2221</v>
      </c>
      <c r="D177" s="450" t="s">
        <v>2222</v>
      </c>
      <c r="E177" s="449" t="s">
        <v>307</v>
      </c>
      <c r="F177" s="451">
        <v>488</v>
      </c>
      <c r="G177" s="452">
        <f>F177*'[1]Прайс-лист'!I3*(1-'[1]Прайс-лист'!$E$3)</f>
        <v>13176</v>
      </c>
    </row>
    <row r="178" spans="2:7">
      <c r="B178" s="449">
        <v>2418</v>
      </c>
      <c r="C178" s="450" t="s">
        <v>2223</v>
      </c>
      <c r="D178" s="450" t="s">
        <v>2224</v>
      </c>
      <c r="E178" s="449" t="s">
        <v>669</v>
      </c>
      <c r="F178" s="451">
        <v>420.8</v>
      </c>
      <c r="G178" s="452">
        <f>F178*'[1]Прайс-лист'!I3*(1-'[1]Прайс-лист'!$E$3)</f>
        <v>11361.6</v>
      </c>
    </row>
    <row r="179" spans="2:7">
      <c r="B179" s="449">
        <v>2419</v>
      </c>
      <c r="C179" s="450" t="s">
        <v>2225</v>
      </c>
      <c r="D179" s="450" t="s">
        <v>2226</v>
      </c>
      <c r="E179" s="449" t="s">
        <v>308</v>
      </c>
      <c r="F179" s="451">
        <v>736.8</v>
      </c>
      <c r="G179" s="452">
        <f>F179*'[1]Прайс-лист'!I3*(1-'[1]Прайс-лист'!$E$3)</f>
        <v>19893.599999999999</v>
      </c>
    </row>
    <row r="180" spans="2:7">
      <c r="B180" s="449">
        <v>2426</v>
      </c>
      <c r="C180" s="450" t="s">
        <v>2227</v>
      </c>
      <c r="D180" s="450" t="s">
        <v>2228</v>
      </c>
      <c r="E180" s="449" t="s">
        <v>671</v>
      </c>
      <c r="F180" s="451">
        <v>452.8</v>
      </c>
      <c r="G180" s="452">
        <f>F180*'[1]Прайс-лист'!I3*(1-'[1]Прайс-лист'!$E$3)</f>
        <v>12225.6</v>
      </c>
    </row>
    <row r="181" spans="2:7">
      <c r="B181" s="434">
        <v>2440</v>
      </c>
      <c r="C181" s="435" t="s">
        <v>2229</v>
      </c>
      <c r="D181" s="435" t="s">
        <v>1069</v>
      </c>
      <c r="E181" s="434" t="s">
        <v>308</v>
      </c>
      <c r="F181" s="399">
        <v>228</v>
      </c>
      <c r="G181" s="395">
        <f>F181*'[1]Прайс-лист'!I3*(1-'[1]Прайс-лист'!$E$3)</f>
        <v>6156</v>
      </c>
    </row>
    <row r="182" spans="2:7">
      <c r="B182" s="432">
        <v>2424</v>
      </c>
      <c r="C182" s="433" t="s">
        <v>2230</v>
      </c>
      <c r="D182" s="433" t="s">
        <v>1070</v>
      </c>
      <c r="E182" s="432" t="s">
        <v>42</v>
      </c>
      <c r="F182" s="422">
        <v>356.8</v>
      </c>
      <c r="G182" s="395">
        <f>F182*'[1]Прайс-лист'!I3*(1-'[1]Прайс-лист'!$E$3)</f>
        <v>9633.6</v>
      </c>
    </row>
    <row r="183" spans="2:7">
      <c r="B183" s="434">
        <v>2420</v>
      </c>
      <c r="C183" s="435" t="s">
        <v>2231</v>
      </c>
      <c r="D183" s="435" t="s">
        <v>2232</v>
      </c>
      <c r="E183" s="434" t="s">
        <v>1072</v>
      </c>
      <c r="F183" s="399">
        <v>375.20000000000005</v>
      </c>
      <c r="G183" s="395">
        <f>F183*'[1]Прайс-лист'!I3*(1-'[1]Прайс-лист'!$E$3)</f>
        <v>10130.400000000001</v>
      </c>
    </row>
    <row r="184" spans="2:7">
      <c r="B184" s="432">
        <v>2421</v>
      </c>
      <c r="C184" s="433" t="s">
        <v>2233</v>
      </c>
      <c r="D184" s="433" t="s">
        <v>1073</v>
      </c>
      <c r="E184" s="432" t="s">
        <v>1074</v>
      </c>
      <c r="F184" s="394">
        <v>417.6</v>
      </c>
      <c r="G184" s="395">
        <f>F184*'[1]Прайс-лист'!I3*(1-'[1]Прайс-лист'!$E$3)</f>
        <v>11275.2</v>
      </c>
    </row>
    <row r="185" spans="2:7">
      <c r="B185" s="434">
        <v>2422</v>
      </c>
      <c r="C185" s="435" t="s">
        <v>2234</v>
      </c>
      <c r="D185" s="447" t="s">
        <v>1075</v>
      </c>
      <c r="E185" s="434" t="s">
        <v>1076</v>
      </c>
      <c r="F185" s="394">
        <v>455.20000000000005</v>
      </c>
      <c r="G185" s="395">
        <f>F185*'[1]Прайс-лист'!I3*(1-'[1]Прайс-лист'!$E$3)</f>
        <v>12290.400000000001</v>
      </c>
    </row>
    <row r="186" spans="2:7">
      <c r="B186" s="432">
        <v>2423</v>
      </c>
      <c r="C186" s="433" t="s">
        <v>2235</v>
      </c>
      <c r="D186" s="433" t="s">
        <v>1077</v>
      </c>
      <c r="E186" s="432" t="s">
        <v>772</v>
      </c>
      <c r="F186" s="394">
        <v>569.6</v>
      </c>
      <c r="G186" s="395">
        <f>F186*'[1]Прайс-лист'!I3*(1-'[1]Прайс-лист'!$E$3)</f>
        <v>15379.2</v>
      </c>
    </row>
    <row r="187" spans="2:7">
      <c r="B187" s="434">
        <v>2430</v>
      </c>
      <c r="C187" s="435" t="s">
        <v>2236</v>
      </c>
      <c r="D187" s="435" t="s">
        <v>1078</v>
      </c>
      <c r="E187" s="434" t="s">
        <v>721</v>
      </c>
      <c r="F187" s="394">
        <v>1088.8</v>
      </c>
      <c r="G187" s="395">
        <f>F187*'[1]Прайс-лист'!I3*(1-'[1]Прайс-лист'!$E$3)</f>
        <v>29397.599999999999</v>
      </c>
    </row>
    <row r="188" spans="2:7">
      <c r="B188" s="436">
        <v>2470</v>
      </c>
      <c r="C188" s="437" t="s">
        <v>2237</v>
      </c>
      <c r="D188" s="437" t="s">
        <v>1079</v>
      </c>
      <c r="E188" s="436" t="s">
        <v>1080</v>
      </c>
      <c r="F188" s="394">
        <v>55.2</v>
      </c>
      <c r="G188" s="395">
        <f>F188*'[1]Прайс-лист'!I3*(1-'[1]Прайс-лист'!$E$3)</f>
        <v>1490.4</v>
      </c>
    </row>
    <row r="189" spans="2:7">
      <c r="B189" s="436">
        <v>2471</v>
      </c>
      <c r="C189" s="437" t="s">
        <v>2238</v>
      </c>
      <c r="D189" s="437" t="s">
        <v>1081</v>
      </c>
      <c r="E189" s="436" t="s">
        <v>731</v>
      </c>
      <c r="F189" s="394">
        <v>70.400000000000006</v>
      </c>
      <c r="G189" s="395">
        <f>F189*'[1]Прайс-лист'!I3*(1-'[1]Прайс-лист'!$E$3)</f>
        <v>1900.8000000000002</v>
      </c>
    </row>
    <row r="190" spans="2:7">
      <c r="B190" s="436">
        <v>2472</v>
      </c>
      <c r="C190" s="437" t="s">
        <v>2239</v>
      </c>
      <c r="D190" s="437" t="s">
        <v>2240</v>
      </c>
      <c r="E190" s="436" t="s">
        <v>2241</v>
      </c>
      <c r="F190" s="394">
        <v>128</v>
      </c>
      <c r="G190" s="395">
        <f>F190*'[1]Прайс-лист'!I3*(1-'[1]Прайс-лист'!$E$3)</f>
        <v>3456</v>
      </c>
    </row>
    <row r="191" spans="2:7">
      <c r="B191" s="436">
        <v>2473</v>
      </c>
      <c r="C191" s="437" t="s">
        <v>2242</v>
      </c>
      <c r="D191" s="437" t="s">
        <v>2243</v>
      </c>
      <c r="E191" s="436" t="s">
        <v>2244</v>
      </c>
      <c r="F191" s="394">
        <v>152</v>
      </c>
      <c r="G191" s="395">
        <f>F191*'[1]Прайс-лист'!I3*(1-'[1]Прайс-лист'!$E$3)</f>
        <v>4104</v>
      </c>
    </row>
    <row r="192" spans="2:7">
      <c r="B192" s="436">
        <v>2474</v>
      </c>
      <c r="C192" s="437" t="s">
        <v>2245</v>
      </c>
      <c r="D192" s="437" t="s">
        <v>2246</v>
      </c>
      <c r="E192" s="436" t="s">
        <v>2247</v>
      </c>
      <c r="F192" s="394">
        <v>236.8</v>
      </c>
      <c r="G192" s="395">
        <f>F192*'[1]Прайс-лист'!I3*(1-'[1]Прайс-лист'!$E$3)</f>
        <v>6393.6</v>
      </c>
    </row>
    <row r="193" spans="2:7">
      <c r="B193" s="436">
        <v>2475</v>
      </c>
      <c r="C193" s="437" t="s">
        <v>2248</v>
      </c>
      <c r="D193" s="437" t="s">
        <v>2249</v>
      </c>
      <c r="E193" s="436" t="s">
        <v>2250</v>
      </c>
      <c r="F193" s="394">
        <v>327.20000000000005</v>
      </c>
      <c r="G193" s="395">
        <f>F193*'[1]Прайс-лист'!I3*(1-'[1]Прайс-лист'!$E$3)</f>
        <v>8834.4000000000015</v>
      </c>
    </row>
    <row r="194" spans="2:7">
      <c r="B194" s="436">
        <v>2476</v>
      </c>
      <c r="C194" s="437" t="s">
        <v>2251</v>
      </c>
      <c r="D194" s="437" t="s">
        <v>2252</v>
      </c>
      <c r="E194" s="436" t="s">
        <v>709</v>
      </c>
      <c r="F194" s="394">
        <v>612</v>
      </c>
      <c r="G194" s="395">
        <f>F194*'[1]Прайс-лист'!I3*(1-'[1]Прайс-лист'!$E$3)</f>
        <v>16524</v>
      </c>
    </row>
    <row r="195" spans="2:7">
      <c r="B195" s="436">
        <v>2477</v>
      </c>
      <c r="C195" s="437" t="s">
        <v>2253</v>
      </c>
      <c r="D195" s="437" t="s">
        <v>2254</v>
      </c>
      <c r="E195" s="436" t="s">
        <v>721</v>
      </c>
      <c r="F195" s="394">
        <v>781.6</v>
      </c>
      <c r="G195" s="395">
        <f>F195*'[1]Прайс-лист'!I3*(1-'[1]Прайс-лист'!$E$3)</f>
        <v>21103.200000000001</v>
      </c>
    </row>
    <row r="196" spans="2:7">
      <c r="B196" s="436">
        <v>2478</v>
      </c>
      <c r="C196" s="437" t="s">
        <v>2255</v>
      </c>
      <c r="D196" s="437" t="s">
        <v>1094</v>
      </c>
      <c r="E196" s="436" t="s">
        <v>274</v>
      </c>
      <c r="F196" s="394">
        <v>200</v>
      </c>
      <c r="G196" s="395">
        <f>F196*'[1]Прайс-лист'!I3*(1-'[1]Прайс-лист'!$E$3)</f>
        <v>5400</v>
      </c>
    </row>
    <row r="197" spans="2:7">
      <c r="B197" s="436">
        <v>2479</v>
      </c>
      <c r="C197" s="437" t="s">
        <v>2256</v>
      </c>
      <c r="D197" s="437" t="s">
        <v>1095</v>
      </c>
      <c r="E197" s="436" t="s">
        <v>666</v>
      </c>
      <c r="F197" s="394">
        <v>256</v>
      </c>
      <c r="G197" s="395">
        <f>F197*'[1]Прайс-лист'!I3*(1-'[1]Прайс-лист'!$E$3)</f>
        <v>6912</v>
      </c>
    </row>
    <row r="198" spans="2:7">
      <c r="B198" s="436">
        <v>2480</v>
      </c>
      <c r="C198" s="437" t="s">
        <v>2257</v>
      </c>
      <c r="D198" s="437" t="s">
        <v>2258</v>
      </c>
      <c r="E198" s="436" t="s">
        <v>1060</v>
      </c>
      <c r="F198" s="394">
        <v>368</v>
      </c>
      <c r="G198" s="395">
        <f>F198*'[1]Прайс-лист'!I3*(1-'[1]Прайс-лист'!$E$3)</f>
        <v>9936</v>
      </c>
    </row>
    <row r="199" spans="2:7">
      <c r="B199" s="436">
        <v>2483</v>
      </c>
      <c r="C199" s="437" t="s">
        <v>2259</v>
      </c>
      <c r="D199" s="437" t="s">
        <v>1098</v>
      </c>
      <c r="E199" s="436"/>
      <c r="F199" s="394">
        <v>403.20000000000005</v>
      </c>
      <c r="G199" s="395">
        <f>F199*'[1]Прайс-лист'!I3*(1-'[1]Прайс-лист'!$E$3)</f>
        <v>10886.400000000001</v>
      </c>
    </row>
    <row r="200" spans="2:7">
      <c r="B200" s="436">
        <v>2484</v>
      </c>
      <c r="C200" s="437" t="s">
        <v>2260</v>
      </c>
      <c r="D200" s="437" t="s">
        <v>1099</v>
      </c>
      <c r="E200" s="436"/>
      <c r="F200" s="394">
        <v>161.60000000000002</v>
      </c>
      <c r="G200" s="395">
        <f>F200*'[1]Прайс-лист'!I3*(1-'[1]Прайс-лист'!$E$3)</f>
        <v>4363.2000000000007</v>
      </c>
    </row>
    <row r="201" spans="2:7">
      <c r="B201" s="436">
        <v>2485</v>
      </c>
      <c r="C201" s="437" t="s">
        <v>2261</v>
      </c>
      <c r="D201" s="437" t="s">
        <v>1100</v>
      </c>
      <c r="E201" s="436"/>
      <c r="F201" s="394">
        <v>211.2</v>
      </c>
      <c r="G201" s="395">
        <f>F201*'[1]Прайс-лист'!I3*(1-'[1]Прайс-лист'!$E$3)</f>
        <v>5702.4</v>
      </c>
    </row>
    <row r="202" spans="2:7">
      <c r="B202" s="462">
        <v>2486</v>
      </c>
      <c r="C202" s="463" t="s">
        <v>2262</v>
      </c>
      <c r="D202" s="463" t="s">
        <v>1101</v>
      </c>
      <c r="E202" s="462"/>
      <c r="F202" s="464">
        <v>1008</v>
      </c>
      <c r="G202" s="465">
        <f>F202*'[1]Прайс-лист'!I3*(1-'[1]Прайс-лист'!$E$3)</f>
        <v>27216</v>
      </c>
    </row>
    <row r="203" spans="2:7" s="389" customFormat="1" ht="18.75" thickBot="1">
      <c r="B203" s="383"/>
      <c r="C203" s="384" t="s">
        <v>2263</v>
      </c>
      <c r="D203" s="385" t="s">
        <v>1103</v>
      </c>
      <c r="E203" s="386"/>
      <c r="F203" s="408"/>
      <c r="G203" s="409"/>
    </row>
    <row r="204" spans="2:7">
      <c r="B204" s="410">
        <v>2500</v>
      </c>
      <c r="C204" s="411" t="s">
        <v>2264</v>
      </c>
      <c r="D204" s="411" t="s">
        <v>1104</v>
      </c>
      <c r="E204" s="412"/>
      <c r="F204" s="394">
        <v>17.600000000000001</v>
      </c>
      <c r="G204" s="395">
        <f>F204*'[1]Прайс-лист'!I3*(1-'[1]Прайс-лист'!$E$3)</f>
        <v>475.20000000000005</v>
      </c>
    </row>
    <row r="205" spans="2:7">
      <c r="B205" s="443">
        <v>2508</v>
      </c>
      <c r="C205" s="466" t="s">
        <v>2265</v>
      </c>
      <c r="D205" s="467" t="s">
        <v>1105</v>
      </c>
      <c r="E205" s="443" t="s">
        <v>678</v>
      </c>
      <c r="F205" s="399">
        <v>559.20000000000005</v>
      </c>
      <c r="G205" s="395">
        <f>F205*'[1]Прайс-лист'!I3*(1-'[1]Прайс-лист'!$E$3)</f>
        <v>15098.400000000001</v>
      </c>
    </row>
    <row r="206" spans="2:7">
      <c r="B206" s="432">
        <v>2509</v>
      </c>
      <c r="C206" s="468" t="s">
        <v>2266</v>
      </c>
      <c r="D206" s="469" t="s">
        <v>1106</v>
      </c>
      <c r="E206" s="432" t="s">
        <v>120</v>
      </c>
      <c r="F206" s="440">
        <v>639.20000000000005</v>
      </c>
      <c r="G206" s="395">
        <f>F206*'[1]Прайс-лист'!I3*(1-'[1]Прайс-лист'!$E$3)</f>
        <v>17258.400000000001</v>
      </c>
    </row>
    <row r="207" spans="2:7">
      <c r="B207" s="434">
        <v>2510</v>
      </c>
      <c r="C207" s="435" t="s">
        <v>2267</v>
      </c>
      <c r="D207" s="435" t="s">
        <v>1112</v>
      </c>
      <c r="E207" s="434" t="s">
        <v>1060</v>
      </c>
      <c r="F207" s="399">
        <v>247.20000000000002</v>
      </c>
      <c r="G207" s="395">
        <f>F207*'[1]Прайс-лист'!I3*(1-'[1]Прайс-лист'!$E$3)</f>
        <v>6674.4000000000005</v>
      </c>
    </row>
    <row r="208" spans="2:7">
      <c r="B208" s="434">
        <v>2512</v>
      </c>
      <c r="C208" s="435" t="s">
        <v>2268</v>
      </c>
      <c r="D208" s="435" t="s">
        <v>1113</v>
      </c>
      <c r="E208" s="434" t="s">
        <v>721</v>
      </c>
      <c r="F208" s="394">
        <v>286.40000000000003</v>
      </c>
      <c r="G208" s="395">
        <f>F208*'[1]Прайс-лист'!I3*(1-'[1]Прайс-лист'!$E$3)</f>
        <v>7732.8000000000011</v>
      </c>
    </row>
    <row r="209" spans="2:7">
      <c r="B209" s="436">
        <v>2513</v>
      </c>
      <c r="C209" s="438" t="s">
        <v>2269</v>
      </c>
      <c r="D209" s="470" t="s">
        <v>1107</v>
      </c>
      <c r="E209" s="400" t="s">
        <v>121</v>
      </c>
      <c r="F209" s="440">
        <v>738.40000000000009</v>
      </c>
      <c r="G209" s="395">
        <f>F209*'[1]Прайс-лист'!I3*(1-'[1]Прайс-лист'!$E$3)</f>
        <v>19936.800000000003</v>
      </c>
    </row>
    <row r="210" spans="2:7">
      <c r="B210" s="434">
        <v>2514</v>
      </c>
      <c r="C210" s="435" t="s">
        <v>2270</v>
      </c>
      <c r="D210" s="435" t="s">
        <v>2271</v>
      </c>
      <c r="E210" s="434" t="s">
        <v>307</v>
      </c>
      <c r="F210" s="399">
        <v>1008.8000000000001</v>
      </c>
      <c r="G210" s="395">
        <f>F210*'[1]Прайс-лист'!I3*(1-'[1]Прайс-лист'!$E$3)</f>
        <v>27237.600000000002</v>
      </c>
    </row>
    <row r="211" spans="2:7">
      <c r="B211" s="434">
        <v>2520</v>
      </c>
      <c r="C211" s="435" t="s">
        <v>2272</v>
      </c>
      <c r="D211" s="435" t="s">
        <v>1120</v>
      </c>
      <c r="E211" s="434" t="s">
        <v>721</v>
      </c>
      <c r="F211" s="399">
        <v>91.2</v>
      </c>
      <c r="G211" s="395">
        <f>F211*'[1]Прайс-лист'!I3*(1-'[1]Прайс-лист'!$E$3)</f>
        <v>2462.4</v>
      </c>
    </row>
    <row r="212" spans="2:7">
      <c r="B212" s="434">
        <v>2521</v>
      </c>
      <c r="C212" s="435" t="s">
        <v>2273</v>
      </c>
      <c r="D212" s="435" t="s">
        <v>1121</v>
      </c>
      <c r="E212" s="434" t="s">
        <v>1122</v>
      </c>
      <c r="F212" s="399">
        <v>173.60000000000002</v>
      </c>
      <c r="G212" s="395">
        <f>F212*'[1]Прайс-лист'!I3*(1-'[1]Прайс-лист'!$E$3)</f>
        <v>4687.2000000000007</v>
      </c>
    </row>
    <row r="213" spans="2:7">
      <c r="B213" s="432">
        <v>2522</v>
      </c>
      <c r="C213" s="437" t="s">
        <v>2274</v>
      </c>
      <c r="D213" s="433" t="s">
        <v>1123</v>
      </c>
      <c r="E213" s="432" t="s">
        <v>753</v>
      </c>
      <c r="F213" s="394">
        <v>156.80000000000001</v>
      </c>
      <c r="G213" s="395">
        <f>F213*'[1]Прайс-лист'!I3*(1-'[1]Прайс-лист'!$E$3)</f>
        <v>4233.6000000000004</v>
      </c>
    </row>
    <row r="214" spans="2:7">
      <c r="B214" s="471">
        <v>2524</v>
      </c>
      <c r="C214" s="472" t="s">
        <v>2275</v>
      </c>
      <c r="D214" s="472" t="s">
        <v>1125</v>
      </c>
      <c r="E214" s="471" t="s">
        <v>1126</v>
      </c>
      <c r="F214" s="394">
        <v>356.8</v>
      </c>
      <c r="G214" s="395">
        <f>F214*'[1]Прайс-лист'!I3*(1-'[1]Прайс-лист'!$E$3)</f>
        <v>9633.6</v>
      </c>
    </row>
    <row r="215" spans="2:7">
      <c r="B215" s="471">
        <v>2525</v>
      </c>
      <c r="C215" s="472" t="s">
        <v>2276</v>
      </c>
      <c r="D215" s="472" t="s">
        <v>1127</v>
      </c>
      <c r="E215" s="471" t="s">
        <v>307</v>
      </c>
      <c r="F215" s="394">
        <v>388</v>
      </c>
      <c r="G215" s="395">
        <f>F215*'[1]Прайс-лист'!I3*(1-'[1]Прайс-лист'!$E$3)</f>
        <v>10476</v>
      </c>
    </row>
    <row r="216" spans="2:7">
      <c r="B216" s="473">
        <v>2526</v>
      </c>
      <c r="C216" s="472" t="s">
        <v>2277</v>
      </c>
      <c r="D216" s="472" t="s">
        <v>1129</v>
      </c>
      <c r="E216" s="473" t="s">
        <v>308</v>
      </c>
      <c r="F216" s="394">
        <v>409.6</v>
      </c>
      <c r="G216" s="395">
        <f>F216*'[1]Прайс-лист'!I3*(1-'[1]Прайс-лист'!$E$3)</f>
        <v>11059.2</v>
      </c>
    </row>
    <row r="217" spans="2:7">
      <c r="B217" s="416">
        <v>2530</v>
      </c>
      <c r="C217" s="417" t="s">
        <v>2278</v>
      </c>
      <c r="D217" s="417" t="s">
        <v>1130</v>
      </c>
      <c r="E217" s="418"/>
      <c r="F217" s="399">
        <v>475.20000000000005</v>
      </c>
      <c r="G217" s="395">
        <f>F217*'[1]Прайс-лист'!I3*(1-'[1]Прайс-лист'!$E$3)</f>
        <v>12830.400000000001</v>
      </c>
    </row>
    <row r="218" spans="2:7">
      <c r="B218" s="416">
        <v>2531</v>
      </c>
      <c r="C218" s="420" t="s">
        <v>2279</v>
      </c>
      <c r="D218" s="417" t="s">
        <v>1131</v>
      </c>
      <c r="E218" s="418"/>
      <c r="F218" s="394">
        <v>584.80000000000007</v>
      </c>
      <c r="G218" s="395">
        <f>F218*'[1]Прайс-лист'!I3*(1-'[1]Прайс-лист'!$E$3)</f>
        <v>15789.600000000002</v>
      </c>
    </row>
    <row r="219" spans="2:7">
      <c r="B219" s="416">
        <v>2532</v>
      </c>
      <c r="C219" s="417" t="s">
        <v>2280</v>
      </c>
      <c r="D219" s="417" t="s">
        <v>1135</v>
      </c>
      <c r="E219" s="418" t="s">
        <v>307</v>
      </c>
      <c r="F219" s="394">
        <v>546.4</v>
      </c>
      <c r="G219" s="395">
        <f>F219*'[1]Прайс-лист'!I3*(1-'[1]Прайс-лист'!$E$3)</f>
        <v>14752.8</v>
      </c>
    </row>
    <row r="220" spans="2:7">
      <c r="B220" s="416">
        <v>2533</v>
      </c>
      <c r="C220" s="417" t="s">
        <v>2281</v>
      </c>
      <c r="D220" s="417" t="s">
        <v>1133</v>
      </c>
      <c r="E220" s="418" t="s">
        <v>669</v>
      </c>
      <c r="F220" s="399">
        <v>380</v>
      </c>
      <c r="G220" s="395">
        <f>F220*'[1]Прайс-лист'!I3*(1-'[1]Прайс-лист'!$E$3)</f>
        <v>10260</v>
      </c>
    </row>
    <row r="221" spans="2:7">
      <c r="B221" s="432">
        <v>2534</v>
      </c>
      <c r="C221" s="435" t="s">
        <v>2282</v>
      </c>
      <c r="D221" s="433" t="s">
        <v>1114</v>
      </c>
      <c r="E221" s="432" t="s">
        <v>669</v>
      </c>
      <c r="F221" s="394">
        <v>1086.4000000000001</v>
      </c>
      <c r="G221" s="395">
        <f>F221*'[1]Прайс-лист'!I3*(1-'[1]Прайс-лист'!$E$3)</f>
        <v>29332.800000000003</v>
      </c>
    </row>
    <row r="222" spans="2:7">
      <c r="B222" s="416">
        <v>2535</v>
      </c>
      <c r="C222" s="417" t="s">
        <v>2283</v>
      </c>
      <c r="D222" s="417" t="s">
        <v>1137</v>
      </c>
      <c r="E222" s="418" t="s">
        <v>308</v>
      </c>
      <c r="F222" s="394">
        <v>708.80000000000007</v>
      </c>
      <c r="G222" s="395">
        <f>F222*'[1]Прайс-лист'!I3*(1-'[1]Прайс-лист'!$E$3)</f>
        <v>19137.600000000002</v>
      </c>
    </row>
    <row r="223" spans="2:7">
      <c r="B223" s="416">
        <v>2536</v>
      </c>
      <c r="C223" s="433" t="s">
        <v>2284</v>
      </c>
      <c r="D223" s="435" t="s">
        <v>2285</v>
      </c>
      <c r="E223" s="418" t="s">
        <v>308</v>
      </c>
      <c r="F223" s="399">
        <v>1156</v>
      </c>
      <c r="G223" s="395">
        <f>F223*'[1]Прайс-лист'!I3*(1-'[1]Прайс-лист'!$E$3)</f>
        <v>31212</v>
      </c>
    </row>
    <row r="224" spans="2:7">
      <c r="B224" s="416">
        <v>2537</v>
      </c>
      <c r="C224" s="474" t="s">
        <v>2286</v>
      </c>
      <c r="D224" s="417" t="s">
        <v>1134</v>
      </c>
      <c r="E224" s="418" t="s">
        <v>671</v>
      </c>
      <c r="F224" s="399">
        <v>460</v>
      </c>
      <c r="G224" s="395">
        <f>F224*'[1]Прайс-лист'!I3*(1-'[1]Прайс-лист'!$E$3)</f>
        <v>12420</v>
      </c>
    </row>
    <row r="225" spans="2:7">
      <c r="B225" s="434">
        <v>2538</v>
      </c>
      <c r="C225" s="474" t="s">
        <v>2287</v>
      </c>
      <c r="D225" s="435" t="s">
        <v>1115</v>
      </c>
      <c r="E225" s="434" t="s">
        <v>671</v>
      </c>
      <c r="F225" s="399">
        <v>1280</v>
      </c>
      <c r="G225" s="395">
        <f>F225*'[1]Прайс-лист'!I3*(1-'[1]Прайс-лист'!$E$3)</f>
        <v>34560</v>
      </c>
    </row>
    <row r="226" spans="2:7">
      <c r="B226" s="434">
        <v>2539</v>
      </c>
      <c r="C226" s="474" t="s">
        <v>2288</v>
      </c>
      <c r="D226" s="435" t="s">
        <v>1116</v>
      </c>
      <c r="E226" s="434" t="s">
        <v>671</v>
      </c>
      <c r="F226" s="394">
        <v>896</v>
      </c>
      <c r="G226" s="395">
        <f>F226*'[1]Прайс-лист'!I3*(1-'[1]Прайс-лист'!$E$3)</f>
        <v>24192</v>
      </c>
    </row>
    <row r="227" spans="2:7">
      <c r="B227" s="434">
        <v>2550</v>
      </c>
      <c r="C227" s="435" t="s">
        <v>2289</v>
      </c>
      <c r="D227" s="435" t="s">
        <v>1140</v>
      </c>
      <c r="E227" s="434" t="s">
        <v>1141</v>
      </c>
      <c r="F227" s="394">
        <v>229.60000000000002</v>
      </c>
      <c r="G227" s="395">
        <f>F227*'[1]Прайс-лист'!I3*(1-'[1]Прайс-лист'!$E$3)</f>
        <v>6199.2000000000007</v>
      </c>
    </row>
    <row r="228" spans="2:7">
      <c r="B228" s="434">
        <v>2551</v>
      </c>
      <c r="C228" s="435" t="s">
        <v>2290</v>
      </c>
      <c r="D228" s="435" t="s">
        <v>1143</v>
      </c>
      <c r="E228" s="434" t="s">
        <v>1144</v>
      </c>
      <c r="F228" s="394">
        <v>263.2</v>
      </c>
      <c r="G228" s="395">
        <f>F228*'[1]Прайс-лист'!I3*(1-'[1]Прайс-лист'!$E$3)</f>
        <v>7106.4</v>
      </c>
    </row>
    <row r="229" spans="2:7">
      <c r="B229" s="432">
        <v>2552</v>
      </c>
      <c r="C229" s="433" t="s">
        <v>2291</v>
      </c>
      <c r="D229" s="433" t="s">
        <v>1146</v>
      </c>
      <c r="E229" s="432" t="s">
        <v>1147</v>
      </c>
      <c r="F229" s="422">
        <v>312.8</v>
      </c>
      <c r="G229" s="446">
        <f>F229*'[1]Прайс-лист'!I3*(1-'[1]Прайс-лист'!$E$3)</f>
        <v>8445.6</v>
      </c>
    </row>
    <row r="230" spans="2:7">
      <c r="B230" s="475">
        <v>2560</v>
      </c>
      <c r="C230" s="476" t="s">
        <v>2292</v>
      </c>
      <c r="D230" s="477" t="s">
        <v>1149</v>
      </c>
      <c r="E230" s="475" t="s">
        <v>1150</v>
      </c>
      <c r="F230" s="478">
        <v>52</v>
      </c>
      <c r="G230" s="479">
        <f>F230*'[1]Прайс-лист'!I3*(1-'[1]Прайс-лист'!$E$3)</f>
        <v>1404</v>
      </c>
    </row>
    <row r="231" spans="2:7">
      <c r="B231" s="475">
        <v>2561</v>
      </c>
      <c r="C231" s="476" t="s">
        <v>2293</v>
      </c>
      <c r="D231" s="477" t="s">
        <v>1151</v>
      </c>
      <c r="E231" s="475" t="s">
        <v>417</v>
      </c>
      <c r="F231" s="478">
        <v>104</v>
      </c>
      <c r="G231" s="479">
        <f>F231*'[1]Прайс-лист'!I3*(1-'[1]Прайс-лист'!$E$3)</f>
        <v>2808</v>
      </c>
    </row>
    <row r="232" spans="2:7">
      <c r="B232" s="475">
        <v>2562</v>
      </c>
      <c r="C232" s="476" t="s">
        <v>2294</v>
      </c>
      <c r="D232" s="477" t="s">
        <v>1152</v>
      </c>
      <c r="E232" s="475" t="s">
        <v>669</v>
      </c>
      <c r="F232" s="478">
        <v>180</v>
      </c>
      <c r="G232" s="479">
        <f>F232*'[1]Прайс-лист'!I3*(1-'[1]Прайс-лист'!$E$3)</f>
        <v>4860</v>
      </c>
    </row>
    <row r="233" spans="2:7">
      <c r="B233" s="475">
        <v>2563</v>
      </c>
      <c r="C233" s="476" t="s">
        <v>2295</v>
      </c>
      <c r="D233" s="477" t="s">
        <v>1153</v>
      </c>
      <c r="E233" s="475" t="s">
        <v>671</v>
      </c>
      <c r="F233" s="478">
        <v>180</v>
      </c>
      <c r="G233" s="479">
        <f>F233*'[1]Прайс-лист'!I3*(1-'[1]Прайс-лист'!$E$3)</f>
        <v>4860</v>
      </c>
    </row>
    <row r="234" spans="2:7">
      <c r="B234" s="475">
        <v>2564</v>
      </c>
      <c r="C234" s="476" t="s">
        <v>2296</v>
      </c>
      <c r="D234" s="477" t="s">
        <v>1154</v>
      </c>
      <c r="E234" s="475" t="s">
        <v>307</v>
      </c>
      <c r="F234" s="478">
        <v>180</v>
      </c>
      <c r="G234" s="479">
        <f>F234*'[1]Прайс-лист'!I3*(1-'[1]Прайс-лист'!$E$3)</f>
        <v>4860</v>
      </c>
    </row>
    <row r="235" spans="2:7">
      <c r="B235" s="475">
        <v>2565</v>
      </c>
      <c r="C235" s="476" t="s">
        <v>2297</v>
      </c>
      <c r="D235" s="477" t="s">
        <v>1155</v>
      </c>
      <c r="E235" s="475" t="s">
        <v>308</v>
      </c>
      <c r="F235" s="478">
        <v>260</v>
      </c>
      <c r="G235" s="479">
        <f>F235*'[1]Прайс-лист'!I3*(1-'[1]Прайс-лист'!$E$3)</f>
        <v>7020</v>
      </c>
    </row>
    <row r="236" spans="2:7">
      <c r="B236" s="434">
        <v>250301</v>
      </c>
      <c r="C236" s="435" t="s">
        <v>2298</v>
      </c>
      <c r="D236" s="435" t="s">
        <v>1110</v>
      </c>
      <c r="E236" s="434" t="s">
        <v>817</v>
      </c>
      <c r="F236" s="394">
        <v>879.2</v>
      </c>
      <c r="G236" s="395">
        <f>F236*'[1]Прайс-лист'!I3*(1-'[1]Прайс-лист'!$E$3)</f>
        <v>23738.400000000001</v>
      </c>
    </row>
    <row r="237" spans="2:7">
      <c r="B237" s="432">
        <v>250701</v>
      </c>
      <c r="C237" s="433" t="s">
        <v>2299</v>
      </c>
      <c r="D237" s="433" t="s">
        <v>1108</v>
      </c>
      <c r="E237" s="432" t="s">
        <v>1109</v>
      </c>
      <c r="F237" s="394">
        <v>840</v>
      </c>
      <c r="G237" s="395">
        <f>F237*'[1]Прайс-лист'!I3*(1-'[1]Прайс-лист'!$E$3)</f>
        <v>22680</v>
      </c>
    </row>
    <row r="238" spans="2:7" s="389" customFormat="1" ht="18.75" thickBot="1">
      <c r="B238" s="383"/>
      <c r="C238" s="384" t="s">
        <v>2300</v>
      </c>
      <c r="D238" s="385" t="s">
        <v>1157</v>
      </c>
      <c r="E238" s="386"/>
      <c r="F238" s="408"/>
      <c r="G238" s="409"/>
    </row>
    <row r="239" spans="2:7">
      <c r="B239" s="432">
        <v>2601</v>
      </c>
      <c r="C239" s="433" t="s">
        <v>2301</v>
      </c>
      <c r="D239" s="433" t="s">
        <v>2302</v>
      </c>
      <c r="E239" s="432"/>
      <c r="F239" s="394">
        <v>90.4</v>
      </c>
      <c r="G239" s="395">
        <f>F239*'[1]Прайс-лист'!I3*(1-'[1]Прайс-лист'!$E$3)</f>
        <v>2440.8000000000002</v>
      </c>
    </row>
    <row r="240" spans="2:7">
      <c r="B240" s="434">
        <v>2602</v>
      </c>
      <c r="C240" s="435" t="s">
        <v>2303</v>
      </c>
      <c r="D240" s="435" t="s">
        <v>2304</v>
      </c>
      <c r="E240" s="434" t="s">
        <v>1060</v>
      </c>
      <c r="F240" s="394">
        <v>724</v>
      </c>
      <c r="G240" s="395">
        <f>F240*'[1]Прайс-лист'!I3*(1-'[1]Прайс-лист'!$E$3)</f>
        <v>19548</v>
      </c>
    </row>
    <row r="241" spans="2:7">
      <c r="B241" s="432">
        <v>2603</v>
      </c>
      <c r="C241" s="433" t="s">
        <v>2305</v>
      </c>
      <c r="D241" s="433" t="s">
        <v>2306</v>
      </c>
      <c r="E241" s="432" t="s">
        <v>2307</v>
      </c>
      <c r="F241" s="394">
        <v>900</v>
      </c>
      <c r="G241" s="395">
        <f>F241*'[1]Прайс-лист'!I3*(1-'[1]Прайс-лист'!$E$3)</f>
        <v>24300</v>
      </c>
    </row>
    <row r="242" spans="2:7">
      <c r="B242" s="434">
        <v>2604</v>
      </c>
      <c r="C242" s="435" t="s">
        <v>2308</v>
      </c>
      <c r="D242" s="435" t="s">
        <v>2309</v>
      </c>
      <c r="E242" s="434" t="s">
        <v>721</v>
      </c>
      <c r="F242" s="394">
        <v>1038.4000000000001</v>
      </c>
      <c r="G242" s="395">
        <f>F242*'[1]Прайс-лист'!I3*(1-'[1]Прайс-лист'!$E$3)</f>
        <v>28036.800000000003</v>
      </c>
    </row>
    <row r="243" spans="2:7">
      <c r="B243" s="432">
        <v>2605</v>
      </c>
      <c r="C243" s="435" t="s">
        <v>2310</v>
      </c>
      <c r="D243" s="433" t="s">
        <v>1166</v>
      </c>
      <c r="E243" s="432" t="s">
        <v>772</v>
      </c>
      <c r="F243" s="394">
        <v>1278.4000000000001</v>
      </c>
      <c r="G243" s="395">
        <f>F243*'[1]Прайс-лист'!I3*(1-'[1]Прайс-лист'!$E$3)</f>
        <v>34516.800000000003</v>
      </c>
    </row>
    <row r="244" spans="2:7">
      <c r="B244" s="434">
        <v>2605</v>
      </c>
      <c r="C244" s="435" t="s">
        <v>2311</v>
      </c>
      <c r="D244" s="435" t="s">
        <v>2312</v>
      </c>
      <c r="E244" s="434" t="s">
        <v>1150</v>
      </c>
      <c r="F244" s="394">
        <v>465.6</v>
      </c>
      <c r="G244" s="395">
        <f>F244*'[1]Прайс-лист'!I3*(1-'[1]Прайс-лист'!$E$3)</f>
        <v>12571.2</v>
      </c>
    </row>
    <row r="245" spans="2:7" s="389" customFormat="1" ht="18.75" thickBot="1">
      <c r="B245" s="383"/>
      <c r="C245" s="384" t="s">
        <v>2313</v>
      </c>
      <c r="D245" s="385" t="s">
        <v>1168</v>
      </c>
      <c r="E245" s="386"/>
      <c r="F245" s="408"/>
      <c r="G245" s="409"/>
    </row>
    <row r="246" spans="2:7">
      <c r="B246" s="400">
        <v>2701</v>
      </c>
      <c r="C246" s="401" t="s">
        <v>2314</v>
      </c>
      <c r="D246" s="402" t="s">
        <v>1169</v>
      </c>
      <c r="E246" s="432" t="s">
        <v>1170</v>
      </c>
      <c r="F246" s="394">
        <v>471.20000000000005</v>
      </c>
      <c r="G246" s="395">
        <f>F246*'[1]Прайс-лист'!I3*(1-'[1]Прайс-лист'!$E$3)</f>
        <v>12722.400000000001</v>
      </c>
    </row>
    <row r="247" spans="2:7">
      <c r="B247" s="396">
        <v>2702</v>
      </c>
      <c r="C247" s="397" t="s">
        <v>2315</v>
      </c>
      <c r="D247" s="398" t="s">
        <v>1171</v>
      </c>
      <c r="E247" s="442" t="s">
        <v>1172</v>
      </c>
      <c r="F247" s="394">
        <v>526.4</v>
      </c>
      <c r="G247" s="395">
        <f>F247*'[1]Прайс-лист'!I3*(1-'[1]Прайс-лист'!$E$3)</f>
        <v>14212.8</v>
      </c>
    </row>
    <row r="248" spans="2:7">
      <c r="B248" s="400">
        <v>2703</v>
      </c>
      <c r="C248" s="401" t="s">
        <v>2316</v>
      </c>
      <c r="D248" s="402" t="s">
        <v>1173</v>
      </c>
      <c r="E248" s="480" t="s">
        <v>1174</v>
      </c>
      <c r="F248" s="394">
        <v>602.4</v>
      </c>
      <c r="G248" s="395">
        <f>F248*'[1]Прайс-лист'!I3*(1-'[1]Прайс-лист'!$E$3)</f>
        <v>16264.8</v>
      </c>
    </row>
    <row r="249" spans="2:7">
      <c r="B249" s="396">
        <v>2704</v>
      </c>
      <c r="C249" s="397" t="s">
        <v>97</v>
      </c>
      <c r="D249" s="398" t="s">
        <v>1175</v>
      </c>
      <c r="E249" s="442" t="s">
        <v>1176</v>
      </c>
      <c r="F249" s="394">
        <v>471.20000000000005</v>
      </c>
      <c r="G249" s="395">
        <f>F249*'[1]Прайс-лист'!I3*(1-'[1]Прайс-лист'!$E$3)</f>
        <v>12722.400000000001</v>
      </c>
    </row>
    <row r="250" spans="2:7">
      <c r="B250" s="442">
        <v>2705</v>
      </c>
      <c r="C250" s="401" t="s">
        <v>2317</v>
      </c>
      <c r="D250" s="398" t="s">
        <v>2318</v>
      </c>
      <c r="E250" s="442" t="s">
        <v>2319</v>
      </c>
      <c r="F250" s="394">
        <v>656</v>
      </c>
      <c r="G250" s="395">
        <f>F250*'[1]Прайс-лист'!I3*(1-'[1]Прайс-лист'!$E$3)</f>
        <v>17712</v>
      </c>
    </row>
    <row r="251" spans="2:7">
      <c r="B251" s="442">
        <v>2706</v>
      </c>
      <c r="C251" s="397" t="s">
        <v>2320</v>
      </c>
      <c r="D251" s="398" t="s">
        <v>2321</v>
      </c>
      <c r="E251" s="442" t="s">
        <v>2322</v>
      </c>
      <c r="F251" s="394">
        <v>612.80000000000007</v>
      </c>
      <c r="G251" s="395">
        <f>F251*'[1]Прайс-лист'!I3*(1-'[1]Прайс-лист'!$E$3)</f>
        <v>16545.600000000002</v>
      </c>
    </row>
    <row r="252" spans="2:7">
      <c r="B252" s="434">
        <v>2740</v>
      </c>
      <c r="C252" s="474" t="s">
        <v>306</v>
      </c>
      <c r="D252" s="437" t="s">
        <v>1187</v>
      </c>
      <c r="E252" s="481"/>
      <c r="F252" s="399">
        <v>1044</v>
      </c>
      <c r="G252" s="395">
        <f>F252*'[1]Прайс-лист'!I3*(1-'[1]Прайс-лист'!$E$3)</f>
        <v>28188</v>
      </c>
    </row>
    <row r="253" spans="2:7">
      <c r="B253" s="434">
        <v>2741</v>
      </c>
      <c r="C253" s="482" t="s">
        <v>2323</v>
      </c>
      <c r="D253" s="435" t="s">
        <v>1188</v>
      </c>
      <c r="E253" s="442"/>
      <c r="F253" s="399">
        <v>2680</v>
      </c>
      <c r="G253" s="395">
        <f>F253*'[1]Прайс-лист'!I3*(1-'[1]Прайс-лист'!$E$3)</f>
        <v>72360</v>
      </c>
    </row>
    <row r="254" spans="2:7">
      <c r="B254" s="432">
        <v>2736</v>
      </c>
      <c r="C254" s="433" t="s">
        <v>2324</v>
      </c>
      <c r="D254" s="433" t="s">
        <v>1184</v>
      </c>
      <c r="E254" s="432"/>
      <c r="F254" s="422">
        <v>764.80000000000007</v>
      </c>
      <c r="G254" s="395">
        <f>F254*'[1]Прайс-лист'!I3*(1-'[1]Прайс-лист'!$E$3)</f>
        <v>20649.600000000002</v>
      </c>
    </row>
    <row r="255" spans="2:7">
      <c r="B255" s="434">
        <v>2739</v>
      </c>
      <c r="C255" s="435" t="s">
        <v>297</v>
      </c>
      <c r="D255" s="435" t="s">
        <v>2325</v>
      </c>
      <c r="E255" s="434" t="s">
        <v>308</v>
      </c>
      <c r="F255" s="399">
        <v>3904</v>
      </c>
      <c r="G255" s="395">
        <f>F255*'[1]Прайс-лист'!I3*(1-'[1]Прайс-лист'!$E$3)</f>
        <v>105408</v>
      </c>
    </row>
    <row r="256" spans="2:7">
      <c r="B256" s="432">
        <v>2719</v>
      </c>
      <c r="C256" s="433" t="s">
        <v>2326</v>
      </c>
      <c r="D256" s="433" t="s">
        <v>2327</v>
      </c>
      <c r="E256" s="432" t="s">
        <v>308</v>
      </c>
      <c r="F256" s="394">
        <v>2480</v>
      </c>
      <c r="G256" s="395">
        <f>F256*'[1]Прайс-лист'!I3*(1-'[1]Прайс-лист'!$E$3)</f>
        <v>66960</v>
      </c>
    </row>
    <row r="257" spans="2:7" s="389" customFormat="1" ht="18.75" thickBot="1">
      <c r="B257" s="383"/>
      <c r="C257" s="384" t="s">
        <v>2328</v>
      </c>
      <c r="D257" s="385" t="s">
        <v>1194</v>
      </c>
      <c r="E257" s="386"/>
      <c r="F257" s="408"/>
      <c r="G257" s="409"/>
    </row>
    <row r="258" spans="2:7">
      <c r="B258" s="432">
        <v>2801</v>
      </c>
      <c r="C258" s="483" t="s">
        <v>2329</v>
      </c>
      <c r="D258" s="483" t="s">
        <v>1195</v>
      </c>
      <c r="E258" s="432"/>
      <c r="F258" s="394">
        <v>116</v>
      </c>
      <c r="G258" s="395">
        <f>F258*'[1]Прайс-лист'!I3*(1-'[1]Прайс-лист'!$E$3)</f>
        <v>3132</v>
      </c>
    </row>
    <row r="259" spans="2:7">
      <c r="B259" s="434">
        <v>2802</v>
      </c>
      <c r="C259" s="484" t="s">
        <v>2330</v>
      </c>
      <c r="D259" s="484" t="s">
        <v>1196</v>
      </c>
      <c r="E259" s="434"/>
      <c r="F259" s="394">
        <v>133.6</v>
      </c>
      <c r="G259" s="395">
        <f>F259*'[1]Прайс-лист'!I3*(1-'[1]Прайс-лист'!$E$3)</f>
        <v>3607.2</v>
      </c>
    </row>
    <row r="260" spans="2:7">
      <c r="B260" s="434">
        <v>280201</v>
      </c>
      <c r="C260" s="484" t="s">
        <v>2331</v>
      </c>
      <c r="D260" s="484" t="s">
        <v>1197</v>
      </c>
      <c r="E260" s="434"/>
      <c r="F260" s="399">
        <v>133.6</v>
      </c>
      <c r="G260" s="395">
        <f>F260*'[1]Прайс-лист'!I3*(1-'[1]Прайс-лист'!$E$3)</f>
        <v>3607.2</v>
      </c>
    </row>
    <row r="261" spans="2:7">
      <c r="B261" s="434">
        <v>2803</v>
      </c>
      <c r="C261" s="484" t="s">
        <v>2332</v>
      </c>
      <c r="D261" s="484" t="s">
        <v>1199</v>
      </c>
      <c r="E261" s="434"/>
      <c r="F261" s="394">
        <v>147.20000000000002</v>
      </c>
      <c r="G261" s="395">
        <f>F261*'[1]Прайс-лист'!I3*(1-'[1]Прайс-лист'!$E$3)</f>
        <v>3974.4000000000005</v>
      </c>
    </row>
    <row r="262" spans="2:7">
      <c r="B262" s="434">
        <v>280301</v>
      </c>
      <c r="C262" s="484" t="s">
        <v>2333</v>
      </c>
      <c r="D262" s="484" t="s">
        <v>1200</v>
      </c>
      <c r="E262" s="432"/>
      <c r="F262" s="394">
        <v>147.20000000000002</v>
      </c>
      <c r="G262" s="395">
        <f>F262*'[1]Прайс-лист'!I3*(1-'[1]Прайс-лист'!$E$3)</f>
        <v>3974.4000000000005</v>
      </c>
    </row>
    <row r="263" spans="2:7">
      <c r="B263" s="434">
        <v>2804</v>
      </c>
      <c r="C263" s="484" t="s">
        <v>2334</v>
      </c>
      <c r="D263" s="484" t="s">
        <v>1201</v>
      </c>
      <c r="E263" s="434"/>
      <c r="F263" s="394">
        <v>155.20000000000002</v>
      </c>
      <c r="G263" s="395">
        <f>F263*'[1]Прайс-лист'!I3*(1-'[1]Прайс-лист'!$E$3)</f>
        <v>4190.4000000000005</v>
      </c>
    </row>
    <row r="264" spans="2:7">
      <c r="B264" s="434">
        <v>280401</v>
      </c>
      <c r="C264" s="484" t="s">
        <v>2335</v>
      </c>
      <c r="D264" s="484" t="s">
        <v>1202</v>
      </c>
      <c r="E264" s="434"/>
      <c r="F264" s="394">
        <v>155.20000000000002</v>
      </c>
      <c r="G264" s="395">
        <f>F264*'[1]Прайс-лист'!I3*(1-'[1]Прайс-лист'!$E$3)</f>
        <v>4190.4000000000005</v>
      </c>
    </row>
    <row r="265" spans="2:7">
      <c r="B265" s="434">
        <v>2894</v>
      </c>
      <c r="C265" s="484" t="s">
        <v>2336</v>
      </c>
      <c r="D265" s="484" t="s">
        <v>1203</v>
      </c>
      <c r="E265" s="434"/>
      <c r="F265" s="394">
        <v>174.4</v>
      </c>
      <c r="G265" s="395">
        <f>F265*'[1]Прайс-лист'!I3*(1-'[1]Прайс-лист'!$E$3)</f>
        <v>4708.8</v>
      </c>
    </row>
    <row r="266" spans="2:7">
      <c r="B266" s="434">
        <v>289401</v>
      </c>
      <c r="C266" s="484" t="s">
        <v>2337</v>
      </c>
      <c r="D266" s="484" t="s">
        <v>1204</v>
      </c>
      <c r="E266" s="434"/>
      <c r="F266" s="394">
        <v>174.4</v>
      </c>
      <c r="G266" s="395">
        <f>F266*'[1]Прайс-лист'!I3*(1-'[1]Прайс-лист'!$E$3)</f>
        <v>4708.8</v>
      </c>
    </row>
    <row r="267" spans="2:7">
      <c r="B267" s="434">
        <v>289450</v>
      </c>
      <c r="C267" s="484" t="s">
        <v>2338</v>
      </c>
      <c r="D267" s="484" t="s">
        <v>1205</v>
      </c>
      <c r="E267" s="434"/>
      <c r="F267" s="394">
        <v>88</v>
      </c>
      <c r="G267" s="395">
        <f>F267*'[1]Прайс-лист'!I3*(1-'[1]Прайс-лист'!$E$3)</f>
        <v>2376</v>
      </c>
    </row>
    <row r="268" spans="2:7">
      <c r="B268" s="434">
        <v>2805</v>
      </c>
      <c r="C268" s="435" t="s">
        <v>2339</v>
      </c>
      <c r="D268" s="435" t="s">
        <v>1206</v>
      </c>
      <c r="E268" s="434"/>
      <c r="F268" s="394">
        <v>158.4</v>
      </c>
      <c r="G268" s="395">
        <f>F268*'[1]Прайс-лист'!I3*(1-'[1]Прайс-лист'!$E$3)</f>
        <v>4276.8</v>
      </c>
    </row>
    <row r="269" spans="2:7">
      <c r="B269" s="434">
        <v>280501</v>
      </c>
      <c r="C269" s="435" t="s">
        <v>2340</v>
      </c>
      <c r="D269" s="435" t="s">
        <v>1207</v>
      </c>
      <c r="E269" s="432"/>
      <c r="F269" s="394">
        <v>158.4</v>
      </c>
      <c r="G269" s="395">
        <f>F269*'[1]Прайс-лист'!I3*(1-'[1]Прайс-лист'!$E$3)</f>
        <v>4276.8</v>
      </c>
    </row>
    <row r="270" spans="2:7">
      <c r="B270" s="434">
        <v>2806</v>
      </c>
      <c r="C270" s="435" t="s">
        <v>2341</v>
      </c>
      <c r="D270" s="435" t="s">
        <v>1208</v>
      </c>
      <c r="E270" s="434"/>
      <c r="F270" s="394">
        <v>171.20000000000002</v>
      </c>
      <c r="G270" s="395">
        <f>F270*'[1]Прайс-лист'!I3*(1-'[1]Прайс-лист'!$E$3)</f>
        <v>4622.4000000000005</v>
      </c>
    </row>
    <row r="271" spans="2:7">
      <c r="B271" s="434">
        <v>280601</v>
      </c>
      <c r="C271" s="435" t="s">
        <v>2342</v>
      </c>
      <c r="D271" s="435" t="s">
        <v>1209</v>
      </c>
      <c r="E271" s="434"/>
      <c r="F271" s="394">
        <v>171.20000000000002</v>
      </c>
      <c r="G271" s="395">
        <f>F271*'[1]Прайс-лист'!I3*(1-'[1]Прайс-лист'!$E$3)</f>
        <v>4622.4000000000005</v>
      </c>
    </row>
    <row r="272" spans="2:7">
      <c r="B272" s="434">
        <v>2895</v>
      </c>
      <c r="C272" s="435" t="s">
        <v>2343</v>
      </c>
      <c r="D272" s="435" t="s">
        <v>1210</v>
      </c>
      <c r="E272" s="434"/>
      <c r="F272" s="394">
        <v>193.60000000000002</v>
      </c>
      <c r="G272" s="395">
        <f>F272*'[1]Прайс-лист'!I3*(1-'[1]Прайс-лист'!$E$3)</f>
        <v>5227.2000000000007</v>
      </c>
    </row>
    <row r="273" spans="2:7">
      <c r="B273" s="434">
        <v>289501</v>
      </c>
      <c r="C273" s="435" t="s">
        <v>2344</v>
      </c>
      <c r="D273" s="435" t="s">
        <v>1211</v>
      </c>
      <c r="E273" s="434"/>
      <c r="F273" s="394">
        <v>193.60000000000002</v>
      </c>
      <c r="G273" s="395">
        <f>F273*'[1]Прайс-лист'!I3*(1-'[1]Прайс-лист'!$E$3)</f>
        <v>5227.2000000000007</v>
      </c>
    </row>
    <row r="274" spans="2:7">
      <c r="B274" s="434">
        <v>2869</v>
      </c>
      <c r="C274" s="435" t="s">
        <v>2345</v>
      </c>
      <c r="D274" s="435" t="s">
        <v>1212</v>
      </c>
      <c r="E274" s="434"/>
      <c r="F274" s="394">
        <v>209.60000000000002</v>
      </c>
      <c r="G274" s="395">
        <f>F274*'[1]Прайс-лист'!I3*(1-'[1]Прайс-лист'!$E$3)</f>
        <v>5659.2000000000007</v>
      </c>
    </row>
    <row r="275" spans="2:7">
      <c r="B275" s="432">
        <v>286901</v>
      </c>
      <c r="C275" s="435" t="s">
        <v>2346</v>
      </c>
      <c r="D275" s="435" t="s">
        <v>1213</v>
      </c>
      <c r="E275" s="432"/>
      <c r="F275" s="394">
        <v>209.60000000000002</v>
      </c>
      <c r="G275" s="395">
        <f>F275*'[1]Прайс-лист'!I3*(1-'[1]Прайс-лист'!$E$3)</f>
        <v>5659.2000000000007</v>
      </c>
    </row>
    <row r="276" spans="2:7">
      <c r="B276" s="434">
        <v>2870</v>
      </c>
      <c r="C276" s="435" t="s">
        <v>2347</v>
      </c>
      <c r="D276" s="435" t="s">
        <v>1214</v>
      </c>
      <c r="E276" s="434" t="s">
        <v>1215</v>
      </c>
      <c r="F276" s="394">
        <v>220</v>
      </c>
      <c r="G276" s="395">
        <f>F276*'[1]Прайс-лист'!I3*(1-'[1]Прайс-лист'!$E$3)</f>
        <v>5940</v>
      </c>
    </row>
    <row r="277" spans="2:7">
      <c r="B277" s="434">
        <v>287001</v>
      </c>
      <c r="C277" s="435" t="s">
        <v>2348</v>
      </c>
      <c r="D277" s="435" t="s">
        <v>1216</v>
      </c>
      <c r="E277" s="434" t="s">
        <v>1215</v>
      </c>
      <c r="F277" s="394">
        <v>220</v>
      </c>
      <c r="G277" s="395">
        <f>F277*'[1]Прайс-лист'!I3*(1-'[1]Прайс-лист'!$E$3)</f>
        <v>5940</v>
      </c>
    </row>
    <row r="278" spans="2:7">
      <c r="B278" s="434">
        <v>2872</v>
      </c>
      <c r="C278" s="435" t="s">
        <v>2349</v>
      </c>
      <c r="D278" s="435" t="s">
        <v>1217</v>
      </c>
      <c r="E278" s="434" t="s">
        <v>1215</v>
      </c>
      <c r="F278" s="394">
        <v>260.8</v>
      </c>
      <c r="G278" s="395">
        <f>F278*'[1]Прайс-лист'!I3*(1-'[1]Прайс-лист'!$E$3)</f>
        <v>7041.6</v>
      </c>
    </row>
    <row r="279" spans="2:7">
      <c r="B279" s="434">
        <v>287201</v>
      </c>
      <c r="C279" s="435" t="s">
        <v>2350</v>
      </c>
      <c r="D279" s="435" t="s">
        <v>1218</v>
      </c>
      <c r="E279" s="434" t="s">
        <v>1215</v>
      </c>
      <c r="F279" s="394">
        <v>260.8</v>
      </c>
      <c r="G279" s="395">
        <f>F279*'[1]Прайс-лист'!I3*(1-'[1]Прайс-лист'!$E$3)</f>
        <v>7041.6</v>
      </c>
    </row>
    <row r="280" spans="2:7">
      <c r="B280" s="434">
        <v>2877</v>
      </c>
      <c r="C280" s="435" t="s">
        <v>2351</v>
      </c>
      <c r="D280" s="435" t="s">
        <v>1219</v>
      </c>
      <c r="E280" s="434"/>
      <c r="F280" s="394">
        <v>270.40000000000003</v>
      </c>
      <c r="G280" s="395">
        <f>F280*'[1]Прайс-лист'!I3*(1-'[1]Прайс-лист'!$E$3)</f>
        <v>7300.8000000000011</v>
      </c>
    </row>
    <row r="281" spans="2:7">
      <c r="B281" s="434">
        <v>287701</v>
      </c>
      <c r="C281" s="435" t="s">
        <v>2352</v>
      </c>
      <c r="D281" s="435" t="s">
        <v>1220</v>
      </c>
      <c r="E281" s="432"/>
      <c r="F281" s="394">
        <v>270.40000000000003</v>
      </c>
      <c r="G281" s="395">
        <f>F281*'[1]Прайс-лист'!I3*(1-'[1]Прайс-лист'!$E$3)</f>
        <v>7300.8000000000011</v>
      </c>
    </row>
    <row r="282" spans="2:7">
      <c r="B282" s="434">
        <v>2878</v>
      </c>
      <c r="C282" s="435" t="s">
        <v>2353</v>
      </c>
      <c r="D282" s="435" t="s">
        <v>1221</v>
      </c>
      <c r="E282" s="434" t="s">
        <v>1215</v>
      </c>
      <c r="F282" s="394">
        <v>297.60000000000002</v>
      </c>
      <c r="G282" s="395">
        <f>F282*'[1]Прайс-лист'!I3*(1-'[1]Прайс-лист'!$E$3)</f>
        <v>8035.2000000000007</v>
      </c>
    </row>
    <row r="283" spans="2:7">
      <c r="B283" s="434">
        <v>287801</v>
      </c>
      <c r="C283" s="435" t="s">
        <v>2354</v>
      </c>
      <c r="D283" s="435" t="s">
        <v>1222</v>
      </c>
      <c r="E283" s="434" t="s">
        <v>1215</v>
      </c>
      <c r="F283" s="394">
        <v>297.60000000000002</v>
      </c>
      <c r="G283" s="395">
        <f>F283*'[1]Прайс-лист'!I3*(1-'[1]Прайс-лист'!$E$3)</f>
        <v>8035.2000000000007</v>
      </c>
    </row>
    <row r="284" spans="2:7">
      <c r="B284" s="434">
        <v>2876</v>
      </c>
      <c r="C284" s="435" t="s">
        <v>2355</v>
      </c>
      <c r="D284" s="435" t="s">
        <v>1223</v>
      </c>
      <c r="E284" s="434" t="s">
        <v>1215</v>
      </c>
      <c r="F284" s="394">
        <v>372.8</v>
      </c>
      <c r="G284" s="395">
        <f>F284*'[1]Прайс-лист'!I3*(1-'[1]Прайс-лист'!$E$3)</f>
        <v>10065.6</v>
      </c>
    </row>
    <row r="285" spans="2:7">
      <c r="B285" s="436">
        <v>287601</v>
      </c>
      <c r="C285" s="435" t="s">
        <v>2356</v>
      </c>
      <c r="D285" s="435" t="s">
        <v>1224</v>
      </c>
      <c r="E285" s="436" t="s">
        <v>1215</v>
      </c>
      <c r="F285" s="422">
        <v>372.8</v>
      </c>
      <c r="G285" s="395">
        <f>F285*'[1]Прайс-лист'!I3*(1-'[1]Прайс-лист'!$E$3)</f>
        <v>10065.6</v>
      </c>
    </row>
    <row r="286" spans="2:7">
      <c r="B286" s="436">
        <v>2880</v>
      </c>
      <c r="C286" s="437" t="s">
        <v>2357</v>
      </c>
      <c r="D286" s="437" t="s">
        <v>1225</v>
      </c>
      <c r="E286" s="437"/>
      <c r="F286" s="440">
        <v>348</v>
      </c>
      <c r="G286" s="395">
        <f>F286*'[1]Прайс-лист'!I3*(1-'[1]Прайс-лист'!$E$3)</f>
        <v>9396</v>
      </c>
    </row>
    <row r="287" spans="2:7">
      <c r="B287" s="436">
        <v>288001</v>
      </c>
      <c r="C287" s="437" t="s">
        <v>2358</v>
      </c>
      <c r="D287" s="437" t="s">
        <v>1226</v>
      </c>
      <c r="E287" s="437"/>
      <c r="F287" s="440">
        <v>348</v>
      </c>
      <c r="G287" s="395">
        <f>F287*'[1]Прайс-лист'!I3*(1-'[1]Прайс-лист'!$E$3)</f>
        <v>9396</v>
      </c>
    </row>
    <row r="288" spans="2:7">
      <c r="B288" s="434">
        <v>2881</v>
      </c>
      <c r="C288" s="435" t="s">
        <v>2359</v>
      </c>
      <c r="D288" s="435" t="s">
        <v>1227</v>
      </c>
      <c r="E288" s="434" t="s">
        <v>1215</v>
      </c>
      <c r="F288" s="399">
        <v>400.8</v>
      </c>
      <c r="G288" s="395">
        <f>F288*'[1]Прайс-лист'!I3*(1-'[1]Прайс-лист'!$E$3)</f>
        <v>10821.6</v>
      </c>
    </row>
    <row r="289" spans="2:7">
      <c r="B289" s="434">
        <v>288101</v>
      </c>
      <c r="C289" s="435" t="s">
        <v>2360</v>
      </c>
      <c r="D289" s="435" t="s">
        <v>1228</v>
      </c>
      <c r="E289" s="434" t="s">
        <v>1215</v>
      </c>
      <c r="F289" s="399">
        <v>400.8</v>
      </c>
      <c r="G289" s="395">
        <f>F289*'[1]Прайс-лист'!I3*(1-'[1]Прайс-лист'!$E$3)</f>
        <v>10821.6</v>
      </c>
    </row>
    <row r="290" spans="2:7">
      <c r="B290" s="434">
        <v>288201</v>
      </c>
      <c r="C290" s="435" t="s">
        <v>2361</v>
      </c>
      <c r="D290" s="435" t="s">
        <v>1229</v>
      </c>
      <c r="E290" s="434" t="s">
        <v>1215</v>
      </c>
      <c r="F290" s="399">
        <v>504</v>
      </c>
      <c r="G290" s="395">
        <f>F290*'[1]Прайс-лист'!I3*(1-'[1]Прайс-лист'!$E$3)</f>
        <v>13608</v>
      </c>
    </row>
    <row r="291" spans="2:7">
      <c r="B291" s="434">
        <v>288203</v>
      </c>
      <c r="C291" s="435" t="s">
        <v>2362</v>
      </c>
      <c r="D291" s="435" t="s">
        <v>1230</v>
      </c>
      <c r="E291" s="434" t="s">
        <v>1215</v>
      </c>
      <c r="F291" s="399">
        <v>504</v>
      </c>
      <c r="G291" s="395">
        <f>F291*'[1]Прайс-лист'!I3*(1-'[1]Прайс-лист'!$E$3)</f>
        <v>13608</v>
      </c>
    </row>
    <row r="292" spans="2:7">
      <c r="B292" s="434">
        <v>2862</v>
      </c>
      <c r="C292" s="433" t="s">
        <v>2363</v>
      </c>
      <c r="D292" s="435" t="s">
        <v>1231</v>
      </c>
      <c r="E292" s="434"/>
      <c r="F292" s="394">
        <v>380</v>
      </c>
      <c r="G292" s="395">
        <f>F292*'[1]Прайс-лист'!I3*(1-'[1]Прайс-лист'!$E$3)</f>
        <v>10260</v>
      </c>
    </row>
    <row r="293" spans="2:7">
      <c r="B293" s="485">
        <v>286201</v>
      </c>
      <c r="C293" s="486" t="s">
        <v>2364</v>
      </c>
      <c r="D293" s="486" t="s">
        <v>1232</v>
      </c>
      <c r="E293" s="485"/>
      <c r="F293" s="487">
        <v>380</v>
      </c>
      <c r="G293" s="395">
        <f>F293*'[1]Прайс-лист'!I3*(1-'[1]Прайс-лист'!$E$3)</f>
        <v>10260</v>
      </c>
    </row>
    <row r="294" spans="2:7">
      <c r="B294" s="434">
        <v>2863</v>
      </c>
      <c r="C294" s="435" t="s">
        <v>2365</v>
      </c>
      <c r="D294" s="435" t="s">
        <v>1233</v>
      </c>
      <c r="E294" s="434" t="s">
        <v>1215</v>
      </c>
      <c r="F294" s="394">
        <v>400.8</v>
      </c>
      <c r="G294" s="395">
        <f>F294*'[1]Прайс-лист'!I3*(1-'[1]Прайс-лист'!$E$3)</f>
        <v>10821.6</v>
      </c>
    </row>
    <row r="295" spans="2:7">
      <c r="B295" s="432">
        <v>286301</v>
      </c>
      <c r="C295" s="435" t="s">
        <v>2366</v>
      </c>
      <c r="D295" s="435" t="s">
        <v>1234</v>
      </c>
      <c r="E295" s="432" t="s">
        <v>1215</v>
      </c>
      <c r="F295" s="394">
        <v>400.8</v>
      </c>
      <c r="G295" s="395">
        <f>F295*'[1]Прайс-лист'!I3*(1-'[1]Прайс-лист'!$E$3)</f>
        <v>10821.6</v>
      </c>
    </row>
    <row r="296" spans="2:7">
      <c r="B296" s="434">
        <v>2865</v>
      </c>
      <c r="C296" s="435" t="s">
        <v>2367</v>
      </c>
      <c r="D296" s="435" t="s">
        <v>1235</v>
      </c>
      <c r="E296" s="434" t="s">
        <v>1215</v>
      </c>
      <c r="F296" s="394">
        <v>475.20000000000005</v>
      </c>
      <c r="G296" s="395">
        <f>F296*'[1]Прайс-лист'!I3*(1-'[1]Прайс-лист'!$E$3)</f>
        <v>12830.400000000001</v>
      </c>
    </row>
    <row r="297" spans="2:7">
      <c r="B297" s="434">
        <v>286501</v>
      </c>
      <c r="C297" s="435" t="s">
        <v>2368</v>
      </c>
      <c r="D297" s="435" t="s">
        <v>1236</v>
      </c>
      <c r="E297" s="434" t="s">
        <v>1215</v>
      </c>
      <c r="F297" s="394">
        <v>475.20000000000005</v>
      </c>
      <c r="G297" s="395">
        <f>F297*'[1]Прайс-лист'!I3*(1-'[1]Прайс-лист'!$E$3)</f>
        <v>12830.400000000001</v>
      </c>
    </row>
    <row r="298" spans="2:7">
      <c r="B298" s="434">
        <v>2815</v>
      </c>
      <c r="C298" s="435" t="s">
        <v>2369</v>
      </c>
      <c r="D298" s="435" t="s">
        <v>1237</v>
      </c>
      <c r="E298" s="434"/>
      <c r="F298" s="399">
        <v>448.8</v>
      </c>
      <c r="G298" s="395">
        <f>F298*'[1]Прайс-лист'!I3*(1-'[1]Прайс-лист'!$E$3)</f>
        <v>12117.6</v>
      </c>
    </row>
    <row r="299" spans="2:7">
      <c r="B299" s="432">
        <v>281501</v>
      </c>
      <c r="C299" s="433" t="s">
        <v>2370</v>
      </c>
      <c r="D299" s="433" t="s">
        <v>1239</v>
      </c>
      <c r="E299" s="432"/>
      <c r="F299" s="394">
        <v>448.8</v>
      </c>
      <c r="G299" s="395">
        <f>F299*'[1]Прайс-лист'!I3*(1-'[1]Прайс-лист'!$E$3)</f>
        <v>12117.6</v>
      </c>
    </row>
    <row r="300" spans="2:7">
      <c r="B300" s="434">
        <v>2816</v>
      </c>
      <c r="C300" s="435" t="s">
        <v>2371</v>
      </c>
      <c r="D300" s="435" t="s">
        <v>1240</v>
      </c>
      <c r="E300" s="434"/>
      <c r="F300" s="394">
        <v>452.8</v>
      </c>
      <c r="G300" s="395">
        <f>F300*'[1]Прайс-лист'!I3*(1-'[1]Прайс-лист'!$E$3)</f>
        <v>12225.6</v>
      </c>
    </row>
    <row r="301" spans="2:7">
      <c r="B301" s="434">
        <v>281601</v>
      </c>
      <c r="C301" s="435" t="s">
        <v>2372</v>
      </c>
      <c r="D301" s="435" t="s">
        <v>1241</v>
      </c>
      <c r="E301" s="434"/>
      <c r="F301" s="394">
        <v>452.8</v>
      </c>
      <c r="G301" s="395">
        <f>F301*'[1]Прайс-лист'!I3*(1-'[1]Прайс-лист'!$E$3)</f>
        <v>12225.6</v>
      </c>
    </row>
    <row r="302" spans="2:7">
      <c r="B302" s="434">
        <v>2817</v>
      </c>
      <c r="C302" s="435" t="s">
        <v>2373</v>
      </c>
      <c r="D302" s="435" t="s">
        <v>1242</v>
      </c>
      <c r="E302" s="434"/>
      <c r="F302" s="399">
        <v>612.80000000000007</v>
      </c>
      <c r="G302" s="395">
        <f>F302*'[1]Прайс-лист'!I3*(1-'[1]Прайс-лист'!$E$3)</f>
        <v>16545.600000000002</v>
      </c>
    </row>
    <row r="303" spans="2:7">
      <c r="B303" s="432">
        <v>281701</v>
      </c>
      <c r="C303" s="433" t="s">
        <v>2374</v>
      </c>
      <c r="D303" s="433" t="s">
        <v>1243</v>
      </c>
      <c r="E303" s="432"/>
      <c r="F303" s="394">
        <v>612.80000000000007</v>
      </c>
      <c r="G303" s="395">
        <f>F303*'[1]Прайс-лист'!I3*(1-'[1]Прайс-лист'!$E$3)</f>
        <v>16545.600000000002</v>
      </c>
    </row>
    <row r="304" spans="2:7">
      <c r="B304" s="434">
        <v>2820</v>
      </c>
      <c r="C304" s="435" t="s">
        <v>2375</v>
      </c>
      <c r="D304" s="435" t="s">
        <v>1244</v>
      </c>
      <c r="E304" s="434"/>
      <c r="F304" s="394">
        <v>223.20000000000002</v>
      </c>
      <c r="G304" s="395">
        <f>F304*'[1]Прайс-лист'!I3*(1-'[1]Прайс-лист'!$E$3)</f>
        <v>6026.4000000000005</v>
      </c>
    </row>
    <row r="305" spans="2:7">
      <c r="B305" s="434">
        <v>2821</v>
      </c>
      <c r="C305" s="435" t="s">
        <v>2376</v>
      </c>
      <c r="D305" s="435" t="s">
        <v>1245</v>
      </c>
      <c r="E305" s="434"/>
      <c r="F305" s="394">
        <v>270.40000000000003</v>
      </c>
      <c r="G305" s="395">
        <f>F305*'[1]Прайс-лист'!I3*(1-'[1]Прайс-лист'!$E$3)</f>
        <v>7300.8000000000011</v>
      </c>
    </row>
    <row r="306" spans="2:7">
      <c r="B306" s="434">
        <v>2824</v>
      </c>
      <c r="C306" s="435" t="s">
        <v>2377</v>
      </c>
      <c r="D306" s="435" t="s">
        <v>1247</v>
      </c>
      <c r="E306" s="434"/>
      <c r="F306" s="394">
        <v>302.40000000000003</v>
      </c>
      <c r="G306" s="395">
        <f>F306*'[1]Прайс-лист'!I3*(1-'[1]Прайс-лист'!$E$3)</f>
        <v>8164.8000000000011</v>
      </c>
    </row>
    <row r="307" spans="2:7">
      <c r="B307" s="432">
        <v>2825</v>
      </c>
      <c r="C307" s="435" t="s">
        <v>2378</v>
      </c>
      <c r="D307" s="435" t="s">
        <v>1248</v>
      </c>
      <c r="E307" s="432"/>
      <c r="F307" s="394">
        <v>341.6</v>
      </c>
      <c r="G307" s="395">
        <f>F307*'[1]Прайс-лист'!I3*(1-'[1]Прайс-лист'!$E$3)</f>
        <v>9223.2000000000007</v>
      </c>
    </row>
    <row r="308" spans="2:7">
      <c r="B308" s="434">
        <v>2826</v>
      </c>
      <c r="C308" s="433" t="s">
        <v>2379</v>
      </c>
      <c r="D308" s="433" t="s">
        <v>1250</v>
      </c>
      <c r="E308" s="434"/>
      <c r="F308" s="394">
        <v>381.6</v>
      </c>
      <c r="G308" s="395">
        <f>F308*'[1]Прайс-лист'!I3*(1-'[1]Прайс-лист'!$E$3)</f>
        <v>10303.200000000001</v>
      </c>
    </row>
    <row r="309" spans="2:7">
      <c r="B309" s="434">
        <v>2828</v>
      </c>
      <c r="C309" s="435" t="s">
        <v>2380</v>
      </c>
      <c r="D309" s="435" t="s">
        <v>1252</v>
      </c>
      <c r="E309" s="434"/>
      <c r="F309" s="394">
        <v>456</v>
      </c>
      <c r="G309" s="395">
        <f>F309*'[1]Прайс-лист'!I3*(1-'[1]Прайс-лист'!$E$3)</f>
        <v>12312</v>
      </c>
    </row>
    <row r="310" spans="2:7">
      <c r="B310" s="434">
        <v>2886</v>
      </c>
      <c r="C310" s="435" t="s">
        <v>2381</v>
      </c>
      <c r="D310" s="435" t="s">
        <v>1259</v>
      </c>
      <c r="E310" s="434"/>
      <c r="F310" s="399">
        <v>652</v>
      </c>
      <c r="G310" s="395">
        <f>F310*'[1]Прайс-лист'!I3*(1-'[1]Прайс-лист'!$E$3)</f>
        <v>17604</v>
      </c>
    </row>
    <row r="311" spans="2:7">
      <c r="B311" s="434">
        <v>2892</v>
      </c>
      <c r="C311" s="435" t="s">
        <v>2382</v>
      </c>
      <c r="D311" s="435" t="s">
        <v>1255</v>
      </c>
      <c r="E311" s="434"/>
      <c r="F311" s="399">
        <v>456</v>
      </c>
      <c r="G311" s="395">
        <f>F311*'[1]Прайс-лист'!I3*(1-'[1]Прайс-лист'!$E$3)</f>
        <v>12312</v>
      </c>
    </row>
    <row r="312" spans="2:7">
      <c r="B312" s="434">
        <v>2896</v>
      </c>
      <c r="C312" s="435" t="s">
        <v>2383</v>
      </c>
      <c r="D312" s="435" t="s">
        <v>2384</v>
      </c>
      <c r="E312" s="434"/>
      <c r="F312" s="399">
        <v>934.40000000000009</v>
      </c>
      <c r="G312" s="395">
        <f>F312*'[1]Прайс-лист'!I3*(1-'[1]Прайс-лист'!$E$3)</f>
        <v>25228.800000000003</v>
      </c>
    </row>
    <row r="313" spans="2:7">
      <c r="B313" s="434">
        <v>7000</v>
      </c>
      <c r="C313" s="435" t="s">
        <v>2385</v>
      </c>
      <c r="D313" s="435" t="s">
        <v>1257</v>
      </c>
      <c r="E313" s="434"/>
      <c r="F313" s="399">
        <v>572</v>
      </c>
      <c r="G313" s="395">
        <f>F313*'[1]Прайс-лист'!I3*(1-'[1]Прайс-лист'!$E$3)</f>
        <v>15444</v>
      </c>
    </row>
    <row r="314" spans="2:7">
      <c r="B314" s="432">
        <v>2829</v>
      </c>
      <c r="C314" s="433" t="s">
        <v>2386</v>
      </c>
      <c r="D314" s="433" t="s">
        <v>1271</v>
      </c>
      <c r="E314" s="432"/>
      <c r="F314" s="394">
        <v>224.8</v>
      </c>
      <c r="G314" s="395">
        <f>F314*'[1]Прайс-лист'!I3*(1-'[1]Прайс-лист'!$E$3)</f>
        <v>6069.6</v>
      </c>
    </row>
    <row r="315" spans="2:7">
      <c r="B315" s="434">
        <v>2830</v>
      </c>
      <c r="C315" s="435" t="s">
        <v>2387</v>
      </c>
      <c r="D315" s="435" t="s">
        <v>1272</v>
      </c>
      <c r="E315" s="434"/>
      <c r="F315" s="394">
        <v>273.60000000000002</v>
      </c>
      <c r="G315" s="395">
        <f>F315*'[1]Прайс-лист'!I3*(1-'[1]Прайс-лист'!$E$3)</f>
        <v>7387.2000000000007</v>
      </c>
    </row>
    <row r="316" spans="2:7">
      <c r="B316" s="432">
        <v>2831</v>
      </c>
      <c r="C316" s="433" t="s">
        <v>2388</v>
      </c>
      <c r="D316" s="433" t="s">
        <v>1273</v>
      </c>
      <c r="E316" s="432"/>
      <c r="F316" s="394">
        <v>310.40000000000003</v>
      </c>
      <c r="G316" s="395">
        <f>F316*'[1]Прайс-лист'!I3*(1-'[1]Прайс-лист'!$E$3)</f>
        <v>8380.8000000000011</v>
      </c>
    </row>
    <row r="317" spans="2:7">
      <c r="B317" s="434">
        <v>2832</v>
      </c>
      <c r="C317" s="435" t="s">
        <v>2389</v>
      </c>
      <c r="D317" s="435" t="s">
        <v>1274</v>
      </c>
      <c r="E317" s="434"/>
      <c r="F317" s="394">
        <v>128.80000000000001</v>
      </c>
      <c r="G317" s="395">
        <f>F317*'[1]Прайс-лист'!I3*(1-'[1]Прайс-лист'!$E$3)</f>
        <v>3477.6000000000004</v>
      </c>
    </row>
    <row r="318" spans="2:7">
      <c r="B318" s="432">
        <v>2833</v>
      </c>
      <c r="C318" s="433" t="s">
        <v>2390</v>
      </c>
      <c r="D318" s="433" t="s">
        <v>1275</v>
      </c>
      <c r="E318" s="432"/>
      <c r="F318" s="394">
        <v>142.4</v>
      </c>
      <c r="G318" s="395">
        <f>F318*'[1]Прайс-лист'!I3*(1-'[1]Прайс-лист'!$E$3)</f>
        <v>3844.8</v>
      </c>
    </row>
    <row r="319" spans="2:7">
      <c r="B319" s="434">
        <v>2834</v>
      </c>
      <c r="C319" s="435" t="s">
        <v>2391</v>
      </c>
      <c r="D319" s="435" t="s">
        <v>1276</v>
      </c>
      <c r="E319" s="434"/>
      <c r="F319" s="394">
        <v>154.4</v>
      </c>
      <c r="G319" s="395">
        <f>F319*'[1]Прайс-лист'!I3*(1-'[1]Прайс-лист'!$E$3)</f>
        <v>4168.8</v>
      </c>
    </row>
    <row r="320" spans="2:7">
      <c r="B320" s="432">
        <v>2835</v>
      </c>
      <c r="C320" s="433" t="s">
        <v>2392</v>
      </c>
      <c r="D320" s="433" t="s">
        <v>1277</v>
      </c>
      <c r="E320" s="432"/>
      <c r="F320" s="394">
        <v>168</v>
      </c>
      <c r="G320" s="395">
        <f>F320*'[1]Прайс-лист'!I3*(1-'[1]Прайс-лист'!$E$3)</f>
        <v>4536</v>
      </c>
    </row>
    <row r="321" spans="2:7">
      <c r="B321" s="434">
        <v>2836</v>
      </c>
      <c r="C321" s="435" t="s">
        <v>2393</v>
      </c>
      <c r="D321" s="435" t="s">
        <v>1278</v>
      </c>
      <c r="E321" s="434"/>
      <c r="F321" s="394">
        <v>200.8</v>
      </c>
      <c r="G321" s="395">
        <f>F321*'[1]Прайс-лист'!I3*(1-'[1]Прайс-лист'!$E$3)</f>
        <v>5421.6</v>
      </c>
    </row>
    <row r="322" spans="2:7">
      <c r="B322" s="432">
        <v>2837</v>
      </c>
      <c r="C322" s="433" t="s">
        <v>2394</v>
      </c>
      <c r="D322" s="433" t="s">
        <v>1279</v>
      </c>
      <c r="E322" s="432"/>
      <c r="F322" s="394">
        <v>111.2</v>
      </c>
      <c r="G322" s="395">
        <f>F322*'[1]Прайс-лист'!I3*(1-'[1]Прайс-лист'!$E$3)</f>
        <v>3002.4</v>
      </c>
    </row>
    <row r="323" spans="2:7">
      <c r="B323" s="434">
        <v>2838</v>
      </c>
      <c r="C323" s="435" t="s">
        <v>2395</v>
      </c>
      <c r="D323" s="435" t="s">
        <v>1281</v>
      </c>
      <c r="E323" s="434"/>
      <c r="F323" s="394">
        <v>124</v>
      </c>
      <c r="G323" s="395">
        <f>F323*'[1]Прайс-лист'!I3*(1-'[1]Прайс-лист'!$E$3)</f>
        <v>3348</v>
      </c>
    </row>
    <row r="324" spans="2:7">
      <c r="B324" s="432">
        <v>2839</v>
      </c>
      <c r="C324" s="433" t="s">
        <v>2396</v>
      </c>
      <c r="D324" s="433" t="s">
        <v>1283</v>
      </c>
      <c r="E324" s="432"/>
      <c r="F324" s="394">
        <v>140</v>
      </c>
      <c r="G324" s="395">
        <f>F324*'[1]Прайс-лист'!I3*(1-'[1]Прайс-лист'!$E$3)</f>
        <v>3780</v>
      </c>
    </row>
    <row r="325" spans="2:7">
      <c r="B325" s="434">
        <v>2840</v>
      </c>
      <c r="C325" s="435" t="s">
        <v>2397</v>
      </c>
      <c r="D325" s="435" t="s">
        <v>1285</v>
      </c>
      <c r="E325" s="434"/>
      <c r="F325" s="394">
        <v>152.80000000000001</v>
      </c>
      <c r="G325" s="395">
        <f>F325*'[1]Прайс-лист'!I3*(1-'[1]Прайс-лист'!$E$3)</f>
        <v>4125.6000000000004</v>
      </c>
    </row>
    <row r="326" spans="2:7">
      <c r="B326" s="434">
        <v>2866</v>
      </c>
      <c r="C326" s="435" t="s">
        <v>2398</v>
      </c>
      <c r="D326" s="435" t="s">
        <v>1287</v>
      </c>
      <c r="E326" s="434"/>
      <c r="F326" s="394">
        <v>158.4</v>
      </c>
      <c r="G326" s="395">
        <f>F326*'[1]Прайс-лист'!I3*(1-'[1]Прайс-лист'!$E$3)</f>
        <v>4276.8</v>
      </c>
    </row>
    <row r="327" spans="2:7">
      <c r="B327" s="432">
        <v>2841</v>
      </c>
      <c r="C327" s="433" t="s">
        <v>2399</v>
      </c>
      <c r="D327" s="433" t="s">
        <v>1289</v>
      </c>
      <c r="E327" s="432" t="s">
        <v>700</v>
      </c>
      <c r="F327" s="394">
        <v>65.600000000000009</v>
      </c>
      <c r="G327" s="395">
        <f>F327*'[1]Прайс-лист'!I3*(1-'[1]Прайс-лист'!$E$3)</f>
        <v>1771.2000000000003</v>
      </c>
    </row>
    <row r="328" spans="2:7">
      <c r="B328" s="434">
        <v>2842</v>
      </c>
      <c r="C328" s="435" t="s">
        <v>2400</v>
      </c>
      <c r="D328" s="435" t="s">
        <v>1290</v>
      </c>
      <c r="E328" s="434" t="s">
        <v>1291</v>
      </c>
      <c r="F328" s="394">
        <v>75.2</v>
      </c>
      <c r="G328" s="395">
        <f>F328*'[1]Прайс-лист'!I3*(1-'[1]Прайс-лист'!$E$3)</f>
        <v>2030.4</v>
      </c>
    </row>
    <row r="329" spans="2:7">
      <c r="B329" s="432">
        <v>2843</v>
      </c>
      <c r="C329" s="433" t="s">
        <v>2401</v>
      </c>
      <c r="D329" s="433" t="s">
        <v>1292</v>
      </c>
      <c r="E329" s="434" t="s">
        <v>704</v>
      </c>
      <c r="F329" s="394">
        <v>86.4</v>
      </c>
      <c r="G329" s="395">
        <f>F329*'[1]Прайс-лист'!I3*(1-'[1]Прайс-лист'!$E$3)</f>
        <v>2332.8000000000002</v>
      </c>
    </row>
    <row r="330" spans="2:7">
      <c r="B330" s="434">
        <v>2844</v>
      </c>
      <c r="C330" s="435" t="s">
        <v>2402</v>
      </c>
      <c r="D330" s="435" t="s">
        <v>1293</v>
      </c>
      <c r="E330" s="443" t="s">
        <v>1294</v>
      </c>
      <c r="F330" s="394">
        <v>133.6</v>
      </c>
      <c r="G330" s="395">
        <f>F330*'[1]Прайс-лист'!I3*(1-'[1]Прайс-лист'!$E$3)</f>
        <v>3607.2</v>
      </c>
    </row>
    <row r="331" spans="2:7">
      <c r="B331" s="432">
        <v>2845</v>
      </c>
      <c r="C331" s="433" t="s">
        <v>2403</v>
      </c>
      <c r="D331" s="433" t="s">
        <v>1295</v>
      </c>
      <c r="E331" s="432" t="s">
        <v>1296</v>
      </c>
      <c r="F331" s="394">
        <v>100.80000000000001</v>
      </c>
      <c r="G331" s="395">
        <f>F331*'[1]Прайс-лист'!I3*(1-'[1]Прайс-лист'!$E$3)</f>
        <v>2721.6000000000004</v>
      </c>
    </row>
    <row r="332" spans="2:7">
      <c r="B332" s="434">
        <v>2846</v>
      </c>
      <c r="C332" s="435" t="s">
        <v>2404</v>
      </c>
      <c r="D332" s="435" t="s">
        <v>1297</v>
      </c>
      <c r="E332" s="434" t="s">
        <v>711</v>
      </c>
      <c r="F332" s="394">
        <v>73.600000000000009</v>
      </c>
      <c r="G332" s="395">
        <f>F332*'[1]Прайс-лист'!I3*(1-'[1]Прайс-лист'!$E$3)</f>
        <v>1987.2000000000003</v>
      </c>
    </row>
    <row r="333" spans="2:7">
      <c r="B333" s="432">
        <v>2847</v>
      </c>
      <c r="C333" s="433" t="s">
        <v>2405</v>
      </c>
      <c r="D333" s="433" t="s">
        <v>1298</v>
      </c>
      <c r="E333" s="432" t="s">
        <v>713</v>
      </c>
      <c r="F333" s="394">
        <v>63.2</v>
      </c>
      <c r="G333" s="395">
        <f>F333*'[1]Прайс-лист'!I3*(1-'[1]Прайс-лист'!$E$3)</f>
        <v>1706.4</v>
      </c>
    </row>
    <row r="334" spans="2:7">
      <c r="B334" s="436">
        <v>2867</v>
      </c>
      <c r="C334" s="437" t="s">
        <v>2406</v>
      </c>
      <c r="D334" s="437" t="s">
        <v>1299</v>
      </c>
      <c r="E334" s="436" t="s">
        <v>716</v>
      </c>
      <c r="F334" s="394">
        <v>117.60000000000001</v>
      </c>
      <c r="G334" s="395">
        <f>F334*'[1]Прайс-лист'!I3*(1-'[1]Прайс-лист'!$E$3)</f>
        <v>3175.2000000000003</v>
      </c>
    </row>
    <row r="335" spans="2:7">
      <c r="B335" s="436">
        <v>2873</v>
      </c>
      <c r="C335" s="437" t="s">
        <v>2407</v>
      </c>
      <c r="D335" s="437" t="s">
        <v>1300</v>
      </c>
      <c r="E335" s="436" t="s">
        <v>1301</v>
      </c>
      <c r="F335" s="394">
        <v>76.800000000000011</v>
      </c>
      <c r="G335" s="395">
        <f>F335*'[1]Прайс-лист'!I3*(1-'[1]Прайс-лист'!$E$3)</f>
        <v>2073.6000000000004</v>
      </c>
    </row>
    <row r="336" spans="2:7">
      <c r="B336" s="436">
        <v>2879</v>
      </c>
      <c r="C336" s="437" t="s">
        <v>2408</v>
      </c>
      <c r="D336" s="437" t="s">
        <v>1302</v>
      </c>
      <c r="E336" s="436" t="s">
        <v>134</v>
      </c>
      <c r="F336" s="422">
        <v>90.4</v>
      </c>
      <c r="G336" s="395">
        <f>F336*'[1]Прайс-лист'!I3*(1-'[1]Прайс-лист'!$E$3)</f>
        <v>2440.8000000000002</v>
      </c>
    </row>
    <row r="337" spans="2:7">
      <c r="B337" s="434">
        <v>2883</v>
      </c>
      <c r="C337" s="435" t="s">
        <v>2409</v>
      </c>
      <c r="D337" s="435" t="s">
        <v>1303</v>
      </c>
      <c r="E337" s="434" t="s">
        <v>133</v>
      </c>
      <c r="F337" s="399">
        <v>85.600000000000009</v>
      </c>
      <c r="G337" s="395">
        <f>F337*'[1]Прайс-лист'!I3*(1-'[1]Прайс-лист'!$E$3)</f>
        <v>2311.2000000000003</v>
      </c>
    </row>
    <row r="338" spans="2:7">
      <c r="B338" s="434">
        <v>2885</v>
      </c>
      <c r="C338" s="435" t="s">
        <v>2410</v>
      </c>
      <c r="D338" s="435" t="s">
        <v>1304</v>
      </c>
      <c r="E338" s="434" t="s">
        <v>1305</v>
      </c>
      <c r="F338" s="399">
        <v>140</v>
      </c>
      <c r="G338" s="395">
        <f>F338*'[1]Прайс-лист'!I3*(1-'[1]Прайс-лист'!$E$3)</f>
        <v>3780</v>
      </c>
    </row>
    <row r="339" spans="2:7">
      <c r="B339" s="434">
        <v>2887</v>
      </c>
      <c r="C339" s="435" t="s">
        <v>2411</v>
      </c>
      <c r="D339" s="435" t="s">
        <v>1306</v>
      </c>
      <c r="E339" s="434" t="s">
        <v>307</v>
      </c>
      <c r="F339" s="399">
        <v>159.20000000000002</v>
      </c>
      <c r="G339" s="395">
        <f>F339*'[1]Прайс-лист'!I3*(1-'[1]Прайс-лист'!$E$3)</f>
        <v>4298.4000000000005</v>
      </c>
    </row>
    <row r="340" spans="2:7">
      <c r="B340" s="434">
        <v>288701</v>
      </c>
      <c r="C340" s="435" t="s">
        <v>2412</v>
      </c>
      <c r="D340" s="435" t="s">
        <v>1307</v>
      </c>
      <c r="E340" s="443"/>
      <c r="F340" s="394">
        <v>304</v>
      </c>
      <c r="G340" s="395">
        <f>F340*'[1]Прайс-лист'!I3*(1-'[1]Прайс-лист'!$E$3)</f>
        <v>8208</v>
      </c>
    </row>
    <row r="341" spans="2:7">
      <c r="B341" s="443">
        <v>2893</v>
      </c>
      <c r="C341" s="435" t="s">
        <v>2413</v>
      </c>
      <c r="D341" s="435" t="s">
        <v>1310</v>
      </c>
      <c r="E341" s="443" t="s">
        <v>669</v>
      </c>
      <c r="F341" s="394">
        <v>96.800000000000011</v>
      </c>
      <c r="G341" s="395">
        <f>F341*'[1]Прайс-лист'!I3*(1-'[1]Прайс-лист'!$E$3)</f>
        <v>2613.6000000000004</v>
      </c>
    </row>
    <row r="342" spans="2:7">
      <c r="B342" s="443">
        <v>2897</v>
      </c>
      <c r="C342" s="444" t="s">
        <v>2414</v>
      </c>
      <c r="D342" s="444" t="s">
        <v>1311</v>
      </c>
      <c r="E342" s="443" t="s">
        <v>308</v>
      </c>
      <c r="F342" s="394">
        <v>287.2</v>
      </c>
      <c r="G342" s="395">
        <f>F342*'[1]Прайс-лист'!I3*(1-'[1]Прайс-лист'!$E$3)</f>
        <v>7754.4</v>
      </c>
    </row>
    <row r="343" spans="2:7">
      <c r="B343" s="443">
        <v>2899</v>
      </c>
      <c r="C343" s="435" t="s">
        <v>2415</v>
      </c>
      <c r="D343" s="435" t="s">
        <v>1312</v>
      </c>
      <c r="E343" s="443" t="s">
        <v>308</v>
      </c>
      <c r="F343" s="394">
        <v>391.20000000000005</v>
      </c>
      <c r="G343" s="395">
        <f>F343*'[1]Прайс-лист'!I3*(1-'[1]Прайс-лист'!$E$3)</f>
        <v>10562.400000000001</v>
      </c>
    </row>
    <row r="344" spans="2:7">
      <c r="B344" s="443">
        <v>7001</v>
      </c>
      <c r="C344" s="444" t="s">
        <v>2416</v>
      </c>
      <c r="D344" s="444" t="s">
        <v>1313</v>
      </c>
      <c r="E344" s="443" t="s">
        <v>671</v>
      </c>
      <c r="F344" s="394">
        <v>140</v>
      </c>
      <c r="G344" s="395">
        <f>F344*'[1]Прайс-лист'!I3*(1-'[1]Прайс-лист'!$E$3)</f>
        <v>3780</v>
      </c>
    </row>
    <row r="345" spans="2:7">
      <c r="B345" s="443">
        <v>7002</v>
      </c>
      <c r="C345" s="444" t="s">
        <v>2417</v>
      </c>
      <c r="D345" s="444" t="s">
        <v>1314</v>
      </c>
      <c r="E345" s="443" t="s">
        <v>671</v>
      </c>
      <c r="F345" s="394">
        <v>232</v>
      </c>
      <c r="G345" s="395">
        <f>F345*'[1]Прайс-лист'!I3*(1-'[1]Прайс-лист'!$E$3)</f>
        <v>6264</v>
      </c>
    </row>
    <row r="346" spans="2:7">
      <c r="B346" s="443">
        <v>2848</v>
      </c>
      <c r="C346" s="444" t="s">
        <v>2418</v>
      </c>
      <c r="D346" s="444" t="s">
        <v>1316</v>
      </c>
      <c r="E346" s="443" t="s">
        <v>1317</v>
      </c>
      <c r="F346" s="394">
        <v>61.6</v>
      </c>
      <c r="G346" s="395">
        <f>F346*'[1]Прайс-лист'!I3*(1-'[1]Прайс-лист'!$E$3)</f>
        <v>1663.2</v>
      </c>
    </row>
    <row r="347" spans="2:7">
      <c r="B347" s="432">
        <v>2849</v>
      </c>
      <c r="C347" s="433" t="s">
        <v>2419</v>
      </c>
      <c r="D347" s="433" t="s">
        <v>1318</v>
      </c>
      <c r="E347" s="432" t="s">
        <v>126</v>
      </c>
      <c r="F347" s="422">
        <v>68</v>
      </c>
      <c r="G347" s="395">
        <f>F347*'[1]Прайс-лист'!I3*(1-'[1]Прайс-лист'!$E$3)</f>
        <v>1836</v>
      </c>
    </row>
    <row r="348" spans="2:7">
      <c r="B348" s="434">
        <v>2868</v>
      </c>
      <c r="C348" s="435" t="s">
        <v>2420</v>
      </c>
      <c r="D348" s="435" t="s">
        <v>1319</v>
      </c>
      <c r="E348" s="434" t="s">
        <v>1320</v>
      </c>
      <c r="F348" s="399">
        <v>90.4</v>
      </c>
      <c r="G348" s="395">
        <f>F348*'[1]Прайс-лист'!I3*(1-'[1]Прайс-лист'!$E$3)</f>
        <v>2440.8000000000002</v>
      </c>
    </row>
    <row r="349" spans="2:7">
      <c r="B349" s="434">
        <v>2850</v>
      </c>
      <c r="C349" s="444" t="s">
        <v>2421</v>
      </c>
      <c r="D349" s="444" t="s">
        <v>1321</v>
      </c>
      <c r="E349" s="443" t="s">
        <v>1322</v>
      </c>
      <c r="F349" s="394">
        <v>72.8</v>
      </c>
      <c r="G349" s="395">
        <f>F349*'[1]Прайс-лист'!I3*(1-'[1]Прайс-лист'!$E$3)</f>
        <v>1965.6</v>
      </c>
    </row>
    <row r="350" spans="2:7">
      <c r="B350" s="432">
        <v>2851</v>
      </c>
      <c r="C350" s="433" t="s">
        <v>2422</v>
      </c>
      <c r="D350" s="433" t="s">
        <v>1323</v>
      </c>
      <c r="E350" s="432" t="s">
        <v>2423</v>
      </c>
      <c r="F350" s="394">
        <v>72.8</v>
      </c>
      <c r="G350" s="395">
        <f>F350*'[1]Прайс-лист'!I3*(1-'[1]Прайс-лист'!$E$3)</f>
        <v>1965.6</v>
      </c>
    </row>
    <row r="351" spans="2:7">
      <c r="B351" s="434">
        <v>2852</v>
      </c>
      <c r="C351" s="435" t="s">
        <v>2424</v>
      </c>
      <c r="D351" s="435" t="s">
        <v>1324</v>
      </c>
      <c r="E351" s="434"/>
      <c r="F351" s="394">
        <v>76.800000000000011</v>
      </c>
      <c r="G351" s="395">
        <f>F351*'[1]Прайс-лист'!I3*(1-'[1]Прайс-лист'!$E$3)</f>
        <v>2073.6000000000004</v>
      </c>
    </row>
    <row r="352" spans="2:7">
      <c r="B352" s="432">
        <v>2853</v>
      </c>
      <c r="C352" s="433" t="s">
        <v>2425</v>
      </c>
      <c r="D352" s="433" t="s">
        <v>1325</v>
      </c>
      <c r="E352" s="432" t="s">
        <v>721</v>
      </c>
      <c r="F352" s="394">
        <v>96</v>
      </c>
      <c r="G352" s="395">
        <f>F352*'[1]Прайс-лист'!I3*(1-'[1]Прайс-лист'!$E$3)</f>
        <v>2592</v>
      </c>
    </row>
    <row r="353" spans="2:7">
      <c r="B353" s="434">
        <v>2854</v>
      </c>
      <c r="C353" s="435" t="s">
        <v>2426</v>
      </c>
      <c r="D353" s="435" t="s">
        <v>1326</v>
      </c>
      <c r="E353" s="434" t="s">
        <v>1238</v>
      </c>
      <c r="F353" s="394">
        <v>57.6</v>
      </c>
      <c r="G353" s="395">
        <f>F353*'[1]Прайс-лист'!I3*(1-'[1]Прайс-лист'!$E$3)</f>
        <v>1555.2</v>
      </c>
    </row>
    <row r="354" spans="2:7">
      <c r="B354" s="434">
        <v>2874</v>
      </c>
      <c r="C354" s="435" t="s">
        <v>2427</v>
      </c>
      <c r="D354" s="435" t="s">
        <v>1327</v>
      </c>
      <c r="E354" s="434" t="s">
        <v>1053</v>
      </c>
      <c r="F354" s="394">
        <v>72.8</v>
      </c>
      <c r="G354" s="395">
        <f>F354*'[1]Прайс-лист'!I3*(1-'[1]Прайс-лист'!$E$3)</f>
        <v>1965.6</v>
      </c>
    </row>
    <row r="355" spans="2:7">
      <c r="B355" s="434">
        <v>2884</v>
      </c>
      <c r="C355" s="435" t="s">
        <v>2428</v>
      </c>
      <c r="D355" s="435" t="s">
        <v>1328</v>
      </c>
      <c r="E355" s="434" t="s">
        <v>133</v>
      </c>
      <c r="F355" s="399">
        <v>85.600000000000009</v>
      </c>
      <c r="G355" s="395">
        <f>F355*'[1]Прайс-лист'!I3*(1-'[1]Прайс-лист'!$E$3)</f>
        <v>2311.2000000000003</v>
      </c>
    </row>
    <row r="356" spans="2:7">
      <c r="B356" s="434">
        <v>2888</v>
      </c>
      <c r="C356" s="435" t="s">
        <v>2429</v>
      </c>
      <c r="D356" s="435" t="s">
        <v>1329</v>
      </c>
      <c r="E356" s="434" t="s">
        <v>307</v>
      </c>
      <c r="F356" s="399">
        <v>92.800000000000011</v>
      </c>
      <c r="G356" s="395">
        <f>F356*'[1]Прайс-лист'!I3*(1-'[1]Прайс-лист'!$E$3)</f>
        <v>2505.6000000000004</v>
      </c>
    </row>
    <row r="357" spans="2:7">
      <c r="B357" s="434">
        <v>2900</v>
      </c>
      <c r="C357" s="435" t="s">
        <v>2430</v>
      </c>
      <c r="D357" s="435" t="s">
        <v>1331</v>
      </c>
      <c r="E357" s="434" t="s">
        <v>134</v>
      </c>
      <c r="F357" s="399">
        <v>79.2</v>
      </c>
      <c r="G357" s="395">
        <f>F357*'[1]Прайс-лист'!I3*(1-'[1]Прайс-лист'!$E$3)</f>
        <v>2138.4</v>
      </c>
    </row>
    <row r="358" spans="2:7">
      <c r="B358" s="434">
        <v>2898</v>
      </c>
      <c r="C358" s="435" t="s">
        <v>2431</v>
      </c>
      <c r="D358" s="435" t="s">
        <v>1332</v>
      </c>
      <c r="E358" s="434" t="s">
        <v>308</v>
      </c>
      <c r="F358" s="399">
        <v>159.20000000000002</v>
      </c>
      <c r="G358" s="395">
        <f>F358*'[1]Прайс-лист'!I3*(1-'[1]Прайс-лист'!$E$3)</f>
        <v>4298.4000000000005</v>
      </c>
    </row>
    <row r="359" spans="2:7">
      <c r="B359" s="434">
        <v>7003</v>
      </c>
      <c r="C359" s="435" t="s">
        <v>2432</v>
      </c>
      <c r="D359" s="435" t="s">
        <v>1333</v>
      </c>
      <c r="E359" s="434" t="s">
        <v>671</v>
      </c>
      <c r="F359" s="399">
        <v>88</v>
      </c>
      <c r="G359" s="395">
        <f>F359*'[1]Прайс-лист'!I3*(1-'[1]Прайс-лист'!$E$3)</f>
        <v>2376</v>
      </c>
    </row>
    <row r="360" spans="2:7">
      <c r="B360" s="432">
        <v>2855</v>
      </c>
      <c r="C360" s="433" t="s">
        <v>2433</v>
      </c>
      <c r="D360" s="433" t="s">
        <v>1334</v>
      </c>
      <c r="E360" s="432" t="s">
        <v>2434</v>
      </c>
      <c r="F360" s="394">
        <v>59.2</v>
      </c>
      <c r="G360" s="395">
        <f>F360*'[1]Прайс-лист'!I3*(1-'[1]Прайс-лист'!$E$3)</f>
        <v>1598.4</v>
      </c>
    </row>
    <row r="361" spans="2:7">
      <c r="B361" s="434">
        <v>2856</v>
      </c>
      <c r="C361" s="435" t="s">
        <v>2435</v>
      </c>
      <c r="D361" s="435" t="s">
        <v>1336</v>
      </c>
      <c r="E361" s="434" t="s">
        <v>2436</v>
      </c>
      <c r="F361" s="394">
        <v>59.2</v>
      </c>
      <c r="G361" s="395">
        <f>F361*'[1]Прайс-лист'!I3*(1-'[1]Прайс-лист'!$E$3)</f>
        <v>1598.4</v>
      </c>
    </row>
    <row r="362" spans="2:7">
      <c r="B362" s="434">
        <v>2889</v>
      </c>
      <c r="C362" s="435" t="s">
        <v>2437</v>
      </c>
      <c r="D362" s="435" t="s">
        <v>1338</v>
      </c>
      <c r="E362" s="434" t="s">
        <v>307</v>
      </c>
      <c r="F362" s="394">
        <v>124</v>
      </c>
      <c r="G362" s="395">
        <f>F362*'[1]Прайс-лист'!I3*(1-'[1]Прайс-лист'!$E$3)</f>
        <v>3348</v>
      </c>
    </row>
    <row r="363" spans="2:7">
      <c r="B363" s="432">
        <v>2857</v>
      </c>
      <c r="C363" s="433" t="s">
        <v>2438</v>
      </c>
      <c r="D363" s="433" t="s">
        <v>1341</v>
      </c>
      <c r="E363" s="432" t="s">
        <v>2439</v>
      </c>
      <c r="F363" s="394">
        <v>42.400000000000006</v>
      </c>
      <c r="G363" s="395">
        <f>F363*'[1]Прайс-лист'!I3*(1-'[1]Прайс-лист'!$E$3)</f>
        <v>1144.8000000000002</v>
      </c>
    </row>
    <row r="364" spans="2:7">
      <c r="B364" s="434">
        <v>2858</v>
      </c>
      <c r="C364" s="435" t="s">
        <v>2440</v>
      </c>
      <c r="D364" s="435" t="s">
        <v>1343</v>
      </c>
      <c r="E364" s="434" t="s">
        <v>738</v>
      </c>
      <c r="F364" s="394">
        <v>42.400000000000006</v>
      </c>
      <c r="G364" s="395">
        <f>F364*'[1]Прайс-лист'!I3*(1-'[1]Прайс-лист'!$E$3)</f>
        <v>1144.8000000000002</v>
      </c>
    </row>
    <row r="365" spans="2:7">
      <c r="B365" s="434">
        <v>2861</v>
      </c>
      <c r="C365" s="435" t="s">
        <v>2441</v>
      </c>
      <c r="D365" s="435" t="s">
        <v>1345</v>
      </c>
      <c r="E365" s="434" t="s">
        <v>740</v>
      </c>
      <c r="F365" s="399">
        <v>42.400000000000006</v>
      </c>
      <c r="G365" s="395">
        <f>F365*'[1]Прайс-лист'!I3*(1-'[1]Прайс-лист'!$E$3)</f>
        <v>1144.8000000000002</v>
      </c>
    </row>
    <row r="366" spans="2:7" s="389" customFormat="1" ht="18.75" thickBot="1">
      <c r="B366" s="383"/>
      <c r="C366" s="384" t="s">
        <v>2442</v>
      </c>
      <c r="D366" s="488" t="s">
        <v>1346</v>
      </c>
      <c r="E366" s="386"/>
      <c r="F366" s="489"/>
      <c r="G366" s="490"/>
    </row>
    <row r="367" spans="2:7">
      <c r="B367" s="491">
        <v>2901</v>
      </c>
      <c r="C367" s="392" t="s">
        <v>2443</v>
      </c>
      <c r="D367" s="392" t="s">
        <v>1347</v>
      </c>
      <c r="E367" s="491" t="s">
        <v>14</v>
      </c>
      <c r="F367" s="394">
        <v>68</v>
      </c>
      <c r="G367" s="395">
        <f>F367*'[1]Прайс-лист'!I3*(1-'[1]Прайс-лист'!$E$3)</f>
        <v>1836</v>
      </c>
    </row>
    <row r="368" spans="2:7">
      <c r="B368" s="480">
        <v>2902</v>
      </c>
      <c r="C368" s="402" t="s">
        <v>2444</v>
      </c>
      <c r="D368" s="402" t="s">
        <v>1349</v>
      </c>
      <c r="E368" s="480" t="s">
        <v>14</v>
      </c>
      <c r="F368" s="394">
        <v>84</v>
      </c>
      <c r="G368" s="395">
        <f>F368*'[1]Прайс-лист'!I3*(1-'[1]Прайс-лист'!$E$3)</f>
        <v>2268</v>
      </c>
    </row>
    <row r="369" spans="2:7">
      <c r="B369" s="442">
        <v>2903</v>
      </c>
      <c r="C369" s="398" t="s">
        <v>2445</v>
      </c>
      <c r="D369" s="398" t="s">
        <v>1350</v>
      </c>
      <c r="E369" s="442" t="s">
        <v>42</v>
      </c>
      <c r="F369" s="394">
        <v>75.2</v>
      </c>
      <c r="G369" s="395">
        <f>F369*'[1]Прайс-лист'!I3*(1-'[1]Прайс-лист'!$E$3)</f>
        <v>2030.4</v>
      </c>
    </row>
    <row r="370" spans="2:7">
      <c r="B370" s="480">
        <v>2904</v>
      </c>
      <c r="C370" s="402" t="s">
        <v>2446</v>
      </c>
      <c r="D370" s="402" t="s">
        <v>1351</v>
      </c>
      <c r="E370" s="480" t="s">
        <v>42</v>
      </c>
      <c r="F370" s="394">
        <v>97.600000000000009</v>
      </c>
      <c r="G370" s="395">
        <f>F370*'[1]Прайс-лист'!I3*(1-'[1]Прайс-лист'!$E$3)</f>
        <v>2635.2000000000003</v>
      </c>
    </row>
    <row r="371" spans="2:7">
      <c r="B371" s="442">
        <v>2905</v>
      </c>
      <c r="C371" s="398" t="s">
        <v>2447</v>
      </c>
      <c r="D371" s="398" t="s">
        <v>1352</v>
      </c>
      <c r="E371" s="442" t="s">
        <v>51</v>
      </c>
      <c r="F371" s="394">
        <v>84.800000000000011</v>
      </c>
      <c r="G371" s="395">
        <f>F371*'[1]Прайс-лист'!I3*(1-'[1]Прайс-лист'!$E$3)</f>
        <v>2289.6000000000004</v>
      </c>
    </row>
    <row r="372" spans="2:7">
      <c r="B372" s="480">
        <v>2906</v>
      </c>
      <c r="C372" s="402" t="s">
        <v>2448</v>
      </c>
      <c r="D372" s="402" t="s">
        <v>1353</v>
      </c>
      <c r="E372" s="480" t="s">
        <v>51</v>
      </c>
      <c r="F372" s="394">
        <v>107.2</v>
      </c>
      <c r="G372" s="395">
        <f>F372*'[1]Прайс-лист'!I3*(1-'[1]Прайс-лист'!$E$3)</f>
        <v>2894.4</v>
      </c>
    </row>
    <row r="373" spans="2:7">
      <c r="B373" s="442">
        <v>2907</v>
      </c>
      <c r="C373" s="398" t="s">
        <v>2449</v>
      </c>
      <c r="D373" s="398" t="s">
        <v>1354</v>
      </c>
      <c r="E373" s="442" t="s">
        <v>119</v>
      </c>
      <c r="F373" s="394">
        <v>96</v>
      </c>
      <c r="G373" s="395">
        <f>F373*'[1]Прайс-лист'!I3*(1-'[1]Прайс-лист'!$E$3)</f>
        <v>2592</v>
      </c>
    </row>
    <row r="374" spans="2:7">
      <c r="B374" s="480">
        <v>2908</v>
      </c>
      <c r="C374" s="402" t="s">
        <v>2450</v>
      </c>
      <c r="D374" s="402" t="s">
        <v>1355</v>
      </c>
      <c r="E374" s="480" t="s">
        <v>119</v>
      </c>
      <c r="F374" s="394">
        <v>116.80000000000001</v>
      </c>
      <c r="G374" s="395">
        <f>F374*'[1]Прайс-лист'!I3*(1-'[1]Прайс-лист'!$E$3)</f>
        <v>3153.6000000000004</v>
      </c>
    </row>
    <row r="375" spans="2:7">
      <c r="B375" s="442">
        <v>2909</v>
      </c>
      <c r="C375" s="398" t="s">
        <v>2451</v>
      </c>
      <c r="D375" s="398" t="s">
        <v>1356</v>
      </c>
      <c r="E375" s="442" t="s">
        <v>779</v>
      </c>
      <c r="F375" s="394">
        <v>111.2</v>
      </c>
      <c r="G375" s="395">
        <f>F375*'[1]Прайс-лист'!I3*(1-'[1]Прайс-лист'!$E$3)</f>
        <v>3002.4</v>
      </c>
    </row>
    <row r="376" spans="2:7">
      <c r="B376" s="480">
        <v>2910</v>
      </c>
      <c r="C376" s="402" t="s">
        <v>2452</v>
      </c>
      <c r="D376" s="402" t="s">
        <v>1357</v>
      </c>
      <c r="E376" s="480" t="s">
        <v>779</v>
      </c>
      <c r="F376" s="422">
        <v>137.6</v>
      </c>
      <c r="G376" s="395">
        <f>F376*'[1]Прайс-лист'!I3*(1-'[1]Прайс-лист'!$E$3)</f>
        <v>3715.2</v>
      </c>
    </row>
    <row r="377" spans="2:7">
      <c r="B377" s="442">
        <v>2941</v>
      </c>
      <c r="C377" s="398" t="s">
        <v>2453</v>
      </c>
      <c r="D377" s="398" t="s">
        <v>1358</v>
      </c>
      <c r="E377" s="442" t="s">
        <v>2454</v>
      </c>
      <c r="F377" s="399">
        <v>125.60000000000001</v>
      </c>
      <c r="G377" s="395">
        <f>F377*'[1]Прайс-лист'!I3*(1-'[1]Прайс-лист'!$E$3)</f>
        <v>3391.2000000000003</v>
      </c>
    </row>
    <row r="378" spans="2:7">
      <c r="B378" s="480">
        <v>2942</v>
      </c>
      <c r="C378" s="402" t="s">
        <v>2455</v>
      </c>
      <c r="D378" s="402" t="s">
        <v>1359</v>
      </c>
      <c r="E378" s="480" t="s">
        <v>2454</v>
      </c>
      <c r="F378" s="422">
        <v>156</v>
      </c>
      <c r="G378" s="395">
        <f>F378*'[1]Прайс-лист'!I3*(1-'[1]Прайс-лист'!$E$3)</f>
        <v>4212</v>
      </c>
    </row>
    <row r="379" spans="2:7">
      <c r="B379" s="442">
        <v>2911</v>
      </c>
      <c r="C379" s="398" t="s">
        <v>2456</v>
      </c>
      <c r="D379" s="398" t="s">
        <v>1360</v>
      </c>
      <c r="E379" s="442" t="s">
        <v>781</v>
      </c>
      <c r="F379" s="399">
        <v>141.6</v>
      </c>
      <c r="G379" s="395">
        <f>F379*'[1]Прайс-лист'!I3*(1-'[1]Прайс-лист'!$E$3)</f>
        <v>3823.2</v>
      </c>
    </row>
    <row r="380" spans="2:7">
      <c r="B380" s="480">
        <v>2912</v>
      </c>
      <c r="C380" s="402" t="s">
        <v>2457</v>
      </c>
      <c r="D380" s="402" t="s">
        <v>1361</v>
      </c>
      <c r="E380" s="480" t="s">
        <v>781</v>
      </c>
      <c r="F380" s="394">
        <v>180.8</v>
      </c>
      <c r="G380" s="395">
        <f>F380*'[1]Прайс-лист'!I3*(1-'[1]Прайс-лист'!$E$3)</f>
        <v>4881.6000000000004</v>
      </c>
    </row>
    <row r="381" spans="2:7">
      <c r="B381" s="442">
        <v>2939</v>
      </c>
      <c r="C381" s="398" t="s">
        <v>2458</v>
      </c>
      <c r="D381" s="398" t="s">
        <v>1362</v>
      </c>
      <c r="E381" s="442" t="s">
        <v>682</v>
      </c>
      <c r="F381" s="394">
        <v>155.20000000000002</v>
      </c>
      <c r="G381" s="395">
        <f>F381*'[1]Прайс-лист'!I3*(1-'[1]Прайс-лист'!$E$3)</f>
        <v>4190.4000000000005</v>
      </c>
    </row>
    <row r="382" spans="2:7">
      <c r="B382" s="480">
        <v>2940</v>
      </c>
      <c r="C382" s="402" t="s">
        <v>2459</v>
      </c>
      <c r="D382" s="402" t="s">
        <v>1363</v>
      </c>
      <c r="E382" s="480" t="s">
        <v>682</v>
      </c>
      <c r="F382" s="394">
        <v>190.4</v>
      </c>
      <c r="G382" s="395">
        <f>F382*'[1]Прайс-лист'!I3*(1-'[1]Прайс-лист'!$E$3)</f>
        <v>5140.8</v>
      </c>
    </row>
    <row r="383" spans="2:7">
      <c r="B383" s="442">
        <v>2913</v>
      </c>
      <c r="C383" s="398" t="s">
        <v>2460</v>
      </c>
      <c r="D383" s="398" t="s">
        <v>1364</v>
      </c>
      <c r="E383" s="442" t="s">
        <v>709</v>
      </c>
      <c r="F383" s="394">
        <v>176</v>
      </c>
      <c r="G383" s="395">
        <f>F383*'[1]Прайс-лист'!I3*(1-'[1]Прайс-лист'!$E$3)</f>
        <v>4752</v>
      </c>
    </row>
    <row r="384" spans="2:7">
      <c r="B384" s="480">
        <v>2914</v>
      </c>
      <c r="C384" s="402" t="s">
        <v>2461</v>
      </c>
      <c r="D384" s="402" t="s">
        <v>1365</v>
      </c>
      <c r="E384" s="480" t="s">
        <v>709</v>
      </c>
      <c r="F384" s="394">
        <v>219.20000000000002</v>
      </c>
      <c r="G384" s="395">
        <f>F384*'[1]Прайс-лист'!I3*(1-'[1]Прайс-лист'!$E$3)</f>
        <v>5918.4000000000005</v>
      </c>
    </row>
    <row r="385" spans="2:7">
      <c r="B385" s="442">
        <v>2915</v>
      </c>
      <c r="C385" s="398" t="s">
        <v>2462</v>
      </c>
      <c r="D385" s="398" t="s">
        <v>1366</v>
      </c>
      <c r="E385" s="442" t="s">
        <v>721</v>
      </c>
      <c r="F385" s="394">
        <v>211.20000000000002</v>
      </c>
      <c r="G385" s="395">
        <f>F385*'[1]Прайс-лист'!I3*(1-'[1]Прайс-лист'!$E$3)</f>
        <v>5702.4000000000005</v>
      </c>
    </row>
    <row r="386" spans="2:7">
      <c r="B386" s="480">
        <v>2916</v>
      </c>
      <c r="C386" s="402" t="s">
        <v>2463</v>
      </c>
      <c r="D386" s="402" t="s">
        <v>1367</v>
      </c>
      <c r="E386" s="480" t="s">
        <v>721</v>
      </c>
      <c r="F386" s="394">
        <v>239.20000000000002</v>
      </c>
      <c r="G386" s="395">
        <f>F386*'[1]Прайс-лист'!I3*(1-'[1]Прайс-лист'!$E$3)</f>
        <v>6458.4000000000005</v>
      </c>
    </row>
    <row r="387" spans="2:7">
      <c r="B387" s="442">
        <v>2917</v>
      </c>
      <c r="C387" s="398" t="s">
        <v>2464</v>
      </c>
      <c r="D387" s="398" t="s">
        <v>1368</v>
      </c>
      <c r="E387" s="442" t="s">
        <v>274</v>
      </c>
      <c r="F387" s="394">
        <v>100.80000000000001</v>
      </c>
      <c r="G387" s="395">
        <f>F387*'[1]Прайс-лист'!I3*(1-'[1]Прайс-лист'!$E$3)</f>
        <v>2721.6000000000004</v>
      </c>
    </row>
    <row r="388" spans="2:7">
      <c r="B388" s="480">
        <v>2918</v>
      </c>
      <c r="C388" s="402" t="s">
        <v>2465</v>
      </c>
      <c r="D388" s="402" t="s">
        <v>1369</v>
      </c>
      <c r="E388" s="480" t="s">
        <v>274</v>
      </c>
      <c r="F388" s="394">
        <v>122.4</v>
      </c>
      <c r="G388" s="395">
        <f>F388*'[1]Прайс-лист'!I3*(1-'[1]Прайс-лист'!$E$3)</f>
        <v>3304.8</v>
      </c>
    </row>
    <row r="389" spans="2:7">
      <c r="B389" s="442">
        <v>2919</v>
      </c>
      <c r="C389" s="398" t="s">
        <v>2466</v>
      </c>
      <c r="D389" s="398" t="s">
        <v>1370</v>
      </c>
      <c r="E389" s="442" t="s">
        <v>666</v>
      </c>
      <c r="F389" s="394">
        <v>111.2</v>
      </c>
      <c r="G389" s="395">
        <f>F389*'[1]Прайс-лист'!I3*(1-'[1]Прайс-лист'!$E$3)</f>
        <v>3002.4</v>
      </c>
    </row>
    <row r="390" spans="2:7">
      <c r="B390" s="480">
        <v>2920</v>
      </c>
      <c r="C390" s="402" t="s">
        <v>2467</v>
      </c>
      <c r="D390" s="402" t="s">
        <v>1371</v>
      </c>
      <c r="E390" s="480" t="s">
        <v>666</v>
      </c>
      <c r="F390" s="394">
        <v>137.6</v>
      </c>
      <c r="G390" s="395">
        <f>F390*'[1]Прайс-лист'!I3*(1-'[1]Прайс-лист'!$E$3)</f>
        <v>3715.2</v>
      </c>
    </row>
    <row r="391" spans="2:7">
      <c r="B391" s="442">
        <v>2921</v>
      </c>
      <c r="C391" s="398" t="s">
        <v>2468</v>
      </c>
      <c r="D391" s="398" t="s">
        <v>1374</v>
      </c>
      <c r="E391" s="442" t="s">
        <v>1060</v>
      </c>
      <c r="F391" s="394">
        <v>148</v>
      </c>
      <c r="G391" s="395">
        <f>F391*'[1]Прайс-лист'!I3*(1-'[1]Прайс-лист'!$E$3)</f>
        <v>3996</v>
      </c>
    </row>
    <row r="392" spans="2:7">
      <c r="B392" s="480">
        <v>2922</v>
      </c>
      <c r="C392" s="402" t="s">
        <v>2469</v>
      </c>
      <c r="D392" s="402" t="s">
        <v>1375</v>
      </c>
      <c r="E392" s="480" t="s">
        <v>1060</v>
      </c>
      <c r="F392" s="394">
        <v>165.60000000000002</v>
      </c>
      <c r="G392" s="395">
        <f>F392*'[1]Прайс-лист'!I3*(1-'[1]Прайс-лист'!$E$3)</f>
        <v>4471.2000000000007</v>
      </c>
    </row>
    <row r="393" spans="2:7">
      <c r="B393" s="442">
        <v>2945</v>
      </c>
      <c r="C393" s="398" t="s">
        <v>2470</v>
      </c>
      <c r="D393" s="398" t="s">
        <v>1376</v>
      </c>
      <c r="E393" s="442" t="s">
        <v>669</v>
      </c>
      <c r="F393" s="394">
        <v>155.20000000000002</v>
      </c>
      <c r="G393" s="395">
        <f>F393*'[1]Прайс-лист'!I3*(1-'[1]Прайс-лист'!$E$3)</f>
        <v>4190.4000000000005</v>
      </c>
    </row>
    <row r="394" spans="2:7">
      <c r="B394" s="442">
        <v>2946</v>
      </c>
      <c r="C394" s="402" t="s">
        <v>2471</v>
      </c>
      <c r="D394" s="398" t="s">
        <v>1377</v>
      </c>
      <c r="E394" s="442" t="s">
        <v>669</v>
      </c>
      <c r="F394" s="399">
        <v>190.4</v>
      </c>
      <c r="G394" s="395">
        <f>F394*'[1]Прайс-лист'!I3*(1-'[1]Прайс-лист'!$E$3)</f>
        <v>5140.8</v>
      </c>
    </row>
    <row r="395" spans="2:7">
      <c r="B395" s="442">
        <v>2962</v>
      </c>
      <c r="C395" s="398" t="s">
        <v>2472</v>
      </c>
      <c r="D395" s="398" t="s">
        <v>1378</v>
      </c>
      <c r="E395" s="442" t="s">
        <v>671</v>
      </c>
      <c r="F395" s="394">
        <v>180</v>
      </c>
      <c r="G395" s="395">
        <f>F395*'[1]Прайс-лист'!I3*(1-'[1]Прайс-лист'!$E$3)</f>
        <v>4860</v>
      </c>
    </row>
    <row r="396" spans="2:7">
      <c r="B396" s="442">
        <v>2963</v>
      </c>
      <c r="C396" s="402" t="s">
        <v>2473</v>
      </c>
      <c r="D396" s="398" t="s">
        <v>1379</v>
      </c>
      <c r="E396" s="442" t="s">
        <v>671</v>
      </c>
      <c r="F396" s="394">
        <v>220.8</v>
      </c>
      <c r="G396" s="395">
        <f>F396*'[1]Прайс-лист'!I3*(1-'[1]Прайс-лист'!$E$3)</f>
        <v>5961.6</v>
      </c>
    </row>
    <row r="397" spans="2:7">
      <c r="B397" s="442">
        <v>2943</v>
      </c>
      <c r="C397" s="398" t="s">
        <v>2474</v>
      </c>
      <c r="D397" s="398" t="s">
        <v>1380</v>
      </c>
      <c r="E397" s="442" t="s">
        <v>307</v>
      </c>
      <c r="F397" s="394">
        <v>219.20000000000002</v>
      </c>
      <c r="G397" s="395">
        <f>F397*'[1]Прайс-лист'!I3*(1-'[1]Прайс-лист'!$E$3)</f>
        <v>5918.4000000000005</v>
      </c>
    </row>
    <row r="398" spans="2:7">
      <c r="B398" s="442">
        <v>2944</v>
      </c>
      <c r="C398" s="402" t="s">
        <v>2475</v>
      </c>
      <c r="D398" s="398" t="s">
        <v>1381</v>
      </c>
      <c r="E398" s="442" t="s">
        <v>307</v>
      </c>
      <c r="F398" s="399">
        <v>239.20000000000002</v>
      </c>
      <c r="G398" s="395">
        <f>F398*'[1]Прайс-лист'!I3*(1-'[1]Прайс-лист'!$E$3)</f>
        <v>6458.4000000000005</v>
      </c>
    </row>
    <row r="399" spans="2:7">
      <c r="B399" s="442">
        <v>2947</v>
      </c>
      <c r="C399" s="398" t="s">
        <v>2476</v>
      </c>
      <c r="D399" s="398" t="s">
        <v>1382</v>
      </c>
      <c r="E399" s="442" t="s">
        <v>308</v>
      </c>
      <c r="F399" s="394">
        <v>284.8</v>
      </c>
      <c r="G399" s="395">
        <f>F399*'[1]Прайс-лист'!I3*(1-'[1]Прайс-лист'!$E$3)</f>
        <v>7689.6</v>
      </c>
    </row>
    <row r="400" spans="2:7">
      <c r="B400" s="442">
        <v>2923</v>
      </c>
      <c r="C400" s="398" t="s">
        <v>2477</v>
      </c>
      <c r="D400" s="398" t="s">
        <v>1390</v>
      </c>
      <c r="E400" s="442" t="s">
        <v>259</v>
      </c>
      <c r="F400" s="394">
        <v>113.60000000000001</v>
      </c>
      <c r="G400" s="395">
        <f>F400*'[1]Прайс-лист'!I3*(1-'[1]Прайс-лист'!$E$3)</f>
        <v>3067.2000000000003</v>
      </c>
    </row>
    <row r="401" spans="2:7">
      <c r="B401" s="480">
        <v>2924</v>
      </c>
      <c r="C401" s="402" t="s">
        <v>2478</v>
      </c>
      <c r="D401" s="402" t="s">
        <v>1391</v>
      </c>
      <c r="E401" s="480" t="s">
        <v>259</v>
      </c>
      <c r="F401" s="394">
        <v>135.20000000000002</v>
      </c>
      <c r="G401" s="395">
        <f>F401*'[1]Прайс-лист'!I3*(1-'[1]Прайс-лист'!$E$3)</f>
        <v>3650.4000000000005</v>
      </c>
    </row>
    <row r="402" spans="2:7">
      <c r="B402" s="442">
        <v>2925</v>
      </c>
      <c r="C402" s="398" t="s">
        <v>2479</v>
      </c>
      <c r="D402" s="398" t="s">
        <v>1392</v>
      </c>
      <c r="E402" s="442" t="s">
        <v>260</v>
      </c>
      <c r="F402" s="394">
        <v>127.2</v>
      </c>
      <c r="G402" s="395">
        <f>F402*'[1]Прайс-лист'!I3*(1-'[1]Прайс-лист'!$E$3)</f>
        <v>3434.4</v>
      </c>
    </row>
    <row r="403" spans="2:7">
      <c r="B403" s="480">
        <v>2926</v>
      </c>
      <c r="C403" s="402" t="s">
        <v>2480</v>
      </c>
      <c r="D403" s="402" t="s">
        <v>1393</v>
      </c>
      <c r="E403" s="480" t="s">
        <v>260</v>
      </c>
      <c r="F403" s="394">
        <v>159.20000000000002</v>
      </c>
      <c r="G403" s="395">
        <f>F403*'[1]Прайс-лист'!I3*(1-'[1]Прайс-лист'!$E$3)</f>
        <v>4298.4000000000005</v>
      </c>
    </row>
    <row r="404" spans="2:7">
      <c r="B404" s="442">
        <v>2927</v>
      </c>
      <c r="C404" s="398" t="s">
        <v>2481</v>
      </c>
      <c r="D404" s="398" t="s">
        <v>1394</v>
      </c>
      <c r="E404" s="442" t="s">
        <v>261</v>
      </c>
      <c r="F404" s="394">
        <v>143.20000000000002</v>
      </c>
      <c r="G404" s="395">
        <f>F404*'[1]Прайс-лист'!I3*(1-'[1]Прайс-лист'!$E$3)</f>
        <v>3866.4000000000005</v>
      </c>
    </row>
    <row r="405" spans="2:7">
      <c r="B405" s="480">
        <v>2928</v>
      </c>
      <c r="C405" s="402" t="s">
        <v>2482</v>
      </c>
      <c r="D405" s="402" t="s">
        <v>1395</v>
      </c>
      <c r="E405" s="480" t="s">
        <v>261</v>
      </c>
      <c r="F405" s="394">
        <v>180.8</v>
      </c>
      <c r="G405" s="395">
        <f>F405*'[1]Прайс-лист'!I3*(1-'[1]Прайс-лист'!$E$3)</f>
        <v>4881.6000000000004</v>
      </c>
    </row>
    <row r="406" spans="2:7">
      <c r="B406" s="442">
        <v>2929</v>
      </c>
      <c r="C406" s="398" t="s">
        <v>2483</v>
      </c>
      <c r="D406" s="398" t="s">
        <v>1396</v>
      </c>
      <c r="E406" s="442" t="s">
        <v>230</v>
      </c>
      <c r="F406" s="394">
        <v>72.8</v>
      </c>
      <c r="G406" s="395">
        <f>F406*'[1]Прайс-лист'!I3*(1-'[1]Прайс-лист'!$E$3)</f>
        <v>1965.6</v>
      </c>
    </row>
    <row r="407" spans="2:7">
      <c r="B407" s="480">
        <v>2930</v>
      </c>
      <c r="C407" s="402" t="s">
        <v>2484</v>
      </c>
      <c r="D407" s="402" t="s">
        <v>1397</v>
      </c>
      <c r="E407" s="480" t="s">
        <v>230</v>
      </c>
      <c r="F407" s="394">
        <v>92.800000000000011</v>
      </c>
      <c r="G407" s="395">
        <f>F407*'[1]Прайс-лист'!I3*(1-'[1]Прайс-лист'!$E$3)</f>
        <v>2505.6000000000004</v>
      </c>
    </row>
    <row r="408" spans="2:7">
      <c r="B408" s="442">
        <v>2931</v>
      </c>
      <c r="C408" s="398" t="s">
        <v>2485</v>
      </c>
      <c r="D408" s="398" t="s">
        <v>1398</v>
      </c>
      <c r="E408" s="442" t="s">
        <v>232</v>
      </c>
      <c r="F408" s="394">
        <v>77.600000000000009</v>
      </c>
      <c r="G408" s="395">
        <f>F408*'[1]Прайс-лист'!I3*(1-'[1]Прайс-лист'!$E$3)</f>
        <v>2095.2000000000003</v>
      </c>
    </row>
    <row r="409" spans="2:7">
      <c r="B409" s="480">
        <v>2932</v>
      </c>
      <c r="C409" s="402" t="s">
        <v>2486</v>
      </c>
      <c r="D409" s="402" t="s">
        <v>1399</v>
      </c>
      <c r="E409" s="480" t="s">
        <v>232</v>
      </c>
      <c r="F409" s="394">
        <v>94.4</v>
      </c>
      <c r="G409" s="395">
        <f>F409*'[1]Прайс-лист'!I3*(1-'[1]Прайс-лист'!$E$3)</f>
        <v>2548.8000000000002</v>
      </c>
    </row>
    <row r="410" spans="2:7">
      <c r="B410" s="442">
        <v>2933</v>
      </c>
      <c r="C410" s="398" t="s">
        <v>2487</v>
      </c>
      <c r="D410" s="398" t="s">
        <v>1400</v>
      </c>
      <c r="E410" s="442" t="s">
        <v>234</v>
      </c>
      <c r="F410" s="394">
        <v>84.800000000000011</v>
      </c>
      <c r="G410" s="395">
        <f>F410*'[1]Прайс-лист'!I3*(1-'[1]Прайс-лист'!$E$3)</f>
        <v>2289.6000000000004</v>
      </c>
    </row>
    <row r="411" spans="2:7">
      <c r="B411" s="480">
        <v>2934</v>
      </c>
      <c r="C411" s="402" t="s">
        <v>2488</v>
      </c>
      <c r="D411" s="402" t="s">
        <v>1401</v>
      </c>
      <c r="E411" s="480" t="s">
        <v>234</v>
      </c>
      <c r="F411" s="394">
        <v>107.2</v>
      </c>
      <c r="G411" s="395">
        <f>F411*'[1]Прайс-лист'!I3*(1-'[1]Прайс-лист'!$E$3)</f>
        <v>2894.4</v>
      </c>
    </row>
    <row r="412" spans="2:7">
      <c r="B412" s="442">
        <v>2935</v>
      </c>
      <c r="C412" s="398" t="s">
        <v>2489</v>
      </c>
      <c r="D412" s="398" t="s">
        <v>1402</v>
      </c>
      <c r="E412" s="442" t="s">
        <v>236</v>
      </c>
      <c r="F412" s="394">
        <v>98.4</v>
      </c>
      <c r="G412" s="395">
        <f>F412*'[1]Прайс-лист'!I3*(1-'[1]Прайс-лист'!$E$3)</f>
        <v>2656.8</v>
      </c>
    </row>
    <row r="413" spans="2:7">
      <c r="B413" s="480">
        <v>2936</v>
      </c>
      <c r="C413" s="402" t="s">
        <v>2490</v>
      </c>
      <c r="D413" s="402" t="s">
        <v>1403</v>
      </c>
      <c r="E413" s="480" t="s">
        <v>236</v>
      </c>
      <c r="F413" s="394">
        <v>118.4</v>
      </c>
      <c r="G413" s="395">
        <f>F413*'[1]Прайс-лист'!I3*(1-'[1]Прайс-лист'!$E$3)</f>
        <v>3196.8</v>
      </c>
    </row>
    <row r="414" spans="2:7">
      <c r="B414" s="442">
        <v>2937</v>
      </c>
      <c r="C414" s="398" t="s">
        <v>2491</v>
      </c>
      <c r="D414" s="398" t="s">
        <v>1404</v>
      </c>
      <c r="E414" s="442" t="s">
        <v>238</v>
      </c>
      <c r="F414" s="394">
        <v>108</v>
      </c>
      <c r="G414" s="395">
        <f>F414*'[1]Прайс-лист'!I3*(1-'[1]Прайс-лист'!$E$3)</f>
        <v>2916</v>
      </c>
    </row>
    <row r="415" spans="2:7">
      <c r="B415" s="481">
        <v>2938</v>
      </c>
      <c r="C415" s="402" t="s">
        <v>2492</v>
      </c>
      <c r="D415" s="406" t="s">
        <v>1405</v>
      </c>
      <c r="E415" s="481" t="s">
        <v>238</v>
      </c>
      <c r="F415" s="440">
        <v>135.20000000000002</v>
      </c>
      <c r="G415" s="446">
        <f>F415*'[1]Прайс-лист'!I3*(1-'[1]Прайс-лист'!$E$3)</f>
        <v>3650.4000000000005</v>
      </c>
    </row>
    <row r="416" spans="2:7" s="389" customFormat="1" ht="18.75" thickBot="1">
      <c r="B416" s="492"/>
      <c r="C416" s="493" t="s">
        <v>329</v>
      </c>
      <c r="D416" s="493" t="s">
        <v>2493</v>
      </c>
      <c r="E416" s="494"/>
      <c r="F416" s="492"/>
      <c r="G416" s="409"/>
    </row>
    <row r="417" spans="2:7">
      <c r="B417" s="480">
        <v>3500</v>
      </c>
      <c r="C417" s="495" t="s">
        <v>329</v>
      </c>
      <c r="D417" s="402" t="s">
        <v>2494</v>
      </c>
      <c r="E417" s="480" t="s">
        <v>274</v>
      </c>
      <c r="F417" s="422">
        <v>260</v>
      </c>
      <c r="G417" s="446">
        <f>F417*'[1]Прайс-лист'!I3*(1-'[1]Прайс-лист'!$E$3)</f>
        <v>7020</v>
      </c>
    </row>
    <row r="418" spans="2:7">
      <c r="B418" s="442">
        <v>3501</v>
      </c>
      <c r="C418" s="426" t="s">
        <v>329</v>
      </c>
      <c r="D418" s="398" t="s">
        <v>2495</v>
      </c>
      <c r="E418" s="442" t="s">
        <v>666</v>
      </c>
      <c r="F418" s="399">
        <v>300</v>
      </c>
      <c r="G418" s="424">
        <f>F418*'[1]Прайс-лист'!I3*(1-'[1]Прайс-лист'!$E$3)</f>
        <v>8100</v>
      </c>
    </row>
    <row r="419" spans="2:7">
      <c r="B419" s="442">
        <v>3502</v>
      </c>
      <c r="C419" s="426" t="s">
        <v>329</v>
      </c>
      <c r="D419" s="398" t="s">
        <v>2496</v>
      </c>
      <c r="E419" s="442" t="s">
        <v>1060</v>
      </c>
      <c r="F419" s="399">
        <v>360</v>
      </c>
      <c r="G419" s="424">
        <f>F419*'[1]Прайс-лист'!I3*(1-'[1]Прайс-лист'!$E$3)</f>
        <v>9720</v>
      </c>
    </row>
    <row r="420" spans="2:7">
      <c r="B420" s="442">
        <v>3503</v>
      </c>
      <c r="C420" s="426" t="s">
        <v>329</v>
      </c>
      <c r="D420" s="398" t="s">
        <v>2497</v>
      </c>
      <c r="E420" s="442" t="s">
        <v>669</v>
      </c>
      <c r="F420" s="399">
        <v>560</v>
      </c>
      <c r="G420" s="424">
        <f>F420*'[1]Прайс-лист'!I3*(1-'[1]Прайс-лист'!$E$3)</f>
        <v>15120</v>
      </c>
    </row>
    <row r="421" spans="2:7">
      <c r="B421" s="442">
        <v>3504</v>
      </c>
      <c r="C421" s="426" t="s">
        <v>329</v>
      </c>
      <c r="D421" s="398" t="s">
        <v>2498</v>
      </c>
      <c r="E421" s="442" t="s">
        <v>671</v>
      </c>
      <c r="F421" s="399">
        <v>840</v>
      </c>
      <c r="G421" s="424">
        <f>F421*'[1]Прайс-лист'!I3*(1-'[1]Прайс-лист'!$E$3)</f>
        <v>22680</v>
      </c>
    </row>
    <row r="422" spans="2:7">
      <c r="B422" s="496">
        <v>3505</v>
      </c>
      <c r="C422" s="497" t="s">
        <v>329</v>
      </c>
      <c r="D422" s="498" t="s">
        <v>2499</v>
      </c>
      <c r="E422" s="496" t="s">
        <v>307</v>
      </c>
      <c r="F422" s="451">
        <v>1012</v>
      </c>
      <c r="G422" s="499">
        <f>F422*'[1]Прайс-лист'!I3*(1-'[1]Прайс-лист'!$E$3)</f>
        <v>27324</v>
      </c>
    </row>
    <row r="423" spans="2:7">
      <c r="B423" s="496">
        <v>3506</v>
      </c>
      <c r="C423" s="497" t="s">
        <v>329</v>
      </c>
      <c r="D423" s="498" t="s">
        <v>2500</v>
      </c>
      <c r="E423" s="496" t="s">
        <v>308</v>
      </c>
      <c r="F423" s="451">
        <v>1408</v>
      </c>
      <c r="G423" s="499">
        <f>F423*'[1]Прайс-лист'!I3*(1-'[1]Прайс-лист'!$E$3)</f>
        <v>38016</v>
      </c>
    </row>
    <row r="424" spans="2:7" s="506" customFormat="1" ht="19.5">
      <c r="B424" s="500"/>
      <c r="C424" s="501" t="s">
        <v>2501</v>
      </c>
      <c r="D424" s="502" t="s">
        <v>1424</v>
      </c>
      <c r="E424" s="503"/>
      <c r="F424" s="504"/>
      <c r="G424" s="505"/>
    </row>
    <row r="425" spans="2:7" s="389" customFormat="1" ht="18.75" thickBot="1">
      <c r="B425" s="507"/>
      <c r="C425" s="508" t="s">
        <v>2502</v>
      </c>
      <c r="D425" s="509" t="s">
        <v>1425</v>
      </c>
      <c r="E425" s="510"/>
      <c r="F425" s="511"/>
      <c r="G425" s="512"/>
    </row>
    <row r="426" spans="2:7">
      <c r="B426" s="513">
        <v>3116</v>
      </c>
      <c r="C426" s="514" t="s">
        <v>2503</v>
      </c>
      <c r="D426" s="514" t="s">
        <v>2504</v>
      </c>
      <c r="E426" s="513"/>
      <c r="F426" s="515">
        <v>2.8</v>
      </c>
      <c r="G426" s="516">
        <f>F426*'[1]Прайс-лист'!I3*(1-'[1]Прайс-лист'!$E$3)</f>
        <v>75.599999999999994</v>
      </c>
    </row>
    <row r="427" spans="2:7">
      <c r="B427" s="517">
        <v>3117</v>
      </c>
      <c r="C427" s="518" t="s">
        <v>2505</v>
      </c>
      <c r="D427" s="518" t="s">
        <v>2506</v>
      </c>
      <c r="E427" s="517"/>
      <c r="F427" s="515">
        <v>0.48</v>
      </c>
      <c r="G427" s="516">
        <f>F427*'[1]Прайс-лист'!I3*(1-'[1]Прайс-лист'!$E$3)</f>
        <v>12.959999999999999</v>
      </c>
    </row>
    <row r="428" spans="2:7">
      <c r="B428" s="517">
        <v>3102</v>
      </c>
      <c r="C428" s="518" t="s">
        <v>2507</v>
      </c>
      <c r="D428" s="518" t="s">
        <v>1426</v>
      </c>
      <c r="E428" s="517"/>
      <c r="F428" s="515">
        <v>2.4000000000000004</v>
      </c>
      <c r="G428" s="516">
        <f>F428*'[1]Прайс-лист'!I3*(1-'[1]Прайс-лист'!$E$3)</f>
        <v>64.800000000000011</v>
      </c>
    </row>
    <row r="429" spans="2:7" s="389" customFormat="1" ht="18.75" thickBot="1">
      <c r="B429" s="492"/>
      <c r="C429" s="519" t="s">
        <v>2508</v>
      </c>
      <c r="D429" s="493" t="s">
        <v>1428</v>
      </c>
      <c r="E429" s="520"/>
      <c r="F429" s="521"/>
      <c r="G429" s="522"/>
    </row>
    <row r="430" spans="2:7">
      <c r="B430" s="513">
        <v>3201</v>
      </c>
      <c r="C430" s="514" t="s">
        <v>2509</v>
      </c>
      <c r="D430" s="514" t="s">
        <v>1429</v>
      </c>
      <c r="E430" s="513"/>
      <c r="F430" s="515">
        <v>75.2</v>
      </c>
      <c r="G430" s="516">
        <f>F430*'[1]Прайс-лист'!I3*(1-'[1]Прайс-лист'!$E$3)</f>
        <v>2030.4</v>
      </c>
    </row>
    <row r="431" spans="2:7">
      <c r="B431" s="517">
        <v>3202</v>
      </c>
      <c r="C431" s="518" t="s">
        <v>2510</v>
      </c>
      <c r="D431" s="518" t="s">
        <v>1430</v>
      </c>
      <c r="E431" s="517"/>
      <c r="F431" s="523">
        <v>26.400000000000002</v>
      </c>
      <c r="G431" s="516">
        <f>F431*'[1]Прайс-лист'!I3*(1-'[1]Прайс-лист'!$E$3)</f>
        <v>712.80000000000007</v>
      </c>
    </row>
    <row r="432" spans="2:7">
      <c r="B432" s="517">
        <v>3203</v>
      </c>
      <c r="C432" s="518" t="s">
        <v>2511</v>
      </c>
      <c r="D432" s="518" t="s">
        <v>2512</v>
      </c>
      <c r="E432" s="517"/>
      <c r="F432" s="523">
        <v>240</v>
      </c>
      <c r="G432" s="516">
        <f>F432*'[1]Прайс-лист'!I3*(1-'[1]Прайс-лист'!$E$3)</f>
        <v>6480</v>
      </c>
    </row>
  </sheetData>
  <mergeCells count="2">
    <mergeCell ref="B1:G1"/>
    <mergeCell ref="B2:G2"/>
  </mergeCells>
  <pageMargins left="0.23622047244094491" right="0.23622047244094491" top="0.19685039370078741" bottom="0.19685039370078741" header="0.15748031496062992" footer="0.15748031496062992"/>
  <pageSetup paperSize="9" scale="55" orientation="portrait" horizontalDpi="0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>
  <sheetPr>
    <tabColor rgb="FF00B050"/>
  </sheetPr>
  <dimension ref="B1:G346"/>
  <sheetViews>
    <sheetView showGridLines="0" zoomScaleNormal="100" workbookViewId="0">
      <pane ySplit="4" topLeftCell="A167" activePane="bottomLeft" state="frozen"/>
      <selection pane="bottomLeft" activeCell="C191" sqref="C191"/>
    </sheetView>
  </sheetViews>
  <sheetFormatPr defaultRowHeight="15.75" customHeight="1"/>
  <cols>
    <col min="1" max="1" width="3.7109375" style="312" customWidth="1"/>
    <col min="2" max="2" width="12.7109375" style="312" customWidth="1"/>
    <col min="3" max="3" width="100.7109375" style="312" customWidth="1"/>
    <col min="4" max="4" width="62.85546875" style="312" hidden="1" customWidth="1"/>
    <col min="5" max="5" width="50.7109375" style="312" customWidth="1"/>
    <col min="6" max="6" width="9.28515625" style="312" bestFit="1" customWidth="1"/>
    <col min="7" max="7" width="12.7109375" style="312" customWidth="1"/>
    <col min="8" max="16384" width="9.140625" style="312"/>
  </cols>
  <sheetData>
    <row r="1" spans="2:7" ht="19.5">
      <c r="B1" s="669" t="s">
        <v>2513</v>
      </c>
      <c r="C1" s="669"/>
      <c r="D1" s="669"/>
      <c r="E1" s="669"/>
      <c r="F1" s="669"/>
      <c r="G1" s="669"/>
    </row>
    <row r="2" spans="2:7" ht="19.5" hidden="1">
      <c r="B2" s="670" t="s">
        <v>2514</v>
      </c>
      <c r="C2" s="670"/>
      <c r="D2" s="670"/>
      <c r="E2" s="670"/>
      <c r="F2" s="670"/>
      <c r="G2" s="670"/>
    </row>
    <row r="3" spans="2:7" ht="15.75" customHeight="1">
      <c r="B3" s="375"/>
      <c r="C3" s="376"/>
      <c r="D3" s="376"/>
      <c r="E3" s="377"/>
      <c r="F3" s="524"/>
      <c r="G3" s="525"/>
    </row>
    <row r="4" spans="2:7" ht="15.75" customHeight="1">
      <c r="B4" s="379" t="s">
        <v>2023</v>
      </c>
      <c r="C4" s="526" t="s">
        <v>2024</v>
      </c>
      <c r="D4" s="526" t="s">
        <v>2025</v>
      </c>
      <c r="E4" s="380" t="s">
        <v>2026</v>
      </c>
      <c r="F4" s="527" t="s">
        <v>2027</v>
      </c>
      <c r="G4" s="381" t="s">
        <v>1</v>
      </c>
    </row>
    <row r="5" spans="2:7" s="389" customFormat="1" ht="18.75" thickBot="1">
      <c r="B5" s="492"/>
      <c r="C5" s="520" t="s">
        <v>2515</v>
      </c>
      <c r="D5" s="493" t="s">
        <v>1438</v>
      </c>
      <c r="E5" s="520"/>
      <c r="F5" s="528"/>
      <c r="G5" s="529"/>
    </row>
    <row r="6" spans="2:7" ht="15.75" customHeight="1">
      <c r="B6" s="530">
        <v>4101</v>
      </c>
      <c r="C6" s="531" t="s">
        <v>2516</v>
      </c>
      <c r="D6" s="532" t="s">
        <v>1439</v>
      </c>
      <c r="E6" s="530" t="s">
        <v>1440</v>
      </c>
      <c r="F6" s="533">
        <v>16</v>
      </c>
      <c r="G6" s="534">
        <f>F6*'[1]Прайс-лист'!I3*(1-'[1]Прайс-лист'!$E$3)</f>
        <v>432</v>
      </c>
    </row>
    <row r="7" spans="2:7" ht="15.75" customHeight="1">
      <c r="B7" s="377">
        <v>4102</v>
      </c>
      <c r="C7" s="376" t="s">
        <v>2517</v>
      </c>
      <c r="D7" s="535" t="s">
        <v>1441</v>
      </c>
      <c r="E7" s="377" t="s">
        <v>1442</v>
      </c>
      <c r="F7" s="533">
        <v>18.400000000000002</v>
      </c>
      <c r="G7" s="534">
        <f>F7*'[1]Прайс-лист'!I3*(1-'[1]Прайс-лист'!$E$3)</f>
        <v>496.80000000000007</v>
      </c>
    </row>
    <row r="8" spans="2:7" ht="15.75" customHeight="1">
      <c r="B8" s="536">
        <v>4103</v>
      </c>
      <c r="C8" s="537" t="s">
        <v>2518</v>
      </c>
      <c r="D8" s="538" t="s">
        <v>1443</v>
      </c>
      <c r="E8" s="536" t="s">
        <v>1444</v>
      </c>
      <c r="F8" s="533">
        <v>19.200000000000003</v>
      </c>
      <c r="G8" s="534">
        <f>F8*'[1]Прайс-лист'!I3*(1-'[1]Прайс-лист'!$E$3)</f>
        <v>518.40000000000009</v>
      </c>
    </row>
    <row r="9" spans="2:7" ht="15.75" customHeight="1">
      <c r="B9" s="377">
        <v>4104</v>
      </c>
      <c r="C9" s="376" t="s">
        <v>2519</v>
      </c>
      <c r="D9" s="535" t="s">
        <v>1445</v>
      </c>
      <c r="E9" s="377" t="s">
        <v>1446</v>
      </c>
      <c r="F9" s="533">
        <v>13.600000000000001</v>
      </c>
      <c r="G9" s="534">
        <f>F9*'[1]Прайс-лист'!I3*(1-'[1]Прайс-лист'!$E$3)</f>
        <v>367.20000000000005</v>
      </c>
    </row>
    <row r="10" spans="2:7" ht="15.75" customHeight="1">
      <c r="B10" s="536">
        <v>4105</v>
      </c>
      <c r="C10" s="537" t="s">
        <v>2520</v>
      </c>
      <c r="D10" s="538" t="s">
        <v>1447</v>
      </c>
      <c r="E10" s="536" t="s">
        <v>772</v>
      </c>
      <c r="F10" s="533">
        <v>16</v>
      </c>
      <c r="G10" s="534">
        <f>F10*'[1]Прайс-лист'!I3*(1-'[1]Прайс-лист'!$E$3)</f>
        <v>432</v>
      </c>
    </row>
    <row r="11" spans="2:7" ht="15.75" customHeight="1">
      <c r="B11" s="377">
        <v>410601</v>
      </c>
      <c r="C11" s="375" t="s">
        <v>2521</v>
      </c>
      <c r="D11" s="539" t="s">
        <v>2522</v>
      </c>
      <c r="E11" s="377" t="s">
        <v>1449</v>
      </c>
      <c r="F11" s="533">
        <v>21.6</v>
      </c>
      <c r="G11" s="534">
        <f>F11*'[1]Прайс-лист'!I3*(1-'[1]Прайс-лист'!$E$3)</f>
        <v>583.20000000000005</v>
      </c>
    </row>
    <row r="12" spans="2:7" ht="15.75" customHeight="1">
      <c r="B12" s="536">
        <v>4107</v>
      </c>
      <c r="C12" s="540" t="s">
        <v>2523</v>
      </c>
      <c r="D12" s="541" t="s">
        <v>2524</v>
      </c>
      <c r="E12" s="536" t="s">
        <v>772</v>
      </c>
      <c r="F12" s="533">
        <v>25.6</v>
      </c>
      <c r="G12" s="534">
        <f>F12*'[1]Прайс-лист'!I3*(1-'[1]Прайс-лист'!$E$3)</f>
        <v>691.2</v>
      </c>
    </row>
    <row r="13" spans="2:7" ht="15.75" customHeight="1">
      <c r="B13" s="377">
        <v>4108</v>
      </c>
      <c r="C13" s="375" t="s">
        <v>2525</v>
      </c>
      <c r="D13" s="539" t="s">
        <v>2526</v>
      </c>
      <c r="E13" s="377" t="s">
        <v>2527</v>
      </c>
      <c r="F13" s="533">
        <v>36</v>
      </c>
      <c r="G13" s="534">
        <f>F13*'[1]Прайс-лист'!I3*(1-'[1]Прайс-лист'!$E$3)</f>
        <v>972</v>
      </c>
    </row>
    <row r="14" spans="2:7" ht="15.75" customHeight="1">
      <c r="B14" s="536">
        <v>4109</v>
      </c>
      <c r="C14" s="540" t="s">
        <v>2528</v>
      </c>
      <c r="D14" s="541" t="s">
        <v>1451</v>
      </c>
      <c r="E14" s="536"/>
      <c r="F14" s="533">
        <v>3.2</v>
      </c>
      <c r="G14" s="534">
        <f>F14*'[1]Прайс-лист'!I3*(1-'[1]Прайс-лист'!$E$3)</f>
        <v>86.4</v>
      </c>
    </row>
    <row r="15" spans="2:7" ht="15.75" customHeight="1">
      <c r="B15" s="542">
        <v>4139</v>
      </c>
      <c r="C15" s="375" t="s">
        <v>2529</v>
      </c>
      <c r="D15" s="539" t="s">
        <v>1452</v>
      </c>
      <c r="E15" s="377" t="s">
        <v>1453</v>
      </c>
      <c r="F15" s="533">
        <v>4.8000000000000007</v>
      </c>
      <c r="G15" s="534">
        <f>F15*'[1]Прайс-лист'!I3*(1-'[1]Прайс-лист'!$E$3)</f>
        <v>129.60000000000002</v>
      </c>
    </row>
    <row r="16" spans="2:7" ht="15.75" customHeight="1">
      <c r="B16" s="536">
        <v>4141</v>
      </c>
      <c r="C16" s="540" t="s">
        <v>2530</v>
      </c>
      <c r="D16" s="541" t="s">
        <v>1454</v>
      </c>
      <c r="E16" s="536" t="s">
        <v>1455</v>
      </c>
      <c r="F16" s="533">
        <v>15.200000000000001</v>
      </c>
      <c r="G16" s="534">
        <f>F16*'[1]Прайс-лист'!I3*(1-'[1]Прайс-лист'!$E$3)</f>
        <v>410.40000000000003</v>
      </c>
    </row>
    <row r="17" spans="2:7" ht="15.75" customHeight="1">
      <c r="B17" s="377">
        <v>4142</v>
      </c>
      <c r="C17" s="375" t="s">
        <v>2531</v>
      </c>
      <c r="D17" s="539" t="s">
        <v>1456</v>
      </c>
      <c r="E17" s="377"/>
      <c r="F17" s="533">
        <v>4</v>
      </c>
      <c r="G17" s="534">
        <f>F17*'[1]Прайс-лист'!I3*(1-'[1]Прайс-лист'!$E$3)</f>
        <v>108</v>
      </c>
    </row>
    <row r="18" spans="2:7" ht="15.75" customHeight="1">
      <c r="B18" s="536">
        <v>4143</v>
      </c>
      <c r="C18" s="540" t="s">
        <v>2532</v>
      </c>
      <c r="D18" s="541" t="s">
        <v>1457</v>
      </c>
      <c r="E18" s="536"/>
      <c r="F18" s="533">
        <v>8</v>
      </c>
      <c r="G18" s="534">
        <f>F18*'[1]Прайс-лист'!I3*(1-'[1]Прайс-лист'!$E$3)</f>
        <v>216</v>
      </c>
    </row>
    <row r="19" spans="2:7" ht="15.75" customHeight="1">
      <c r="B19" s="543">
        <v>4146</v>
      </c>
      <c r="C19" s="544" t="s">
        <v>2533</v>
      </c>
      <c r="D19" s="545" t="s">
        <v>1459</v>
      </c>
      <c r="E19" s="543" t="s">
        <v>1460</v>
      </c>
      <c r="F19" s="546">
        <v>40</v>
      </c>
      <c r="G19" s="547">
        <f>F19*'[1]Прайс-лист'!I3*(1-'[1]Прайс-лист'!$E$3)</f>
        <v>1080</v>
      </c>
    </row>
    <row r="20" spans="2:7" ht="15.75" customHeight="1">
      <c r="B20" s="543">
        <v>414601</v>
      </c>
      <c r="C20" s="544" t="s">
        <v>2534</v>
      </c>
      <c r="D20" s="545" t="s">
        <v>1461</v>
      </c>
      <c r="E20" s="543" t="s">
        <v>2535</v>
      </c>
      <c r="F20" s="546">
        <v>80</v>
      </c>
      <c r="G20" s="547">
        <f>F20*'[1]Прайс-лист'!I3*(1-'[1]Прайс-лист'!$E$3)</f>
        <v>2160</v>
      </c>
    </row>
    <row r="21" spans="2:7" ht="15.75" customHeight="1">
      <c r="B21" s="377">
        <v>4144</v>
      </c>
      <c r="C21" s="375" t="s">
        <v>2536</v>
      </c>
      <c r="D21" s="539" t="s">
        <v>2537</v>
      </c>
      <c r="E21" s="377"/>
      <c r="F21" s="533">
        <v>20.8</v>
      </c>
      <c r="G21" s="525">
        <f>F21*'[1]Прайс-лист'!I3*(1-'[1]Прайс-лист'!$E$3)</f>
        <v>561.6</v>
      </c>
    </row>
    <row r="22" spans="2:7" s="389" customFormat="1" ht="18.75" thickBot="1">
      <c r="B22" s="492"/>
      <c r="C22" s="520" t="s">
        <v>2538</v>
      </c>
      <c r="D22" s="493" t="s">
        <v>1463</v>
      </c>
      <c r="E22" s="520"/>
      <c r="F22" s="528"/>
      <c r="G22" s="548"/>
    </row>
    <row r="23" spans="2:7" ht="15.75" customHeight="1">
      <c r="B23" s="549">
        <v>4201</v>
      </c>
      <c r="C23" s="375" t="s">
        <v>2539</v>
      </c>
      <c r="D23" s="539" t="s">
        <v>1464</v>
      </c>
      <c r="E23" s="377"/>
      <c r="F23" s="533">
        <v>600</v>
      </c>
      <c r="G23" s="534">
        <f>F23*'[1]Прайс-лист'!I3*(1-'[1]Прайс-лист'!$E$3)</f>
        <v>16200</v>
      </c>
    </row>
    <row r="24" spans="2:7" ht="15.75" customHeight="1">
      <c r="B24" s="550">
        <v>4202</v>
      </c>
      <c r="C24" s="540" t="s">
        <v>2540</v>
      </c>
      <c r="D24" s="541" t="s">
        <v>1465</v>
      </c>
      <c r="E24" s="536"/>
      <c r="F24" s="533">
        <v>1365.6000000000001</v>
      </c>
      <c r="G24" s="534">
        <f>F24*'[1]Прайс-лист'!I3*(1-'[1]Прайс-лист'!$E$3)</f>
        <v>36871.200000000004</v>
      </c>
    </row>
    <row r="25" spans="2:7" ht="15.75" customHeight="1">
      <c r="B25" s="549">
        <v>4203</v>
      </c>
      <c r="C25" s="375" t="s">
        <v>2541</v>
      </c>
      <c r="D25" s="539" t="s">
        <v>1466</v>
      </c>
      <c r="E25" s="549"/>
      <c r="F25" s="533">
        <v>696</v>
      </c>
      <c r="G25" s="534">
        <f>F25*'[1]Прайс-лист'!I3*(1-'[1]Прайс-лист'!$E$3)</f>
        <v>18792</v>
      </c>
    </row>
    <row r="26" spans="2:7" ht="15.75" customHeight="1">
      <c r="B26" s="550">
        <v>4204</v>
      </c>
      <c r="C26" s="540" t="s">
        <v>2542</v>
      </c>
      <c r="D26" s="541" t="s">
        <v>1467</v>
      </c>
      <c r="E26" s="550"/>
      <c r="F26" s="533">
        <v>1547.2</v>
      </c>
      <c r="G26" s="534">
        <f>F26*'[1]Прайс-лист'!I3*(1-'[1]Прайс-лист'!$E$3)</f>
        <v>41774.400000000001</v>
      </c>
    </row>
    <row r="27" spans="2:7" ht="15.75" customHeight="1">
      <c r="B27" s="549">
        <v>4205</v>
      </c>
      <c r="C27" s="375" t="s">
        <v>2543</v>
      </c>
      <c r="D27" s="539" t="s">
        <v>1468</v>
      </c>
      <c r="E27" s="549"/>
      <c r="F27" s="533">
        <v>768</v>
      </c>
      <c r="G27" s="534">
        <f>F27*'[1]Прайс-лист'!I3*(1-'[1]Прайс-лист'!$E$3)</f>
        <v>20736</v>
      </c>
    </row>
    <row r="28" spans="2:7" ht="15.75" customHeight="1">
      <c r="B28" s="550">
        <v>4206</v>
      </c>
      <c r="C28" s="540" t="s">
        <v>2544</v>
      </c>
      <c r="D28" s="541" t="s">
        <v>1469</v>
      </c>
      <c r="E28" s="550"/>
      <c r="F28" s="533">
        <v>1756.8000000000002</v>
      </c>
      <c r="G28" s="534">
        <f>F28*'[1]Прайс-лист'!I3*(1-'[1]Прайс-лист'!$E$3)</f>
        <v>47433.600000000006</v>
      </c>
    </row>
    <row r="29" spans="2:7" ht="15.75" customHeight="1">
      <c r="B29" s="549">
        <v>4207</v>
      </c>
      <c r="C29" s="375" t="s">
        <v>2545</v>
      </c>
      <c r="D29" s="539" t="s">
        <v>1470</v>
      </c>
      <c r="E29" s="549"/>
      <c r="F29" s="533">
        <v>814.40000000000009</v>
      </c>
      <c r="G29" s="534">
        <f>F29*'[1]Прайс-лист'!I3*(1-'[1]Прайс-лист'!$E$3)</f>
        <v>21988.800000000003</v>
      </c>
    </row>
    <row r="30" spans="2:7" ht="15.75" customHeight="1">
      <c r="B30" s="550">
        <v>4208</v>
      </c>
      <c r="C30" s="540" t="s">
        <v>2546</v>
      </c>
      <c r="D30" s="541" t="s">
        <v>1471</v>
      </c>
      <c r="E30" s="550"/>
      <c r="F30" s="533">
        <v>1952.8000000000002</v>
      </c>
      <c r="G30" s="534">
        <f>F30*'[1]Прайс-лист'!I3*(1-'[1]Прайс-лист'!$E$3)</f>
        <v>52725.600000000006</v>
      </c>
    </row>
    <row r="31" spans="2:7" ht="15.75" customHeight="1">
      <c r="B31" s="551">
        <v>4231</v>
      </c>
      <c r="C31" s="552" t="s">
        <v>2547</v>
      </c>
      <c r="D31" s="553" t="s">
        <v>1472</v>
      </c>
      <c r="E31" s="551"/>
      <c r="F31" s="554">
        <v>897.6</v>
      </c>
      <c r="G31" s="534">
        <f>F31*'[1]Прайс-лист'!I3*(1-'[1]Прайс-лист'!$E$3)</f>
        <v>24235.200000000001</v>
      </c>
    </row>
    <row r="32" spans="2:7" ht="15.75" customHeight="1">
      <c r="B32" s="550">
        <v>4232</v>
      </c>
      <c r="C32" s="537" t="s">
        <v>2548</v>
      </c>
      <c r="D32" s="555" t="s">
        <v>1473</v>
      </c>
      <c r="E32" s="550"/>
      <c r="F32" s="556">
        <v>2175.2000000000003</v>
      </c>
      <c r="G32" s="534">
        <f>F32*'[1]Прайс-лист'!I3*(1-'[1]Прайс-лист'!$E$3)</f>
        <v>58730.400000000009</v>
      </c>
    </row>
    <row r="33" spans="2:7" ht="15.75" customHeight="1">
      <c r="B33" s="550">
        <v>4233</v>
      </c>
      <c r="C33" s="537" t="s">
        <v>2549</v>
      </c>
      <c r="D33" s="555" t="s">
        <v>1474</v>
      </c>
      <c r="E33" s="550"/>
      <c r="F33" s="554">
        <v>1018.4000000000001</v>
      </c>
      <c r="G33" s="534">
        <f>F33*'[1]Прайс-лист'!I3*(1-'[1]Прайс-лист'!$E$3)</f>
        <v>27496.800000000003</v>
      </c>
    </row>
    <row r="34" spans="2:7" ht="15.75" customHeight="1">
      <c r="B34" s="550">
        <v>4234</v>
      </c>
      <c r="C34" s="537" t="s">
        <v>2550</v>
      </c>
      <c r="D34" s="555" t="s">
        <v>1475</v>
      </c>
      <c r="E34" s="550"/>
      <c r="F34" s="554">
        <v>2468.8000000000002</v>
      </c>
      <c r="G34" s="534">
        <f>F34*'[1]Прайс-лист'!I3*(1-'[1]Прайс-лист'!$E$3)</f>
        <v>66657.600000000006</v>
      </c>
    </row>
    <row r="35" spans="2:7" ht="15.75" customHeight="1">
      <c r="B35" s="549">
        <v>423501</v>
      </c>
      <c r="C35" s="375" t="s">
        <v>2551</v>
      </c>
      <c r="D35" s="539" t="s">
        <v>1476</v>
      </c>
      <c r="E35" s="549"/>
      <c r="F35" s="533">
        <v>1221.6000000000001</v>
      </c>
      <c r="G35" s="534">
        <f>F35*'[1]Прайс-лист'!I3*(1-'[1]Прайс-лист'!$E$3)</f>
        <v>32983.200000000004</v>
      </c>
    </row>
    <row r="36" spans="2:7" ht="15.75" customHeight="1">
      <c r="B36" s="550">
        <v>423601</v>
      </c>
      <c r="C36" s="540" t="s">
        <v>2552</v>
      </c>
      <c r="D36" s="541" t="s">
        <v>1478</v>
      </c>
      <c r="E36" s="550"/>
      <c r="F36" s="533">
        <v>3307.2000000000003</v>
      </c>
      <c r="G36" s="534">
        <f>F36*'[1]Прайс-лист'!I3*(1-'[1]Прайс-лист'!$E$3)</f>
        <v>89294.400000000009</v>
      </c>
    </row>
    <row r="37" spans="2:7" ht="15.75" customHeight="1">
      <c r="B37" s="549">
        <v>4226</v>
      </c>
      <c r="C37" s="375" t="s">
        <v>2553</v>
      </c>
      <c r="D37" s="539" t="s">
        <v>1480</v>
      </c>
      <c r="E37" s="549"/>
      <c r="F37" s="533">
        <v>1429.6000000000001</v>
      </c>
      <c r="G37" s="534">
        <f>F37*'[1]Прайс-лист'!I3*(1-'[1]Прайс-лист'!$E$3)</f>
        <v>38599.200000000004</v>
      </c>
    </row>
    <row r="38" spans="2:7" ht="15.75" customHeight="1">
      <c r="B38" s="550">
        <v>4227</v>
      </c>
      <c r="C38" s="540" t="s">
        <v>2554</v>
      </c>
      <c r="D38" s="541" t="s">
        <v>1481</v>
      </c>
      <c r="E38" s="550"/>
      <c r="F38" s="533">
        <v>3869.6000000000004</v>
      </c>
      <c r="G38" s="534">
        <f>F38*'[1]Прайс-лист'!I3*(1-'[1]Прайс-лист'!$E$3)</f>
        <v>104479.20000000001</v>
      </c>
    </row>
    <row r="39" spans="2:7" ht="15.75" customHeight="1">
      <c r="B39" s="550">
        <v>4213</v>
      </c>
      <c r="C39" s="375" t="s">
        <v>2555</v>
      </c>
      <c r="D39" s="541" t="s">
        <v>1482</v>
      </c>
      <c r="E39" s="550"/>
      <c r="F39" s="554">
        <v>1928</v>
      </c>
      <c r="G39" s="534">
        <f>F39*'[1]Прайс-лист'!I3*(1-'[1]Прайс-лист'!$E$3)</f>
        <v>52056</v>
      </c>
    </row>
    <row r="40" spans="2:7" ht="15.75" customHeight="1">
      <c r="B40" s="549">
        <v>421301</v>
      </c>
      <c r="C40" s="540" t="s">
        <v>2556</v>
      </c>
      <c r="D40" s="539" t="s">
        <v>1483</v>
      </c>
      <c r="E40" s="549"/>
      <c r="F40" s="533">
        <v>2425.6</v>
      </c>
      <c r="G40" s="534">
        <f>F40*'[1]Прайс-лист'!I3*(1-'[1]Прайс-лист'!$E$3)</f>
        <v>65491.199999999997</v>
      </c>
    </row>
    <row r="41" spans="2:7" ht="15.75" customHeight="1">
      <c r="B41" s="550">
        <v>4214</v>
      </c>
      <c r="C41" s="540" t="s">
        <v>2557</v>
      </c>
      <c r="D41" s="541" t="s">
        <v>1484</v>
      </c>
      <c r="E41" s="550"/>
      <c r="F41" s="533">
        <v>5776</v>
      </c>
      <c r="G41" s="534">
        <f>F41*'[1]Прайс-лист'!I3*(1-'[1]Прайс-лист'!$E$3)</f>
        <v>155952</v>
      </c>
    </row>
    <row r="42" spans="2:7" ht="15.75" customHeight="1">
      <c r="B42" s="550">
        <v>421401</v>
      </c>
      <c r="C42" s="398" t="s">
        <v>2558</v>
      </c>
      <c r="D42" s="541" t="s">
        <v>1485</v>
      </c>
      <c r="E42" s="550"/>
      <c r="F42" s="533">
        <v>6160.8</v>
      </c>
      <c r="G42" s="534">
        <f>F42*'[1]Прайс-лист'!I3*(1-'[1]Прайс-лист'!$E$3)</f>
        <v>166341.6</v>
      </c>
    </row>
    <row r="43" spans="2:7" ht="15.75" customHeight="1">
      <c r="B43" s="550">
        <v>421302</v>
      </c>
      <c r="C43" s="375" t="s">
        <v>2559</v>
      </c>
      <c r="D43" s="539" t="s">
        <v>1486</v>
      </c>
      <c r="E43" s="550"/>
      <c r="F43" s="533">
        <v>2498.4</v>
      </c>
      <c r="G43" s="534">
        <f>F43*'[1]Прайс-лист'!I3*(1-'[1]Прайс-лист'!$E$3)</f>
        <v>67456.800000000003</v>
      </c>
    </row>
    <row r="44" spans="2:7" ht="15.75" customHeight="1">
      <c r="B44" s="550">
        <v>421402</v>
      </c>
      <c r="C44" s="540" t="s">
        <v>2560</v>
      </c>
      <c r="D44" s="541" t="s">
        <v>1487</v>
      </c>
      <c r="E44" s="550"/>
      <c r="F44" s="533">
        <v>6345.6</v>
      </c>
      <c r="G44" s="534">
        <f>F44*'[1]Прайс-лист'!I3*(1-'[1]Прайс-лист'!$E$3)</f>
        <v>171331.20000000001</v>
      </c>
    </row>
    <row r="45" spans="2:7" ht="15.75" customHeight="1">
      <c r="B45" s="549">
        <v>421501</v>
      </c>
      <c r="C45" s="375" t="s">
        <v>2561</v>
      </c>
      <c r="D45" s="539" t="s">
        <v>1488</v>
      </c>
      <c r="E45" s="549"/>
      <c r="F45" s="533">
        <v>2855.2000000000003</v>
      </c>
      <c r="G45" s="534">
        <f>F45*'[1]Прайс-лист'!I3*(1-'[1]Прайс-лист'!$E$3)</f>
        <v>77090.400000000009</v>
      </c>
    </row>
    <row r="46" spans="2:7" ht="15.75" customHeight="1">
      <c r="B46" s="550">
        <v>421601</v>
      </c>
      <c r="C46" s="540" t="s">
        <v>2562</v>
      </c>
      <c r="D46" s="541" t="s">
        <v>1489</v>
      </c>
      <c r="E46" s="550"/>
      <c r="F46" s="533">
        <v>7016.8</v>
      </c>
      <c r="G46" s="534">
        <f>F46*'[1]Прайс-лист'!I3*(1-'[1]Прайс-лист'!$E$3)</f>
        <v>189453.6</v>
      </c>
    </row>
    <row r="47" spans="2:7" ht="15.75" customHeight="1">
      <c r="B47" s="549">
        <v>4219</v>
      </c>
      <c r="C47" s="375" t="s">
        <v>2563</v>
      </c>
      <c r="D47" s="539" t="s">
        <v>1490</v>
      </c>
      <c r="E47" s="549"/>
      <c r="F47" s="533">
        <v>1264.8000000000002</v>
      </c>
      <c r="G47" s="534">
        <f>F47*'[1]Прайс-лист'!I3*(1-'[1]Прайс-лист'!$E$3)</f>
        <v>34149.600000000006</v>
      </c>
    </row>
    <row r="48" spans="2:7" ht="15.75" customHeight="1">
      <c r="B48" s="550">
        <v>4228</v>
      </c>
      <c r="C48" s="540" t="s">
        <v>2564</v>
      </c>
      <c r="D48" s="541" t="s">
        <v>1491</v>
      </c>
      <c r="E48" s="550"/>
      <c r="F48" s="533">
        <v>2553.6000000000004</v>
      </c>
      <c r="G48" s="534">
        <f>F48*'[1]Прайс-лист'!I3*(1-'[1]Прайс-лист'!$E$3)</f>
        <v>68947.200000000012</v>
      </c>
    </row>
    <row r="49" spans="2:7" ht="15.75" customHeight="1">
      <c r="B49" s="550">
        <v>4222</v>
      </c>
      <c r="C49" s="540" t="s">
        <v>2565</v>
      </c>
      <c r="D49" s="541" t="s">
        <v>1492</v>
      </c>
      <c r="E49" s="550"/>
      <c r="F49" s="533">
        <v>1412.8000000000002</v>
      </c>
      <c r="G49" s="534">
        <f>F49*'[1]Прайс-лист'!I3*(1-'[1]Прайс-лист'!$E$3)</f>
        <v>38145.600000000006</v>
      </c>
    </row>
    <row r="50" spans="2:7" ht="15.75" customHeight="1">
      <c r="B50" s="550">
        <v>4229</v>
      </c>
      <c r="C50" s="540" t="s">
        <v>2566</v>
      </c>
      <c r="D50" s="541" t="s">
        <v>1493</v>
      </c>
      <c r="E50" s="550"/>
      <c r="F50" s="533">
        <v>2877.6000000000004</v>
      </c>
      <c r="G50" s="534">
        <f>F50*'[1]Прайс-лист'!I3*(1-'[1]Прайс-лист'!$E$3)</f>
        <v>77695.200000000012</v>
      </c>
    </row>
    <row r="51" spans="2:7" ht="15.75" customHeight="1">
      <c r="B51" s="549">
        <v>4225</v>
      </c>
      <c r="C51" s="375" t="s">
        <v>2567</v>
      </c>
      <c r="D51" s="539" t="s">
        <v>1494</v>
      </c>
      <c r="E51" s="549"/>
      <c r="F51" s="533">
        <v>2109.6</v>
      </c>
      <c r="G51" s="534">
        <f>F51*'[1]Прайс-лист'!I3*(1-'[1]Прайс-лист'!$E$3)</f>
        <v>56959.199999999997</v>
      </c>
    </row>
    <row r="52" spans="2:7" ht="15.75" customHeight="1">
      <c r="B52" s="550">
        <v>4230</v>
      </c>
      <c r="C52" s="540" t="s">
        <v>2568</v>
      </c>
      <c r="D52" s="541" t="s">
        <v>1495</v>
      </c>
      <c r="E52" s="550"/>
      <c r="F52" s="533">
        <v>4375.2</v>
      </c>
      <c r="G52" s="534">
        <f>F52*'[1]Прайс-лист'!I3*(1-'[1]Прайс-лист'!$E$3)</f>
        <v>118130.4</v>
      </c>
    </row>
    <row r="53" spans="2:7" ht="15.75" customHeight="1">
      <c r="B53" s="557">
        <v>4235</v>
      </c>
      <c r="C53" s="558" t="s">
        <v>2569</v>
      </c>
      <c r="D53" s="558" t="s">
        <v>1496</v>
      </c>
      <c r="E53" s="550"/>
      <c r="F53" s="533">
        <v>2997.6</v>
      </c>
      <c r="G53" s="534">
        <f>F53*'[1]Прайс-лист'!I3*(1-'[1]Прайс-лист'!$E$3)</f>
        <v>80935.199999999997</v>
      </c>
    </row>
    <row r="54" spans="2:7" ht="15.75" customHeight="1">
      <c r="B54" s="557">
        <v>4236</v>
      </c>
      <c r="C54" s="558" t="s">
        <v>2570</v>
      </c>
      <c r="D54" s="558" t="s">
        <v>1497</v>
      </c>
      <c r="E54" s="550"/>
      <c r="F54" s="533">
        <v>7368</v>
      </c>
      <c r="G54" s="534">
        <f>F54*'[1]Прайс-лист'!I3*(1-'[1]Прайс-лист'!$E$3)</f>
        <v>198936</v>
      </c>
    </row>
    <row r="55" spans="2:7" ht="15.75" customHeight="1">
      <c r="B55" s="557">
        <v>4237</v>
      </c>
      <c r="C55" s="558" t="s">
        <v>2571</v>
      </c>
      <c r="D55" s="558" t="s">
        <v>1498</v>
      </c>
      <c r="E55" s="550"/>
      <c r="F55" s="533">
        <v>2212.8000000000002</v>
      </c>
      <c r="G55" s="534">
        <f>F55*'[1]Прайс-лист'!I3*(1-'[1]Прайс-лист'!$E$3)</f>
        <v>59745.600000000006</v>
      </c>
    </row>
    <row r="56" spans="2:7" ht="15.75" customHeight="1">
      <c r="B56" s="557">
        <v>423701</v>
      </c>
      <c r="C56" s="558" t="s">
        <v>2572</v>
      </c>
      <c r="D56" s="558" t="s">
        <v>1499</v>
      </c>
      <c r="E56" s="550"/>
      <c r="F56" s="533">
        <v>4500.8</v>
      </c>
      <c r="G56" s="534">
        <f>F56*'[1]Прайс-лист'!I3*(1-'[1]Прайс-лист'!$E$3)</f>
        <v>121521.60000000001</v>
      </c>
    </row>
    <row r="57" spans="2:7" ht="15.75" customHeight="1">
      <c r="B57" s="550">
        <v>4250</v>
      </c>
      <c r="C57" s="537" t="s">
        <v>2573</v>
      </c>
      <c r="D57" s="538" t="s">
        <v>1502</v>
      </c>
      <c r="E57" s="550"/>
      <c r="F57" s="533">
        <v>8.8000000000000007</v>
      </c>
      <c r="G57" s="534">
        <f>F57*'[1]Прайс-лист'!I3*(1-'[1]Прайс-лист'!$E$3)</f>
        <v>237.60000000000002</v>
      </c>
    </row>
    <row r="58" spans="2:7" ht="15.75" customHeight="1">
      <c r="B58" s="549">
        <v>4251</v>
      </c>
      <c r="C58" s="376" t="s">
        <v>2574</v>
      </c>
      <c r="D58" s="535" t="s">
        <v>1503</v>
      </c>
      <c r="E58" s="549"/>
      <c r="F58" s="556">
        <v>8.8000000000000007</v>
      </c>
      <c r="G58" s="534">
        <f>F58*'[1]Прайс-лист'!I3*(1-'[1]Прайс-лист'!$E$3)</f>
        <v>237.60000000000002</v>
      </c>
    </row>
    <row r="59" spans="2:7" ht="15.75" customHeight="1">
      <c r="B59" s="550">
        <v>425001</v>
      </c>
      <c r="C59" s="537" t="s">
        <v>2575</v>
      </c>
      <c r="D59" s="538" t="s">
        <v>1504</v>
      </c>
      <c r="E59" s="550"/>
      <c r="F59" s="554">
        <v>8.8000000000000007</v>
      </c>
      <c r="G59" s="534">
        <f>F59*'[1]Прайс-лист'!I3*(1-'[1]Прайс-лист'!$E$3)</f>
        <v>237.60000000000002</v>
      </c>
    </row>
    <row r="60" spans="2:7" ht="15.75" customHeight="1">
      <c r="B60" s="550">
        <v>425002</v>
      </c>
      <c r="C60" s="537" t="s">
        <v>2576</v>
      </c>
      <c r="D60" s="538" t="s">
        <v>1505</v>
      </c>
      <c r="E60" s="550"/>
      <c r="F60" s="554">
        <v>8.8000000000000007</v>
      </c>
      <c r="G60" s="534">
        <f>F60*'[1]Прайс-лист'!I3*(1-'[1]Прайс-лист'!$E$3)</f>
        <v>237.60000000000002</v>
      </c>
    </row>
    <row r="61" spans="2:7" ht="15.75" customHeight="1">
      <c r="B61" s="550">
        <v>4252</v>
      </c>
      <c r="C61" s="537" t="s">
        <v>2577</v>
      </c>
      <c r="D61" s="538" t="s">
        <v>1506</v>
      </c>
      <c r="E61" s="550"/>
      <c r="F61" s="533">
        <v>20</v>
      </c>
      <c r="G61" s="534">
        <f>F61*'[1]Прайс-лист'!I3*(1-'[1]Прайс-лист'!$E$3)</f>
        <v>540</v>
      </c>
    </row>
    <row r="62" spans="2:7" ht="15.75" customHeight="1">
      <c r="B62" s="549">
        <v>4253</v>
      </c>
      <c r="C62" s="376" t="s">
        <v>2578</v>
      </c>
      <c r="D62" s="535" t="s">
        <v>1507</v>
      </c>
      <c r="E62" s="549"/>
      <c r="F62" s="556">
        <v>20</v>
      </c>
      <c r="G62" s="534">
        <f>F62*'[1]Прайс-лист'!I3*(1-'[1]Прайс-лист'!$E$3)</f>
        <v>540</v>
      </c>
    </row>
    <row r="63" spans="2:7" ht="15.75" customHeight="1">
      <c r="B63" s="550">
        <v>4254</v>
      </c>
      <c r="C63" s="537" t="s">
        <v>2579</v>
      </c>
      <c r="D63" s="538" t="s">
        <v>1508</v>
      </c>
      <c r="E63" s="550" t="s">
        <v>1509</v>
      </c>
      <c r="F63" s="554">
        <v>8</v>
      </c>
      <c r="G63" s="534">
        <f>F63*'[1]Прайс-лист'!I3*(1-'[1]Прайс-лист'!$E$3)</f>
        <v>216</v>
      </c>
    </row>
    <row r="64" spans="2:7" ht="15.75" customHeight="1">
      <c r="B64" s="549">
        <v>4255</v>
      </c>
      <c r="C64" s="376" t="s">
        <v>2580</v>
      </c>
      <c r="D64" s="535" t="s">
        <v>1510</v>
      </c>
      <c r="E64" s="549" t="s">
        <v>1444</v>
      </c>
      <c r="F64" s="533">
        <v>8.8000000000000007</v>
      </c>
      <c r="G64" s="534">
        <f>F64*'[1]Прайс-лист'!I3*(1-'[1]Прайс-лист'!$E$3)</f>
        <v>237.60000000000002</v>
      </c>
    </row>
    <row r="65" spans="2:7" ht="15.75" customHeight="1">
      <c r="B65" s="550">
        <v>425401</v>
      </c>
      <c r="C65" s="537" t="s">
        <v>2581</v>
      </c>
      <c r="D65" s="538" t="s">
        <v>1511</v>
      </c>
      <c r="E65" s="550" t="s">
        <v>1509</v>
      </c>
      <c r="F65" s="533">
        <v>14.4</v>
      </c>
      <c r="G65" s="534">
        <f>F65*'[1]Прайс-лист'!I3*(1-'[1]Прайс-лист'!$E$3)</f>
        <v>388.8</v>
      </c>
    </row>
    <row r="66" spans="2:7" ht="15.75" customHeight="1">
      <c r="B66" s="549">
        <v>425501</v>
      </c>
      <c r="C66" s="376" t="s">
        <v>2582</v>
      </c>
      <c r="D66" s="535" t="s">
        <v>1512</v>
      </c>
      <c r="E66" s="549" t="s">
        <v>1444</v>
      </c>
      <c r="F66" s="533">
        <v>16.8</v>
      </c>
      <c r="G66" s="534">
        <f>F66*'[1]Прайс-лист'!I3*(1-'[1]Прайс-лист'!$E$3)</f>
        <v>453.6</v>
      </c>
    </row>
    <row r="67" spans="2:7" ht="15.75" customHeight="1">
      <c r="B67" s="550">
        <v>4256</v>
      </c>
      <c r="C67" s="540" t="s">
        <v>2583</v>
      </c>
      <c r="D67" s="541" t="s">
        <v>1513</v>
      </c>
      <c r="E67" s="550"/>
      <c r="F67" s="533">
        <v>4</v>
      </c>
      <c r="G67" s="534">
        <f>F67*'[1]Прайс-лист'!I3*(1-'[1]Прайс-лист'!$E$3)</f>
        <v>108</v>
      </c>
    </row>
    <row r="68" spans="2:7" ht="15.75" customHeight="1">
      <c r="B68" s="549">
        <v>4257</v>
      </c>
      <c r="C68" s="376" t="s">
        <v>2584</v>
      </c>
      <c r="D68" s="535" t="s">
        <v>1514</v>
      </c>
      <c r="E68" s="549"/>
      <c r="F68" s="533">
        <v>4</v>
      </c>
      <c r="G68" s="534">
        <f>F68*'[1]Прайс-лист'!I3*(1-'[1]Прайс-лист'!$E$3)</f>
        <v>108</v>
      </c>
    </row>
    <row r="69" spans="2:7" ht="15.75" customHeight="1">
      <c r="B69" s="550">
        <v>4258</v>
      </c>
      <c r="C69" s="540" t="s">
        <v>2585</v>
      </c>
      <c r="D69" s="541" t="s">
        <v>1515</v>
      </c>
      <c r="E69" s="550"/>
      <c r="F69" s="533">
        <v>4</v>
      </c>
      <c r="G69" s="534">
        <f>F69*'[1]Прайс-лист'!I3*(1-'[1]Прайс-лист'!$E$3)</f>
        <v>108</v>
      </c>
    </row>
    <row r="70" spans="2:7" ht="15.75" customHeight="1">
      <c r="B70" s="549">
        <v>4259</v>
      </c>
      <c r="C70" s="375" t="s">
        <v>2586</v>
      </c>
      <c r="D70" s="539" t="s">
        <v>1516</v>
      </c>
      <c r="E70" s="549"/>
      <c r="F70" s="533">
        <v>13.600000000000001</v>
      </c>
      <c r="G70" s="534">
        <f>F70*'[1]Прайс-лист'!I3*(1-'[1]Прайс-лист'!$E$3)</f>
        <v>367.20000000000005</v>
      </c>
    </row>
    <row r="71" spans="2:7" ht="15.75" customHeight="1">
      <c r="B71" s="550">
        <v>4260</v>
      </c>
      <c r="C71" s="540" t="s">
        <v>2587</v>
      </c>
      <c r="D71" s="541" t="s">
        <v>1517</v>
      </c>
      <c r="E71" s="550"/>
      <c r="F71" s="533">
        <v>20</v>
      </c>
      <c r="G71" s="534">
        <f>F71*'[1]Прайс-лист'!I3*(1-'[1]Прайс-лист'!$E$3)</f>
        <v>540</v>
      </c>
    </row>
    <row r="72" spans="2:7" ht="15.75" customHeight="1">
      <c r="B72" s="549">
        <v>4261</v>
      </c>
      <c r="C72" s="375" t="s">
        <v>2588</v>
      </c>
      <c r="D72" s="539" t="s">
        <v>1518</v>
      </c>
      <c r="E72" s="549"/>
      <c r="F72" s="533">
        <v>8.8000000000000007</v>
      </c>
      <c r="G72" s="534">
        <f>F72*'[1]Прайс-лист'!I3*(1-'[1]Прайс-лист'!$E$3)</f>
        <v>237.60000000000002</v>
      </c>
    </row>
    <row r="73" spans="2:7" ht="15.75" customHeight="1">
      <c r="B73" s="550">
        <v>4262</v>
      </c>
      <c r="C73" s="540" t="s">
        <v>2589</v>
      </c>
      <c r="D73" s="541" t="s">
        <v>1519</v>
      </c>
      <c r="E73" s="550"/>
      <c r="F73" s="533">
        <v>12</v>
      </c>
      <c r="G73" s="534">
        <f>F73*'[1]Прайс-лист'!I3*(1-'[1]Прайс-лист'!$E$3)</f>
        <v>324</v>
      </c>
    </row>
    <row r="74" spans="2:7" ht="15.75" customHeight="1">
      <c r="B74" s="549">
        <v>4263</v>
      </c>
      <c r="C74" s="375" t="s">
        <v>2590</v>
      </c>
      <c r="D74" s="539" t="s">
        <v>1520</v>
      </c>
      <c r="E74" s="549" t="s">
        <v>1521</v>
      </c>
      <c r="F74" s="533">
        <v>8.8000000000000007</v>
      </c>
      <c r="G74" s="534">
        <f>F74*'[1]Прайс-лист'!I3*(1-'[1]Прайс-лист'!$E$3)</f>
        <v>237.60000000000002</v>
      </c>
    </row>
    <row r="75" spans="2:7" ht="15.75" customHeight="1">
      <c r="B75" s="550">
        <v>4264</v>
      </c>
      <c r="C75" s="540" t="s">
        <v>2591</v>
      </c>
      <c r="D75" s="541" t="s">
        <v>1522</v>
      </c>
      <c r="E75" s="550" t="s">
        <v>1523</v>
      </c>
      <c r="F75" s="533">
        <v>12.8</v>
      </c>
      <c r="G75" s="534">
        <f>F75*'[1]Прайс-лист'!I3*(1-'[1]Прайс-лист'!$E$3)</f>
        <v>345.6</v>
      </c>
    </row>
    <row r="76" spans="2:7" ht="15.75" customHeight="1">
      <c r="B76" s="549">
        <v>4265</v>
      </c>
      <c r="C76" s="375" t="s">
        <v>2592</v>
      </c>
      <c r="D76" s="539" t="s">
        <v>1524</v>
      </c>
      <c r="E76" s="549"/>
      <c r="F76" s="533">
        <v>15.200000000000001</v>
      </c>
      <c r="G76" s="534">
        <f>F76*'[1]Прайс-лист'!I3*(1-'[1]Прайс-лист'!$E$3)</f>
        <v>410.40000000000003</v>
      </c>
    </row>
    <row r="77" spans="2:7" ht="15.75" customHeight="1">
      <c r="B77" s="550">
        <v>4266</v>
      </c>
      <c r="C77" s="540" t="s">
        <v>2593</v>
      </c>
      <c r="D77" s="541" t="s">
        <v>1525</v>
      </c>
      <c r="E77" s="550" t="s">
        <v>1526</v>
      </c>
      <c r="F77" s="533">
        <v>3.2</v>
      </c>
      <c r="G77" s="534">
        <f>F77*'[1]Прайс-лист'!I3*(1-'[1]Прайс-лист'!$E$3)</f>
        <v>86.4</v>
      </c>
    </row>
    <row r="78" spans="2:7" ht="15.75" customHeight="1">
      <c r="B78" s="549">
        <v>4267</v>
      </c>
      <c r="C78" s="375" t="s">
        <v>2594</v>
      </c>
      <c r="D78" s="539" t="s">
        <v>1527</v>
      </c>
      <c r="E78" s="549"/>
      <c r="F78" s="533">
        <v>28.8</v>
      </c>
      <c r="G78" s="534">
        <f>F78*'[1]Прайс-лист'!I3*(1-'[1]Прайс-лист'!$E$3)</f>
        <v>777.6</v>
      </c>
    </row>
    <row r="79" spans="2:7" ht="15.75" customHeight="1">
      <c r="B79" s="550">
        <v>4268</v>
      </c>
      <c r="C79" s="540" t="s">
        <v>2952</v>
      </c>
      <c r="D79" s="541" t="s">
        <v>1528</v>
      </c>
      <c r="E79" s="550" t="s">
        <v>1526</v>
      </c>
      <c r="F79" s="533">
        <v>11.200000000000001</v>
      </c>
      <c r="G79" s="534">
        <f>F79*'[1]Прайс-лист'!I3*(1-'[1]Прайс-лист'!$E$3)</f>
        <v>302.40000000000003</v>
      </c>
    </row>
    <row r="80" spans="2:7" ht="15.75" customHeight="1">
      <c r="B80" s="549">
        <v>4269</v>
      </c>
      <c r="C80" s="375" t="s">
        <v>2953</v>
      </c>
      <c r="D80" s="539" t="s">
        <v>1529</v>
      </c>
      <c r="E80" s="549" t="s">
        <v>1526</v>
      </c>
      <c r="F80" s="533">
        <v>16.8</v>
      </c>
      <c r="G80" s="534">
        <f>F80*'[1]Прайс-лист'!I3*(1-'[1]Прайс-лист'!$E$3)</f>
        <v>453.6</v>
      </c>
    </row>
    <row r="81" spans="2:7" ht="15.75" customHeight="1">
      <c r="B81" s="550">
        <v>4270</v>
      </c>
      <c r="C81" s="540" t="s">
        <v>2954</v>
      </c>
      <c r="D81" s="541" t="s">
        <v>1530</v>
      </c>
      <c r="E81" s="550" t="s">
        <v>1526</v>
      </c>
      <c r="F81" s="533">
        <v>18.400000000000002</v>
      </c>
      <c r="G81" s="534">
        <f>F81*'[1]Прайс-лист'!I3*(1-'[1]Прайс-лист'!$E$3)</f>
        <v>496.80000000000007</v>
      </c>
    </row>
    <row r="82" spans="2:7" ht="15.75" customHeight="1">
      <c r="B82" s="549">
        <v>4271</v>
      </c>
      <c r="C82" s="375" t="s">
        <v>2955</v>
      </c>
      <c r="D82" s="539" t="s">
        <v>1532</v>
      </c>
      <c r="E82" s="549" t="s">
        <v>1526</v>
      </c>
      <c r="F82" s="533">
        <v>36</v>
      </c>
      <c r="G82" s="534">
        <f>F82*'[1]Прайс-лист'!I3*(1-'[1]Прайс-лист'!$E$3)</f>
        <v>972</v>
      </c>
    </row>
    <row r="83" spans="2:7" ht="15.75" customHeight="1">
      <c r="B83" s="550">
        <v>4272</v>
      </c>
      <c r="C83" s="540" t="s">
        <v>2956</v>
      </c>
      <c r="D83" s="541" t="s">
        <v>1533</v>
      </c>
      <c r="E83" s="550" t="s">
        <v>1526</v>
      </c>
      <c r="F83" s="533">
        <v>120.80000000000001</v>
      </c>
      <c r="G83" s="534">
        <f>F83*'[1]Прайс-лист'!I3*(1-'[1]Прайс-лист'!$E$3)</f>
        <v>3261.6000000000004</v>
      </c>
    </row>
    <row r="84" spans="2:7" ht="15.75" customHeight="1">
      <c r="B84" s="549">
        <v>427401</v>
      </c>
      <c r="C84" s="559" t="s">
        <v>2957</v>
      </c>
      <c r="D84" s="560" t="s">
        <v>1534</v>
      </c>
      <c r="E84" s="549"/>
      <c r="F84" s="533">
        <v>93.600000000000009</v>
      </c>
      <c r="G84" s="534">
        <f>F84*'[1]Прайс-лист'!I3*(1-'[1]Прайс-лист'!$E$3)</f>
        <v>2527.2000000000003</v>
      </c>
    </row>
    <row r="85" spans="2:7" ht="15.75" customHeight="1">
      <c r="B85" s="550">
        <v>427202</v>
      </c>
      <c r="C85" s="540" t="s">
        <v>2958</v>
      </c>
      <c r="D85" s="541" t="s">
        <v>1535</v>
      </c>
      <c r="E85" s="550"/>
      <c r="F85" s="533">
        <v>76.800000000000011</v>
      </c>
      <c r="G85" s="534">
        <f>F85*'[1]Прайс-лист'!I3*(1-'[1]Прайс-лист'!$E$3)</f>
        <v>2073.6000000000004</v>
      </c>
    </row>
    <row r="86" spans="2:7" ht="15.75" customHeight="1">
      <c r="B86" s="550">
        <v>427203</v>
      </c>
      <c r="C86" s="540" t="s">
        <v>2959</v>
      </c>
      <c r="D86" s="541" t="s">
        <v>1536</v>
      </c>
      <c r="E86" s="550"/>
      <c r="F86" s="533">
        <v>51.2</v>
      </c>
      <c r="G86" s="534">
        <f>F86*'[1]Прайс-лист'!I3*(1-'[1]Прайс-лист'!$E$3)</f>
        <v>1382.4</v>
      </c>
    </row>
    <row r="87" spans="2:7" ht="15.75" customHeight="1">
      <c r="B87" s="549">
        <v>4273</v>
      </c>
      <c r="C87" s="375" t="s">
        <v>2595</v>
      </c>
      <c r="D87" s="539" t="s">
        <v>1537</v>
      </c>
      <c r="E87" s="561"/>
      <c r="F87" s="533">
        <v>16.8</v>
      </c>
      <c r="G87" s="534">
        <f>F87*'[1]Прайс-лист'!I3*(1-'[1]Прайс-лист'!$E$3)</f>
        <v>453.6</v>
      </c>
    </row>
    <row r="88" spans="2:7" ht="15.75" customHeight="1">
      <c r="B88" s="550">
        <v>4274</v>
      </c>
      <c r="C88" s="540" t="s">
        <v>2596</v>
      </c>
      <c r="D88" s="541" t="s">
        <v>1538</v>
      </c>
      <c r="E88" s="550"/>
      <c r="F88" s="533">
        <v>33.6</v>
      </c>
      <c r="G88" s="534">
        <f>F88*'[1]Прайс-лист'!I3*(1-'[1]Прайс-лист'!$E$3)</f>
        <v>907.2</v>
      </c>
    </row>
    <row r="89" spans="2:7" ht="14.25">
      <c r="B89" s="550">
        <v>4275</v>
      </c>
      <c r="C89" s="540" t="s">
        <v>2597</v>
      </c>
      <c r="D89" s="541" t="s">
        <v>1539</v>
      </c>
      <c r="E89" s="550"/>
      <c r="F89" s="533">
        <v>5.6000000000000005</v>
      </c>
      <c r="G89" s="534">
        <f>F89*'[1]Прайс-лист'!I3*(1-'[1]Прайс-лист'!$E$3)</f>
        <v>151.20000000000002</v>
      </c>
    </row>
    <row r="90" spans="2:7" ht="15.75" customHeight="1">
      <c r="B90" s="550">
        <v>4276</v>
      </c>
      <c r="C90" s="537" t="s">
        <v>2598</v>
      </c>
      <c r="D90" s="555" t="s">
        <v>1540</v>
      </c>
      <c r="E90" s="550"/>
      <c r="F90" s="533">
        <v>16</v>
      </c>
      <c r="G90" s="534">
        <f>F90*'[1]Прайс-лист'!I3*(1-'[1]Прайс-лист'!$E$3)</f>
        <v>432</v>
      </c>
    </row>
    <row r="91" spans="2:7" ht="15.75" customHeight="1">
      <c r="B91" s="551">
        <v>4277</v>
      </c>
      <c r="C91" s="562" t="s">
        <v>2599</v>
      </c>
      <c r="D91" s="563" t="s">
        <v>1541</v>
      </c>
      <c r="E91" s="551"/>
      <c r="F91" s="556">
        <v>4</v>
      </c>
      <c r="G91" s="525">
        <f>F91*'[1]Прайс-лист'!I3*(1-'[1]Прайс-лист'!$E$3)</f>
        <v>108</v>
      </c>
    </row>
    <row r="92" spans="2:7" ht="15.75" customHeight="1">
      <c r="B92" s="550">
        <v>4286</v>
      </c>
      <c r="C92" s="537" t="s">
        <v>2600</v>
      </c>
      <c r="D92" s="555"/>
      <c r="E92" s="550"/>
      <c r="F92" s="554">
        <v>6.4</v>
      </c>
      <c r="G92" s="564">
        <f>F92*'[1]Прайс-лист'!I3*(1-'[1]Прайс-лист'!$E$3)</f>
        <v>172.8</v>
      </c>
    </row>
    <row r="93" spans="2:7" ht="15.75" customHeight="1">
      <c r="B93" s="550">
        <v>4281</v>
      </c>
      <c r="C93" s="537" t="s">
        <v>115</v>
      </c>
      <c r="D93" s="555" t="s">
        <v>1542</v>
      </c>
      <c r="E93" s="550"/>
      <c r="F93" s="554">
        <v>64</v>
      </c>
      <c r="G93" s="534">
        <f>F93*'[1]Прайс-лист'!I3*(1-'[1]Прайс-лист'!$E$3)</f>
        <v>1728</v>
      </c>
    </row>
    <row r="94" spans="2:7" s="389" customFormat="1" ht="15.75" customHeight="1" thickBot="1">
      <c r="B94" s="492"/>
      <c r="C94" s="520" t="s">
        <v>2601</v>
      </c>
      <c r="D94" s="493" t="s">
        <v>1555</v>
      </c>
      <c r="E94" s="520"/>
      <c r="F94" s="528"/>
      <c r="G94" s="548"/>
    </row>
    <row r="95" spans="2:7" ht="15.75" customHeight="1">
      <c r="B95" s="530">
        <v>4301</v>
      </c>
      <c r="C95" s="565" t="s">
        <v>2602</v>
      </c>
      <c r="D95" s="566" t="s">
        <v>1556</v>
      </c>
      <c r="E95" s="530"/>
      <c r="F95" s="533">
        <v>644</v>
      </c>
      <c r="G95" s="534">
        <f>F95*'[1]Прайс-лист'!I3*(1-'[1]Прайс-лист'!$E$3)</f>
        <v>17388</v>
      </c>
    </row>
    <row r="96" spans="2:7" ht="15.75" customHeight="1">
      <c r="B96" s="377">
        <v>4302</v>
      </c>
      <c r="C96" s="375" t="s">
        <v>2603</v>
      </c>
      <c r="D96" s="539" t="s">
        <v>1557</v>
      </c>
      <c r="E96" s="377"/>
      <c r="F96" s="533">
        <v>739.2</v>
      </c>
      <c r="G96" s="534">
        <f>F96*'[1]Прайс-лист'!I3*(1-'[1]Прайс-лист'!$E$3)</f>
        <v>19958.400000000001</v>
      </c>
    </row>
    <row r="97" spans="2:7" ht="15.75" customHeight="1">
      <c r="B97" s="536">
        <v>4303</v>
      </c>
      <c r="C97" s="540" t="s">
        <v>2604</v>
      </c>
      <c r="D97" s="541" t="s">
        <v>1558</v>
      </c>
      <c r="E97" s="536"/>
      <c r="F97" s="533">
        <v>898.40000000000009</v>
      </c>
      <c r="G97" s="534">
        <f>F97*'[1]Прайс-лист'!I3*(1-'[1]Прайс-лист'!$E$3)</f>
        <v>24256.800000000003</v>
      </c>
    </row>
    <row r="98" spans="2:7" ht="15.75" customHeight="1">
      <c r="B98" s="377">
        <v>4304</v>
      </c>
      <c r="C98" s="375" t="s">
        <v>2605</v>
      </c>
      <c r="D98" s="539" t="s">
        <v>1559</v>
      </c>
      <c r="E98" s="377"/>
      <c r="F98" s="533">
        <v>1001.6</v>
      </c>
      <c r="G98" s="534">
        <f>F98*'[1]Прайс-лист'!I3*(1-'[1]Прайс-лист'!$E$3)</f>
        <v>27043.200000000001</v>
      </c>
    </row>
    <row r="99" spans="2:7" ht="15.75" customHeight="1">
      <c r="B99" s="536">
        <v>4305</v>
      </c>
      <c r="C99" s="540" t="s">
        <v>2606</v>
      </c>
      <c r="D99" s="541" t="s">
        <v>1560</v>
      </c>
      <c r="E99" s="536"/>
      <c r="F99" s="533">
        <v>947.2</v>
      </c>
      <c r="G99" s="534">
        <f>F99*'[1]Прайс-лист'!I3*(1-'[1]Прайс-лист'!$E$3)</f>
        <v>25574.400000000001</v>
      </c>
    </row>
    <row r="100" spans="2:7" ht="15.75" customHeight="1">
      <c r="B100" s="377">
        <v>4306</v>
      </c>
      <c r="C100" s="375" t="s">
        <v>2607</v>
      </c>
      <c r="D100" s="539" t="s">
        <v>1561</v>
      </c>
      <c r="E100" s="377"/>
      <c r="F100" s="533">
        <v>1067.2</v>
      </c>
      <c r="G100" s="534">
        <f>F100*'[1]Прайс-лист'!I3*(1-'[1]Прайс-лист'!$E$3)</f>
        <v>28814.400000000001</v>
      </c>
    </row>
    <row r="101" spans="2:7" ht="15.75" customHeight="1">
      <c r="B101" s="536">
        <v>4326</v>
      </c>
      <c r="C101" s="537" t="s">
        <v>2608</v>
      </c>
      <c r="D101" s="555" t="s">
        <v>1562</v>
      </c>
      <c r="E101" s="536"/>
      <c r="F101" s="554">
        <v>1868</v>
      </c>
      <c r="G101" s="534">
        <f>F101*'[1]Прайс-лист'!I3*(1-'[1]Прайс-лист'!$E$3)</f>
        <v>50436</v>
      </c>
    </row>
    <row r="102" spans="2:7" ht="15.75" customHeight="1">
      <c r="B102" s="536">
        <v>4327</v>
      </c>
      <c r="C102" s="537" t="s">
        <v>2609</v>
      </c>
      <c r="D102" s="555" t="s">
        <v>1563</v>
      </c>
      <c r="E102" s="536"/>
      <c r="F102" s="533">
        <v>1932</v>
      </c>
      <c r="G102" s="534">
        <f>F102*'[1]Прайс-лист'!I3*(1-'[1]Прайс-лист'!$E$3)</f>
        <v>52164</v>
      </c>
    </row>
    <row r="103" spans="2:7" ht="15.75" customHeight="1">
      <c r="B103" s="377">
        <v>4328</v>
      </c>
      <c r="C103" s="376" t="s">
        <v>2610</v>
      </c>
      <c r="D103" s="567" t="s">
        <v>1564</v>
      </c>
      <c r="E103" s="377"/>
      <c r="F103" s="533">
        <v>1969.6000000000001</v>
      </c>
      <c r="G103" s="534">
        <f>F103*'[1]Прайс-лист'!I3*(1-'[1]Прайс-лист'!$E$3)</f>
        <v>53179.200000000004</v>
      </c>
    </row>
    <row r="104" spans="2:7" ht="15.75" customHeight="1">
      <c r="B104" s="536">
        <v>4329</v>
      </c>
      <c r="C104" s="537" t="s">
        <v>2611</v>
      </c>
      <c r="D104" s="555" t="s">
        <v>1565</v>
      </c>
      <c r="E104" s="536"/>
      <c r="F104" s="554">
        <v>2244</v>
      </c>
      <c r="G104" s="534">
        <f>F104*'[1]Прайс-лист'!I3*(1-'[1]Прайс-лист'!$E$3)</f>
        <v>60588</v>
      </c>
    </row>
    <row r="105" spans="2:7" ht="15.75" customHeight="1">
      <c r="B105" s="377">
        <v>4330</v>
      </c>
      <c r="C105" s="376" t="s">
        <v>2612</v>
      </c>
      <c r="D105" s="567" t="s">
        <v>1566</v>
      </c>
      <c r="E105" s="377"/>
      <c r="F105" s="533">
        <v>2320.8000000000002</v>
      </c>
      <c r="G105" s="534">
        <f>F105*'[1]Прайс-лист'!I3*(1-'[1]Прайс-лист'!$E$3)</f>
        <v>62661.600000000006</v>
      </c>
    </row>
    <row r="106" spans="2:7" ht="15.75" customHeight="1">
      <c r="B106" s="536">
        <v>4331</v>
      </c>
      <c r="C106" s="537" t="s">
        <v>2613</v>
      </c>
      <c r="D106" s="555" t="s">
        <v>1567</v>
      </c>
      <c r="E106" s="536"/>
      <c r="F106" s="533">
        <v>2366.4</v>
      </c>
      <c r="G106" s="534">
        <f>F106*'[1]Прайс-лист'!I3*(1-'[1]Прайс-лист'!$E$3)</f>
        <v>63892.800000000003</v>
      </c>
    </row>
    <row r="107" spans="2:7" ht="15.75" customHeight="1">
      <c r="B107" s="377">
        <v>4332</v>
      </c>
      <c r="C107" s="375" t="s">
        <v>2614</v>
      </c>
      <c r="D107" s="539" t="s">
        <v>1568</v>
      </c>
      <c r="E107" s="377"/>
      <c r="F107" s="533">
        <v>2720</v>
      </c>
      <c r="G107" s="534">
        <f>F107*'[1]Прайс-лист'!I3*(1-'[1]Прайс-лист'!$E$3)</f>
        <v>73440</v>
      </c>
    </row>
    <row r="108" spans="2:7" ht="15.75" customHeight="1">
      <c r="B108" s="536">
        <v>4333</v>
      </c>
      <c r="C108" s="540" t="s">
        <v>2615</v>
      </c>
      <c r="D108" s="541" t="s">
        <v>1569</v>
      </c>
      <c r="E108" s="536"/>
      <c r="F108" s="533">
        <v>2846.4</v>
      </c>
      <c r="G108" s="534">
        <f>F108*'[1]Прайс-лист'!I3*(1-'[1]Прайс-лист'!$E$3)</f>
        <v>76852.800000000003</v>
      </c>
    </row>
    <row r="109" spans="2:7" ht="15.75" customHeight="1">
      <c r="B109" s="536">
        <v>4334</v>
      </c>
      <c r="C109" s="540" t="s">
        <v>2616</v>
      </c>
      <c r="D109" s="541" t="s">
        <v>1570</v>
      </c>
      <c r="E109" s="536"/>
      <c r="F109" s="554">
        <v>2802.4</v>
      </c>
      <c r="G109" s="534">
        <f>F109*'[1]Прайс-лист'!I3*(1-'[1]Прайс-лист'!$E$3)</f>
        <v>75664.800000000003</v>
      </c>
    </row>
    <row r="110" spans="2:7" ht="15.75" customHeight="1">
      <c r="B110" s="377">
        <v>4322</v>
      </c>
      <c r="C110" s="375" t="s">
        <v>2617</v>
      </c>
      <c r="D110" s="539" t="s">
        <v>1571</v>
      </c>
      <c r="E110" s="377"/>
      <c r="F110" s="554">
        <v>3345.6000000000004</v>
      </c>
      <c r="G110" s="534">
        <f>F110*'[1]Прайс-лист'!I3*(1-'[1]Прайс-лист'!$E$3)</f>
        <v>90331.200000000012</v>
      </c>
    </row>
    <row r="111" spans="2:7" ht="15.75" customHeight="1">
      <c r="B111" s="536">
        <v>4323</v>
      </c>
      <c r="C111" s="540" t="s">
        <v>2618</v>
      </c>
      <c r="D111" s="541" t="s">
        <v>1572</v>
      </c>
      <c r="E111" s="536"/>
      <c r="F111" s="554">
        <v>3427.2000000000003</v>
      </c>
      <c r="G111" s="534">
        <f>F111*'[1]Прайс-лист'!I3*(1-'[1]Прайс-лист'!$E$3)</f>
        <v>92534.400000000009</v>
      </c>
    </row>
    <row r="112" spans="2:7" ht="15.75" customHeight="1">
      <c r="B112" s="377">
        <v>4324</v>
      </c>
      <c r="C112" s="375" t="s">
        <v>2619</v>
      </c>
      <c r="D112" s="539" t="s">
        <v>1573</v>
      </c>
      <c r="E112" s="377"/>
      <c r="F112" s="554">
        <v>3471.2000000000003</v>
      </c>
      <c r="G112" s="534">
        <f>F112*'[1]Прайс-лист'!I3*(1-'[1]Прайс-лист'!$E$3)</f>
        <v>93722.400000000009</v>
      </c>
    </row>
    <row r="113" spans="2:7" ht="15.75" customHeight="1">
      <c r="B113" s="536">
        <v>4313</v>
      </c>
      <c r="C113" s="540" t="s">
        <v>2620</v>
      </c>
      <c r="D113" s="541" t="s">
        <v>1574</v>
      </c>
      <c r="E113" s="536"/>
      <c r="F113" s="554">
        <v>5871.2000000000007</v>
      </c>
      <c r="G113" s="534">
        <f>F113*'[1]Прайс-лист'!I3*(1-'[1]Прайс-лист'!$E$3)</f>
        <v>158522.40000000002</v>
      </c>
    </row>
    <row r="114" spans="2:7" ht="15.75" customHeight="1">
      <c r="B114" s="377">
        <v>4314</v>
      </c>
      <c r="C114" s="375" t="s">
        <v>2621</v>
      </c>
      <c r="D114" s="539" t="s">
        <v>1575</v>
      </c>
      <c r="E114" s="377"/>
      <c r="F114" s="533">
        <v>5846.4000000000005</v>
      </c>
      <c r="G114" s="534">
        <f>F114*'[1]Прайс-лист'!I3*(1-'[1]Прайс-лист'!$E$3)</f>
        <v>157852.80000000002</v>
      </c>
    </row>
    <row r="115" spans="2:7" ht="15.75" customHeight="1">
      <c r="B115" s="536">
        <v>4315</v>
      </c>
      <c r="C115" s="540" t="s">
        <v>2622</v>
      </c>
      <c r="D115" s="541" t="s">
        <v>1576</v>
      </c>
      <c r="E115" s="536"/>
      <c r="F115" s="533">
        <v>6236</v>
      </c>
      <c r="G115" s="534">
        <f>F115*'[1]Прайс-лист'!I3*(1-'[1]Прайс-лист'!$E$3)</f>
        <v>168372</v>
      </c>
    </row>
    <row r="116" spans="2:7" ht="15.75" customHeight="1">
      <c r="B116" s="377">
        <v>4316</v>
      </c>
      <c r="C116" s="375" t="s">
        <v>2623</v>
      </c>
      <c r="D116" s="539" t="s">
        <v>1577</v>
      </c>
      <c r="E116" s="377"/>
      <c r="F116" s="533">
        <v>1868.8000000000002</v>
      </c>
      <c r="G116" s="534">
        <f>F116*'[1]Прайс-лист'!I3*(1-'[1]Прайс-лист'!$E$3)</f>
        <v>50457.600000000006</v>
      </c>
    </row>
    <row r="117" spans="2:7" ht="15.75" customHeight="1">
      <c r="B117" s="536">
        <v>4317</v>
      </c>
      <c r="C117" s="540" t="s">
        <v>2624</v>
      </c>
      <c r="D117" s="541" t="s">
        <v>1578</v>
      </c>
      <c r="E117" s="536"/>
      <c r="F117" s="533">
        <v>8616.8000000000011</v>
      </c>
      <c r="G117" s="534">
        <f>F117*'[1]Прайс-лист'!I3*(1-'[1]Прайс-лист'!$E$3)</f>
        <v>232653.60000000003</v>
      </c>
    </row>
    <row r="118" spans="2:7" ht="15.75" customHeight="1">
      <c r="B118" s="377">
        <v>4318</v>
      </c>
      <c r="C118" s="375" t="s">
        <v>2625</v>
      </c>
      <c r="D118" s="539" t="s">
        <v>1579</v>
      </c>
      <c r="E118" s="377"/>
      <c r="F118" s="533">
        <v>2088</v>
      </c>
      <c r="G118" s="534">
        <f>F118*'[1]Прайс-лист'!I3*(1-'[1]Прайс-лист'!$E$3)</f>
        <v>56376</v>
      </c>
    </row>
    <row r="119" spans="2:7" ht="15.75" customHeight="1">
      <c r="B119" s="536">
        <v>4319</v>
      </c>
      <c r="C119" s="540" t="s">
        <v>2626</v>
      </c>
      <c r="D119" s="541" t="s">
        <v>1580</v>
      </c>
      <c r="E119" s="536"/>
      <c r="F119" s="533">
        <v>2193.6</v>
      </c>
      <c r="G119" s="534">
        <f>F119*'[1]Прайс-лист'!I3*(1-'[1]Прайс-лист'!$E$3)</f>
        <v>59227.199999999997</v>
      </c>
    </row>
    <row r="120" spans="2:7" ht="15.75" customHeight="1">
      <c r="B120" s="377">
        <v>4320</v>
      </c>
      <c r="C120" s="375" t="s">
        <v>2627</v>
      </c>
      <c r="D120" s="539" t="s">
        <v>1581</v>
      </c>
      <c r="E120" s="377"/>
      <c r="F120" s="533">
        <v>2644</v>
      </c>
      <c r="G120" s="534">
        <f>F120*'[1]Прайс-лист'!I3*(1-'[1]Прайс-лист'!$E$3)</f>
        <v>71388</v>
      </c>
    </row>
    <row r="121" spans="2:7" ht="15.75" customHeight="1">
      <c r="B121" s="536">
        <v>4321</v>
      </c>
      <c r="C121" s="540" t="s">
        <v>2628</v>
      </c>
      <c r="D121" s="541" t="s">
        <v>1582</v>
      </c>
      <c r="E121" s="536"/>
      <c r="F121" s="533">
        <v>4801.6000000000004</v>
      </c>
      <c r="G121" s="534">
        <f>F121*'[1]Прайс-лист'!I3*(1-'[1]Прайс-лист'!$E$3)</f>
        <v>129643.20000000001</v>
      </c>
    </row>
    <row r="122" spans="2:7" ht="15.75" customHeight="1">
      <c r="B122" s="377">
        <v>4341</v>
      </c>
      <c r="C122" s="375" t="s">
        <v>2629</v>
      </c>
      <c r="D122" s="539" t="s">
        <v>1583</v>
      </c>
      <c r="E122" s="377"/>
      <c r="F122" s="533">
        <v>4</v>
      </c>
      <c r="G122" s="534">
        <f>F122*'[1]Прайс-лист'!I3*(1-'[1]Прайс-лист'!$E$3)</f>
        <v>108</v>
      </c>
    </row>
    <row r="123" spans="2:7" ht="15.75" customHeight="1">
      <c r="B123" s="536">
        <v>4342</v>
      </c>
      <c r="C123" s="540" t="s">
        <v>2630</v>
      </c>
      <c r="D123" s="541" t="s">
        <v>1584</v>
      </c>
      <c r="E123" s="568"/>
      <c r="F123" s="533">
        <v>21.6</v>
      </c>
      <c r="G123" s="534">
        <f>F123*'[1]Прайс-лист'!I3*(1-'[1]Прайс-лист'!$E$3)</f>
        <v>583.20000000000005</v>
      </c>
    </row>
    <row r="124" spans="2:7" ht="15.75" customHeight="1">
      <c r="B124" s="377">
        <v>4343</v>
      </c>
      <c r="C124" s="375" t="s">
        <v>2631</v>
      </c>
      <c r="D124" s="539" t="s">
        <v>1585</v>
      </c>
      <c r="E124" s="569"/>
      <c r="F124" s="533">
        <v>25.6</v>
      </c>
      <c r="G124" s="534">
        <f>F124*'[1]Прайс-лист'!I3*(1-'[1]Прайс-лист'!$E$3)</f>
        <v>691.2</v>
      </c>
    </row>
    <row r="125" spans="2:7" ht="15.75" customHeight="1">
      <c r="B125" s="536">
        <v>4344</v>
      </c>
      <c r="C125" s="540" t="s">
        <v>2632</v>
      </c>
      <c r="D125" s="541" t="s">
        <v>1586</v>
      </c>
      <c r="E125" s="568"/>
      <c r="F125" s="533">
        <v>12</v>
      </c>
      <c r="G125" s="534">
        <f>F125*'[1]Прайс-лист'!I3*(1-'[1]Прайс-лист'!$E$3)</f>
        <v>324</v>
      </c>
    </row>
    <row r="126" spans="2:7" ht="15.75" customHeight="1">
      <c r="B126" s="377">
        <v>4345</v>
      </c>
      <c r="C126" s="375" t="s">
        <v>2987</v>
      </c>
      <c r="D126" s="539" t="s">
        <v>1587</v>
      </c>
      <c r="E126" s="569"/>
      <c r="F126" s="533">
        <v>23.200000000000003</v>
      </c>
      <c r="G126" s="534">
        <f>F126*'[1]Прайс-лист'!I3*(1-'[1]Прайс-лист'!$E$3)</f>
        <v>626.40000000000009</v>
      </c>
    </row>
    <row r="127" spans="2:7" ht="15.75" customHeight="1">
      <c r="B127" s="536">
        <v>4346</v>
      </c>
      <c r="C127" s="540" t="s">
        <v>2988</v>
      </c>
      <c r="D127" s="541" t="s">
        <v>1588</v>
      </c>
      <c r="E127" s="568"/>
      <c r="F127" s="533">
        <v>12</v>
      </c>
      <c r="G127" s="534">
        <f>F127*'[1]Прайс-лист'!I3*(1-'[1]Прайс-лист'!$E$3)</f>
        <v>324</v>
      </c>
    </row>
    <row r="128" spans="2:7" ht="14.25">
      <c r="B128" s="377">
        <v>4347</v>
      </c>
      <c r="C128" s="375" t="s">
        <v>2989</v>
      </c>
      <c r="D128" s="539" t="s">
        <v>1589</v>
      </c>
      <c r="E128" s="569"/>
      <c r="F128" s="533">
        <v>11.200000000000001</v>
      </c>
      <c r="G128" s="534">
        <f>F128*'[1]Прайс-лист'!I3*(1-'[1]Прайс-лист'!$E$3)</f>
        <v>302.40000000000003</v>
      </c>
    </row>
    <row r="129" spans="2:7" ht="15.75" customHeight="1">
      <c r="B129" s="396">
        <v>4350</v>
      </c>
      <c r="C129" s="397" t="s">
        <v>2633</v>
      </c>
      <c r="D129" s="398" t="s">
        <v>1590</v>
      </c>
      <c r="E129" s="570"/>
      <c r="F129" s="571">
        <v>90.4</v>
      </c>
      <c r="G129" s="572">
        <f>F129*'[1]Прайс-лист'!I3*(1-'[1]Прайс-лист'!$E$3)</f>
        <v>2440.8000000000002</v>
      </c>
    </row>
    <row r="130" spans="2:7" ht="15.75" customHeight="1">
      <c r="B130" s="400">
        <v>4351</v>
      </c>
      <c r="C130" s="401" t="s">
        <v>2634</v>
      </c>
      <c r="D130" s="402" t="s">
        <v>1591</v>
      </c>
      <c r="E130" s="573"/>
      <c r="F130" s="574">
        <v>126.4</v>
      </c>
      <c r="G130" s="572">
        <f>F130*'[1]Прайс-лист'!I3*(1-'[1]Прайс-лист'!$E$3)</f>
        <v>3412.8</v>
      </c>
    </row>
    <row r="131" spans="2:7" ht="15.75" customHeight="1">
      <c r="B131" s="396">
        <v>4352</v>
      </c>
      <c r="C131" s="397" t="s">
        <v>2635</v>
      </c>
      <c r="D131" s="398" t="s">
        <v>1592</v>
      </c>
      <c r="E131" s="570"/>
      <c r="F131" s="575">
        <v>120</v>
      </c>
      <c r="G131" s="572">
        <f>F131*'[1]Прайс-лист'!I3*(1-'[1]Прайс-лист'!$E$3)</f>
        <v>3240</v>
      </c>
    </row>
    <row r="132" spans="2:7" s="389" customFormat="1" ht="15.75" customHeight="1" thickBot="1">
      <c r="B132" s="492"/>
      <c r="C132" s="520" t="s">
        <v>2636</v>
      </c>
      <c r="D132" s="493" t="s">
        <v>1594</v>
      </c>
      <c r="E132" s="520"/>
      <c r="F132" s="528"/>
      <c r="G132" s="548"/>
    </row>
    <row r="133" spans="2:7" ht="15.75" customHeight="1">
      <c r="B133" s="377">
        <v>4401</v>
      </c>
      <c r="C133" s="376" t="s">
        <v>2637</v>
      </c>
      <c r="D133" s="535" t="s">
        <v>1595</v>
      </c>
      <c r="E133" s="377" t="s">
        <v>1596</v>
      </c>
      <c r="F133" s="533">
        <v>9.6000000000000014</v>
      </c>
      <c r="G133" s="534">
        <f>F133*'[1]Прайс-лист'!I3*(1-'[1]Прайс-лист'!$E$3)</f>
        <v>259.20000000000005</v>
      </c>
    </row>
    <row r="134" spans="2:7" ht="15.75" customHeight="1">
      <c r="B134" s="536">
        <v>4402</v>
      </c>
      <c r="C134" s="537" t="s">
        <v>2638</v>
      </c>
      <c r="D134" s="538" t="s">
        <v>1597</v>
      </c>
      <c r="E134" s="536" t="s">
        <v>721</v>
      </c>
      <c r="F134" s="533">
        <v>8</v>
      </c>
      <c r="G134" s="534">
        <f>F134*'[1]Прайс-лист'!I3*(1-'[1]Прайс-лист'!$E$3)</f>
        <v>216</v>
      </c>
    </row>
    <row r="135" spans="2:7" ht="15.75" customHeight="1">
      <c r="B135" s="536">
        <v>4403</v>
      </c>
      <c r="C135" s="537" t="s">
        <v>2639</v>
      </c>
      <c r="D135" s="538" t="s">
        <v>1598</v>
      </c>
      <c r="E135" s="536" t="s">
        <v>1599</v>
      </c>
      <c r="F135" s="554">
        <v>9.6000000000000014</v>
      </c>
      <c r="G135" s="534">
        <f>F135*'[1]Прайс-лист'!I3*(1-'[1]Прайс-лист'!$E$3)</f>
        <v>259.20000000000005</v>
      </c>
    </row>
    <row r="136" spans="2:7" ht="15.75" customHeight="1">
      <c r="B136" s="377">
        <v>4404</v>
      </c>
      <c r="C136" s="376" t="s">
        <v>2640</v>
      </c>
      <c r="D136" s="535" t="s">
        <v>1600</v>
      </c>
      <c r="E136" s="377" t="s">
        <v>1601</v>
      </c>
      <c r="F136" s="533">
        <v>40</v>
      </c>
      <c r="G136" s="534">
        <f>F136*'[1]Прайс-лист'!I3*(1-'[1]Прайс-лист'!$E$3)</f>
        <v>1080</v>
      </c>
    </row>
    <row r="137" spans="2:7" ht="15.75" customHeight="1">
      <c r="B137" s="536">
        <v>4410</v>
      </c>
      <c r="C137" s="537" t="s">
        <v>2641</v>
      </c>
      <c r="D137" s="538" t="s">
        <v>1602</v>
      </c>
      <c r="E137" s="536" t="s">
        <v>1603</v>
      </c>
      <c r="F137" s="533">
        <v>4</v>
      </c>
      <c r="G137" s="534">
        <f>F137*'[1]Прайс-лист'!I3*(1-'[1]Прайс-лист'!$E$3)</f>
        <v>108</v>
      </c>
    </row>
    <row r="138" spans="2:7" ht="15.75" customHeight="1">
      <c r="B138" s="377">
        <v>4411</v>
      </c>
      <c r="C138" s="376" t="s">
        <v>2642</v>
      </c>
      <c r="D138" s="535" t="s">
        <v>1604</v>
      </c>
      <c r="E138" s="377" t="s">
        <v>1605</v>
      </c>
      <c r="F138" s="533">
        <v>5.6000000000000005</v>
      </c>
      <c r="G138" s="534">
        <f>F138*'[1]Прайс-лист'!I3*(1-'[1]Прайс-лист'!$E$3)</f>
        <v>151.20000000000002</v>
      </c>
    </row>
    <row r="139" spans="2:7" ht="15.75" customHeight="1">
      <c r="B139" s="536">
        <v>4420</v>
      </c>
      <c r="C139" s="537" t="s">
        <v>2643</v>
      </c>
      <c r="D139" s="538" t="s">
        <v>1606</v>
      </c>
      <c r="E139" s="536" t="s">
        <v>1607</v>
      </c>
      <c r="F139" s="533">
        <v>10.4</v>
      </c>
      <c r="G139" s="534">
        <f>F139*'[1]Прайс-лист'!I3*(1-'[1]Прайс-лист'!$E$3)</f>
        <v>280.8</v>
      </c>
    </row>
    <row r="140" spans="2:7" ht="15.75" customHeight="1">
      <c r="B140" s="377">
        <v>4421</v>
      </c>
      <c r="C140" s="376" t="s">
        <v>2644</v>
      </c>
      <c r="D140" s="535" t="s">
        <v>1608</v>
      </c>
      <c r="E140" s="377" t="s">
        <v>274</v>
      </c>
      <c r="F140" s="533">
        <v>12.8</v>
      </c>
      <c r="G140" s="534">
        <f>F140*'[1]Прайс-лист'!I3*(1-'[1]Прайс-лист'!$E$3)</f>
        <v>345.6</v>
      </c>
    </row>
    <row r="141" spans="2:7" ht="15.75" customHeight="1">
      <c r="B141" s="536">
        <v>4422</v>
      </c>
      <c r="C141" s="537" t="s">
        <v>2645</v>
      </c>
      <c r="D141" s="538" t="s">
        <v>1609</v>
      </c>
      <c r="E141" s="536" t="s">
        <v>1610</v>
      </c>
      <c r="F141" s="533">
        <v>11.200000000000001</v>
      </c>
      <c r="G141" s="534">
        <f>F141*'[1]Прайс-лист'!I3*(1-'[1]Прайс-лист'!$E$3)</f>
        <v>302.40000000000003</v>
      </c>
    </row>
    <row r="142" spans="2:7" ht="15.75" customHeight="1">
      <c r="B142" s="377">
        <v>4423</v>
      </c>
      <c r="C142" s="376" t="s">
        <v>2646</v>
      </c>
      <c r="D142" s="535" t="s">
        <v>1611</v>
      </c>
      <c r="E142" s="377" t="s">
        <v>779</v>
      </c>
      <c r="F142" s="533">
        <v>13.600000000000001</v>
      </c>
      <c r="G142" s="534">
        <f>F142*'[1]Прайс-лист'!I3*(1-'[1]Прайс-лист'!$E$3)</f>
        <v>367.20000000000005</v>
      </c>
    </row>
    <row r="143" spans="2:7" ht="15.75" customHeight="1">
      <c r="B143" s="536">
        <v>4424</v>
      </c>
      <c r="C143" s="537" t="s">
        <v>2647</v>
      </c>
      <c r="D143" s="538" t="s">
        <v>1612</v>
      </c>
      <c r="E143" s="536" t="s">
        <v>781</v>
      </c>
      <c r="F143" s="533">
        <v>16.8</v>
      </c>
      <c r="G143" s="534">
        <f>F143*'[1]Прайс-лист'!I3*(1-'[1]Прайс-лист'!$E$3)</f>
        <v>453.6</v>
      </c>
    </row>
    <row r="144" spans="2:7" ht="15.75" customHeight="1">
      <c r="B144" s="377">
        <v>4425</v>
      </c>
      <c r="C144" s="376" t="s">
        <v>2648</v>
      </c>
      <c r="D144" s="535" t="s">
        <v>1613</v>
      </c>
      <c r="E144" s="377" t="s">
        <v>666</v>
      </c>
      <c r="F144" s="533">
        <v>15.200000000000001</v>
      </c>
      <c r="G144" s="534">
        <f>F144*'[1]Прайс-лист'!I3*(1-'[1]Прайс-лист'!$E$3)</f>
        <v>410.40000000000003</v>
      </c>
    </row>
    <row r="145" spans="2:7" ht="15.75" customHeight="1">
      <c r="B145" s="536">
        <v>4426</v>
      </c>
      <c r="C145" s="537" t="s">
        <v>2649</v>
      </c>
      <c r="D145" s="538" t="s">
        <v>1614</v>
      </c>
      <c r="E145" s="536" t="s">
        <v>1060</v>
      </c>
      <c r="F145" s="533">
        <v>19.200000000000003</v>
      </c>
      <c r="G145" s="534">
        <f>F145*'[1]Прайс-лист'!I3*(1-'[1]Прайс-лист'!$E$3)</f>
        <v>518.40000000000009</v>
      </c>
    </row>
    <row r="146" spans="2:7" ht="15.75" customHeight="1">
      <c r="B146" s="377">
        <v>4427</v>
      </c>
      <c r="C146" s="376" t="s">
        <v>2650</v>
      </c>
      <c r="D146" s="535" t="s">
        <v>1617</v>
      </c>
      <c r="E146" s="377" t="s">
        <v>1618</v>
      </c>
      <c r="F146" s="533">
        <v>20</v>
      </c>
      <c r="G146" s="534">
        <f>F146*'[1]Прайс-лист'!I3*(1-'[1]Прайс-лист'!$E$3)</f>
        <v>540</v>
      </c>
    </row>
    <row r="147" spans="2:7" ht="15.75" customHeight="1">
      <c r="B147" s="536">
        <v>4428</v>
      </c>
      <c r="C147" s="537" t="s">
        <v>2651</v>
      </c>
      <c r="D147" s="538" t="s">
        <v>1619</v>
      </c>
      <c r="E147" s="536" t="s">
        <v>721</v>
      </c>
      <c r="F147" s="533">
        <v>26.400000000000002</v>
      </c>
      <c r="G147" s="534">
        <f>F147*'[1]Прайс-лист'!I3*(1-'[1]Прайс-лист'!$E$3)</f>
        <v>712.80000000000007</v>
      </c>
    </row>
    <row r="148" spans="2:7" ht="15.75" customHeight="1">
      <c r="B148" s="377">
        <v>4429</v>
      </c>
      <c r="C148" s="376" t="s">
        <v>2652</v>
      </c>
      <c r="D148" s="535" t="s">
        <v>1620</v>
      </c>
      <c r="E148" s="377" t="s">
        <v>709</v>
      </c>
      <c r="F148" s="533">
        <v>26.400000000000002</v>
      </c>
      <c r="G148" s="534">
        <f>F148*'[1]Прайс-лист'!I3*(1-'[1]Прайс-лист'!$E$3)</f>
        <v>712.80000000000007</v>
      </c>
    </row>
    <row r="149" spans="2:7" ht="15.75" customHeight="1">
      <c r="B149" s="536">
        <v>4430</v>
      </c>
      <c r="C149" s="537" t="s">
        <v>2653</v>
      </c>
      <c r="D149" s="538" t="s">
        <v>1621</v>
      </c>
      <c r="E149" s="536"/>
      <c r="F149" s="533">
        <v>1.6</v>
      </c>
      <c r="G149" s="534">
        <f>F149*'[1]Прайс-лист'!I3*(1-'[1]Прайс-лист'!$E$3)</f>
        <v>43.2</v>
      </c>
    </row>
    <row r="150" spans="2:7" ht="15.75" customHeight="1">
      <c r="B150" s="377">
        <v>4431</v>
      </c>
      <c r="C150" s="376" t="s">
        <v>2654</v>
      </c>
      <c r="D150" s="535" t="s">
        <v>1622</v>
      </c>
      <c r="E150" s="377"/>
      <c r="F150" s="533">
        <v>0.8</v>
      </c>
      <c r="G150" s="534">
        <f>F150*'[1]Прайс-лист'!I3*(1-'[1]Прайс-лист'!$E$3)</f>
        <v>21.6</v>
      </c>
    </row>
    <row r="151" spans="2:7" ht="15.75" customHeight="1">
      <c r="B151" s="536">
        <v>4440</v>
      </c>
      <c r="C151" s="537" t="s">
        <v>2655</v>
      </c>
      <c r="D151" s="538" t="s">
        <v>1623</v>
      </c>
      <c r="E151" s="536" t="s">
        <v>1624</v>
      </c>
      <c r="F151" s="533">
        <v>4</v>
      </c>
      <c r="G151" s="534">
        <f>F151*'[1]Прайс-лист'!I3*(1-'[1]Прайс-лист'!$E$3)</f>
        <v>108</v>
      </c>
    </row>
    <row r="152" spans="2:7" ht="15.75" customHeight="1">
      <c r="B152" s="377">
        <v>4441</v>
      </c>
      <c r="C152" s="376" t="s">
        <v>2656</v>
      </c>
      <c r="D152" s="535" t="s">
        <v>1625</v>
      </c>
      <c r="E152" s="377" t="s">
        <v>1626</v>
      </c>
      <c r="F152" s="533">
        <v>13.600000000000001</v>
      </c>
      <c r="G152" s="534">
        <f>F152*'[1]Прайс-лист'!I3*(1-'[1]Прайс-лист'!$E$3)</f>
        <v>367.20000000000005</v>
      </c>
    </row>
    <row r="153" spans="2:7" ht="15.75" customHeight="1">
      <c r="B153" s="536">
        <v>4442</v>
      </c>
      <c r="C153" s="537" t="s">
        <v>2657</v>
      </c>
      <c r="D153" s="538" t="s">
        <v>2658</v>
      </c>
      <c r="E153" s="536" t="s">
        <v>1628</v>
      </c>
      <c r="F153" s="533">
        <v>3.2</v>
      </c>
      <c r="G153" s="534">
        <f>F153*'[1]Прайс-лист'!I3*(1-'[1]Прайс-лист'!$E$3)</f>
        <v>86.4</v>
      </c>
    </row>
    <row r="154" spans="2:7" ht="15.75" customHeight="1">
      <c r="B154" s="377">
        <v>4443</v>
      </c>
      <c r="C154" s="376" t="s">
        <v>2659</v>
      </c>
      <c r="D154" s="535" t="s">
        <v>2660</v>
      </c>
      <c r="E154" s="377" t="s">
        <v>1624</v>
      </c>
      <c r="F154" s="533">
        <v>22.400000000000002</v>
      </c>
      <c r="G154" s="534">
        <f>F154*'[1]Прайс-лист'!I3*(1-'[1]Прайс-лист'!$E$3)</f>
        <v>604.80000000000007</v>
      </c>
    </row>
    <row r="155" spans="2:7" ht="15.75" customHeight="1">
      <c r="B155" s="536">
        <v>4444</v>
      </c>
      <c r="C155" s="537" t="s">
        <v>2661</v>
      </c>
      <c r="D155" s="538" t="s">
        <v>1633</v>
      </c>
      <c r="E155" s="536" t="s">
        <v>1626</v>
      </c>
      <c r="F155" s="533">
        <v>12</v>
      </c>
      <c r="G155" s="534">
        <f>F155*'[1]Прайс-лист'!I3*(1-'[1]Прайс-лист'!$E$3)</f>
        <v>324</v>
      </c>
    </row>
    <row r="156" spans="2:7" ht="15.75" customHeight="1">
      <c r="B156" s="377">
        <v>4445</v>
      </c>
      <c r="C156" s="376" t="s">
        <v>2662</v>
      </c>
      <c r="D156" s="535" t="s">
        <v>1634</v>
      </c>
      <c r="E156" s="377" t="s">
        <v>1150</v>
      </c>
      <c r="F156" s="533">
        <v>20.8</v>
      </c>
      <c r="G156" s="534">
        <f>F156*'[1]Прайс-лист'!I3*(1-'[1]Прайс-лист'!$E$3)</f>
        <v>561.6</v>
      </c>
    </row>
    <row r="157" spans="2:7" ht="15.75" customHeight="1">
      <c r="B157" s="536">
        <v>4446</v>
      </c>
      <c r="C157" s="537" t="s">
        <v>2663</v>
      </c>
      <c r="D157" s="538" t="s">
        <v>1635</v>
      </c>
      <c r="E157" s="536" t="s">
        <v>1636</v>
      </c>
      <c r="F157" s="533">
        <v>5.6000000000000005</v>
      </c>
      <c r="G157" s="534">
        <f>F157*'[1]Прайс-лист'!I3*(1-'[1]Прайс-лист'!$E$3)</f>
        <v>151.20000000000002</v>
      </c>
    </row>
    <row r="158" spans="2:7" ht="15.75" customHeight="1">
      <c r="B158" s="377">
        <v>4447</v>
      </c>
      <c r="C158" s="376" t="s">
        <v>2664</v>
      </c>
      <c r="D158" s="535" t="s">
        <v>1637</v>
      </c>
      <c r="E158" s="377" t="s">
        <v>1638</v>
      </c>
      <c r="F158" s="556">
        <v>17.600000000000001</v>
      </c>
      <c r="G158" s="534">
        <f>F158*'[1]Прайс-лист'!I3*(1-'[1]Прайс-лист'!$E$3)</f>
        <v>475.20000000000005</v>
      </c>
    </row>
    <row r="159" spans="2:7" ht="15.75" customHeight="1">
      <c r="B159" s="536">
        <v>4448</v>
      </c>
      <c r="C159" s="537" t="s">
        <v>2665</v>
      </c>
      <c r="D159" s="538" t="s">
        <v>1639</v>
      </c>
      <c r="E159" s="536"/>
      <c r="F159" s="554">
        <v>4.8000000000000007</v>
      </c>
      <c r="G159" s="534">
        <f>F159*'[1]Прайс-лист'!I3*(1-'[1]Прайс-лист'!$E$3)</f>
        <v>129.60000000000002</v>
      </c>
    </row>
    <row r="160" spans="2:7" ht="15.75" customHeight="1">
      <c r="B160" s="536">
        <v>4450</v>
      </c>
      <c r="C160" s="537" t="s">
        <v>2666</v>
      </c>
      <c r="D160" s="538" t="s">
        <v>1640</v>
      </c>
      <c r="E160" s="536" t="s">
        <v>1641</v>
      </c>
      <c r="F160" s="533">
        <v>4</v>
      </c>
      <c r="G160" s="534">
        <f>F160*'[1]Прайс-лист'!I3*(1-'[1]Прайс-лист'!$E$3)</f>
        <v>108</v>
      </c>
    </row>
    <row r="161" spans="2:7" ht="15.75" customHeight="1">
      <c r="B161" s="377">
        <v>4451</v>
      </c>
      <c r="C161" s="376" t="s">
        <v>2667</v>
      </c>
      <c r="D161" s="535" t="s">
        <v>1642</v>
      </c>
      <c r="E161" s="377" t="s">
        <v>721</v>
      </c>
      <c r="F161" s="533">
        <v>6.4</v>
      </c>
      <c r="G161" s="534">
        <f>F161*'[1]Прайс-лист'!I3*(1-'[1]Прайс-лист'!$E$3)</f>
        <v>172.8</v>
      </c>
    </row>
    <row r="162" spans="2:7" ht="15.75" customHeight="1">
      <c r="B162" s="536">
        <v>4461</v>
      </c>
      <c r="C162" s="537" t="s">
        <v>2668</v>
      </c>
      <c r="D162" s="538" t="s">
        <v>1643</v>
      </c>
      <c r="E162" s="536" t="s">
        <v>1644</v>
      </c>
      <c r="F162" s="533">
        <v>19.200000000000003</v>
      </c>
      <c r="G162" s="534">
        <f>F162*'[1]Прайс-лист'!I3*(1-'[1]Прайс-лист'!$E$3)</f>
        <v>518.40000000000009</v>
      </c>
    </row>
    <row r="163" spans="2:7" ht="15.75" customHeight="1">
      <c r="B163" s="377">
        <v>4462</v>
      </c>
      <c r="C163" s="376" t="s">
        <v>2669</v>
      </c>
      <c r="D163" s="535" t="s">
        <v>1645</v>
      </c>
      <c r="E163" s="377" t="s">
        <v>1646</v>
      </c>
      <c r="F163" s="533">
        <v>68</v>
      </c>
      <c r="G163" s="534">
        <f>F163*'[1]Прайс-лист'!I3*(1-'[1]Прайс-лист'!$E$3)</f>
        <v>1836</v>
      </c>
    </row>
    <row r="164" spans="2:7" ht="15.75" customHeight="1">
      <c r="B164" s="536">
        <v>4463</v>
      </c>
      <c r="C164" s="537" t="s">
        <v>2670</v>
      </c>
      <c r="D164" s="538" t="s">
        <v>1647</v>
      </c>
      <c r="E164" s="536" t="s">
        <v>1060</v>
      </c>
      <c r="F164" s="533">
        <v>65.600000000000009</v>
      </c>
      <c r="G164" s="534">
        <f>F164*'[1]Прайс-лист'!I3*(1-'[1]Прайс-лист'!$E$3)</f>
        <v>1771.2000000000003</v>
      </c>
    </row>
    <row r="165" spans="2:7" ht="15.75" customHeight="1">
      <c r="B165" s="377">
        <v>4464</v>
      </c>
      <c r="C165" s="376" t="s">
        <v>2671</v>
      </c>
      <c r="D165" s="535" t="s">
        <v>1648</v>
      </c>
      <c r="E165" s="377" t="s">
        <v>721</v>
      </c>
      <c r="F165" s="533">
        <v>91.2</v>
      </c>
      <c r="G165" s="534">
        <f>F165*'[1]Прайс-лист'!I3*(1-'[1]Прайс-лист'!$E$3)</f>
        <v>2462.4</v>
      </c>
    </row>
    <row r="166" spans="2:7" ht="15.75" customHeight="1">
      <c r="B166" s="536">
        <v>4465</v>
      </c>
      <c r="C166" s="537" t="s">
        <v>2672</v>
      </c>
      <c r="D166" s="538" t="s">
        <v>1649</v>
      </c>
      <c r="E166" s="536"/>
      <c r="F166" s="533">
        <v>20</v>
      </c>
      <c r="G166" s="534">
        <f>F166*'[1]Прайс-лист'!I3*(1-'[1]Прайс-лист'!$E$3)</f>
        <v>540</v>
      </c>
    </row>
    <row r="167" spans="2:7" ht="15.75" customHeight="1">
      <c r="B167" s="377">
        <v>4466</v>
      </c>
      <c r="C167" s="376" t="s">
        <v>2673</v>
      </c>
      <c r="D167" s="535" t="s">
        <v>1650</v>
      </c>
      <c r="E167" s="377"/>
      <c r="F167" s="533">
        <v>7.2</v>
      </c>
      <c r="G167" s="534">
        <f>F167*'[1]Прайс-лист'!I3*(1-'[1]Прайс-лист'!$E$3)</f>
        <v>194.4</v>
      </c>
    </row>
    <row r="168" spans="2:7" ht="15.75" customHeight="1">
      <c r="B168" s="536">
        <v>4467</v>
      </c>
      <c r="C168" s="537" t="s">
        <v>2674</v>
      </c>
      <c r="D168" s="538" t="s">
        <v>1651</v>
      </c>
      <c r="E168" s="536"/>
      <c r="F168" s="533">
        <v>6.4</v>
      </c>
      <c r="G168" s="534">
        <f>F168*'[1]Прайс-лист'!I3*(1-'[1]Прайс-лист'!$E$3)</f>
        <v>172.8</v>
      </c>
    </row>
    <row r="169" spans="2:7" ht="15.75" customHeight="1">
      <c r="B169" s="536">
        <v>4468</v>
      </c>
      <c r="C169" s="537" t="s">
        <v>2675</v>
      </c>
      <c r="D169" s="555" t="s">
        <v>1652</v>
      </c>
      <c r="E169" s="536"/>
      <c r="F169" s="533">
        <v>3.2</v>
      </c>
      <c r="G169" s="534">
        <f>F169*'[1]Прайс-лист'!I3*(1-'[1]Прайс-лист'!$E$3)</f>
        <v>86.4</v>
      </c>
    </row>
    <row r="170" spans="2:7" ht="15.75" customHeight="1">
      <c r="B170" s="377">
        <v>4480</v>
      </c>
      <c r="C170" s="376" t="s">
        <v>2676</v>
      </c>
      <c r="D170" s="535" t="s">
        <v>1657</v>
      </c>
      <c r="E170" s="377"/>
      <c r="F170" s="533">
        <v>78.400000000000006</v>
      </c>
      <c r="G170" s="534">
        <f>F170*'[1]Прайс-лист'!I3*(1-'[1]Прайс-лист'!$E$3)</f>
        <v>2116.8000000000002</v>
      </c>
    </row>
    <row r="171" spans="2:7" ht="15.75" customHeight="1">
      <c r="B171" s="536">
        <v>4481</v>
      </c>
      <c r="C171" s="537" t="s">
        <v>2677</v>
      </c>
      <c r="D171" s="538" t="s">
        <v>1658</v>
      </c>
      <c r="E171" s="536"/>
      <c r="F171" s="533">
        <v>109.60000000000001</v>
      </c>
      <c r="G171" s="534">
        <f>F171*'[1]Прайс-лист'!I3*(1-'[1]Прайс-лист'!$E$3)</f>
        <v>2959.2000000000003</v>
      </c>
    </row>
    <row r="172" spans="2:7" ht="15.75" customHeight="1">
      <c r="B172" s="377">
        <v>4482</v>
      </c>
      <c r="C172" s="376" t="s">
        <v>2678</v>
      </c>
      <c r="D172" s="535" t="s">
        <v>1659</v>
      </c>
      <c r="E172" s="377"/>
      <c r="F172" s="533">
        <v>336</v>
      </c>
      <c r="G172" s="534">
        <f>F172*'[1]Прайс-лист'!I3*(1-'[1]Прайс-лист'!$E$3)</f>
        <v>9072</v>
      </c>
    </row>
    <row r="173" spans="2:7" ht="15.75" customHeight="1">
      <c r="B173" s="542">
        <v>4483</v>
      </c>
      <c r="C173" s="552" t="s">
        <v>2679</v>
      </c>
      <c r="D173" s="576" t="s">
        <v>1660</v>
      </c>
      <c r="E173" s="542"/>
      <c r="F173" s="556">
        <v>311.20000000000005</v>
      </c>
      <c r="G173" s="534">
        <f>F173*'[1]Прайс-лист'!I3*(1-'[1]Прайс-лист'!$E$3)</f>
        <v>8402.4000000000015</v>
      </c>
    </row>
    <row r="174" spans="2:7" ht="15.75" customHeight="1">
      <c r="B174" s="536">
        <v>4484</v>
      </c>
      <c r="C174" s="537" t="s">
        <v>2680</v>
      </c>
      <c r="D174" s="538" t="s">
        <v>1661</v>
      </c>
      <c r="E174" s="536"/>
      <c r="F174" s="554">
        <v>78.400000000000006</v>
      </c>
      <c r="G174" s="534">
        <f>F174*'[1]Прайс-лист'!I3*(1-'[1]Прайс-лист'!$E$3)</f>
        <v>2116.8000000000002</v>
      </c>
    </row>
    <row r="175" spans="2:7" ht="15.75" customHeight="1">
      <c r="B175" s="377">
        <v>4490</v>
      </c>
      <c r="C175" s="376" t="s">
        <v>2681</v>
      </c>
      <c r="D175" s="567" t="s">
        <v>1662</v>
      </c>
      <c r="E175" s="377"/>
      <c r="F175" s="554">
        <v>277.60000000000002</v>
      </c>
      <c r="G175" s="534">
        <f>F175*'[1]Прайс-лист'!I3*(1-'[1]Прайс-лист'!$E$3)</f>
        <v>7495.2000000000007</v>
      </c>
    </row>
    <row r="176" spans="2:7" ht="15.75" customHeight="1">
      <c r="B176" s="536">
        <v>4491</v>
      </c>
      <c r="C176" s="537" t="s">
        <v>2682</v>
      </c>
      <c r="D176" s="555" t="s">
        <v>1663</v>
      </c>
      <c r="E176" s="536"/>
      <c r="F176" s="554">
        <v>84.800000000000011</v>
      </c>
      <c r="G176" s="534">
        <f>F176*'[1]Прайс-лист'!I3*(1-'[1]Прайс-лист'!$E$3)</f>
        <v>2289.6000000000004</v>
      </c>
    </row>
    <row r="177" spans="2:7" ht="14.25">
      <c r="B177" s="377">
        <v>4492</v>
      </c>
      <c r="C177" s="376" t="s">
        <v>2683</v>
      </c>
      <c r="D177" s="567" t="s">
        <v>1664</v>
      </c>
      <c r="E177" s="377"/>
      <c r="F177" s="554">
        <v>121.60000000000001</v>
      </c>
      <c r="G177" s="534">
        <f>F177*'[1]Прайс-лист'!I3*(1-'[1]Прайс-лист'!$E$3)</f>
        <v>3283.2000000000003</v>
      </c>
    </row>
    <row r="178" spans="2:7" ht="15.75" customHeight="1">
      <c r="B178" s="536">
        <v>4485</v>
      </c>
      <c r="C178" s="537" t="s">
        <v>2684</v>
      </c>
      <c r="D178" s="538" t="s">
        <v>1671</v>
      </c>
      <c r="E178" s="536"/>
      <c r="F178" s="554">
        <v>8</v>
      </c>
      <c r="G178" s="534">
        <f>F178*'[1]Прайс-лист'!I3*(1-'[1]Прайс-лист'!$E$3)</f>
        <v>216</v>
      </c>
    </row>
    <row r="179" spans="2:7" ht="15.75" customHeight="1">
      <c r="B179" s="536">
        <v>4486</v>
      </c>
      <c r="C179" s="537" t="s">
        <v>2685</v>
      </c>
      <c r="D179" s="538" t="s">
        <v>1672</v>
      </c>
      <c r="E179" s="536"/>
      <c r="F179" s="554">
        <v>124.80000000000001</v>
      </c>
      <c r="G179" s="534">
        <f>F179*'[1]Прайс-лист'!I3*(1-'[1]Прайс-лист'!$E$3)</f>
        <v>3369.6000000000004</v>
      </c>
    </row>
    <row r="180" spans="2:7" ht="15.75" customHeight="1">
      <c r="B180" s="377">
        <v>4487</v>
      </c>
      <c r="C180" s="376" t="s">
        <v>2686</v>
      </c>
      <c r="D180" s="535" t="s">
        <v>1673</v>
      </c>
      <c r="E180" s="377" t="s">
        <v>1674</v>
      </c>
      <c r="F180" s="533">
        <v>33.6</v>
      </c>
      <c r="G180" s="525">
        <f>F180*'[1]Прайс-лист'!I3*(1-'[1]Прайс-лист'!$E$3)</f>
        <v>907.2</v>
      </c>
    </row>
    <row r="181" spans="2:7" s="389" customFormat="1" ht="15.75" customHeight="1" thickBot="1">
      <c r="B181" s="492"/>
      <c r="C181" s="520" t="s">
        <v>2687</v>
      </c>
      <c r="D181" s="493" t="s">
        <v>1675</v>
      </c>
      <c r="E181" s="520"/>
      <c r="F181" s="528"/>
      <c r="G181" s="548"/>
    </row>
    <row r="182" spans="2:7" ht="15.75" customHeight="1">
      <c r="B182" s="530">
        <v>4501</v>
      </c>
      <c r="C182" s="565" t="s">
        <v>2688</v>
      </c>
      <c r="D182" s="566" t="s">
        <v>1676</v>
      </c>
      <c r="E182" s="530" t="s">
        <v>1677</v>
      </c>
      <c r="F182" s="533">
        <v>42.400000000000006</v>
      </c>
      <c r="G182" s="534">
        <f>F182*'[1]Прайс-лист'!I3*(1-'[1]Прайс-лист'!$E$3)</f>
        <v>1144.8000000000002</v>
      </c>
    </row>
    <row r="183" spans="2:7" ht="15.75" customHeight="1">
      <c r="B183" s="377">
        <v>4502</v>
      </c>
      <c r="C183" s="375" t="s">
        <v>2689</v>
      </c>
      <c r="D183" s="539" t="s">
        <v>1678</v>
      </c>
      <c r="E183" s="377" t="s">
        <v>1679</v>
      </c>
      <c r="F183" s="533">
        <v>42.400000000000006</v>
      </c>
      <c r="G183" s="534">
        <f>F183*'[1]Прайс-лист'!I3*(1-'[1]Прайс-лист'!$E$3)</f>
        <v>1144.8000000000002</v>
      </c>
    </row>
    <row r="184" spans="2:7" ht="15.75" customHeight="1">
      <c r="B184" s="536">
        <v>4503</v>
      </c>
      <c r="C184" s="540" t="s">
        <v>2690</v>
      </c>
      <c r="D184" s="541" t="s">
        <v>1680</v>
      </c>
      <c r="E184" s="536" t="s">
        <v>1681</v>
      </c>
      <c r="F184" s="533">
        <v>44.800000000000004</v>
      </c>
      <c r="G184" s="534">
        <f>F184*'[1]Прайс-лист'!I3*(1-'[1]Прайс-лист'!$E$3)</f>
        <v>1209.6000000000001</v>
      </c>
    </row>
    <row r="185" spans="2:7" ht="15.75" customHeight="1">
      <c r="B185" s="377">
        <v>4504</v>
      </c>
      <c r="C185" s="375" t="s">
        <v>2691</v>
      </c>
      <c r="D185" s="539" t="s">
        <v>1682</v>
      </c>
      <c r="E185" s="377" t="s">
        <v>1683</v>
      </c>
      <c r="F185" s="533">
        <v>44.800000000000004</v>
      </c>
      <c r="G185" s="534">
        <f>F185*'[1]Прайс-лист'!I3*(1-'[1]Прайс-лист'!$E$3)</f>
        <v>1209.6000000000001</v>
      </c>
    </row>
    <row r="186" spans="2:7" ht="15.75" customHeight="1">
      <c r="B186" s="536">
        <v>4505</v>
      </c>
      <c r="C186" s="540" t="s">
        <v>2692</v>
      </c>
      <c r="D186" s="541" t="s">
        <v>1684</v>
      </c>
      <c r="E186" s="536" t="s">
        <v>1685</v>
      </c>
      <c r="F186" s="533">
        <v>38.400000000000006</v>
      </c>
      <c r="G186" s="534">
        <f>F186*'[1]Прайс-лист'!I3*(1-'[1]Прайс-лист'!$E$3)</f>
        <v>1036.8000000000002</v>
      </c>
    </row>
    <row r="187" spans="2:7" ht="15.75" customHeight="1">
      <c r="B187" s="377">
        <v>4506</v>
      </c>
      <c r="C187" s="375" t="s">
        <v>2693</v>
      </c>
      <c r="D187" s="539" t="s">
        <v>1686</v>
      </c>
      <c r="E187" s="377" t="s">
        <v>1687</v>
      </c>
      <c r="F187" s="533">
        <v>41.6</v>
      </c>
      <c r="G187" s="534">
        <f>F187*'[1]Прайс-лист'!I3*(1-'[1]Прайс-лист'!$E$3)</f>
        <v>1123.2</v>
      </c>
    </row>
    <row r="188" spans="2:7" ht="15.75" customHeight="1">
      <c r="B188" s="536">
        <v>4507</v>
      </c>
      <c r="C188" s="540" t="s">
        <v>2694</v>
      </c>
      <c r="D188" s="541" t="s">
        <v>1688</v>
      </c>
      <c r="E188" s="536" t="s">
        <v>1286</v>
      </c>
      <c r="F188" s="533">
        <v>44</v>
      </c>
      <c r="G188" s="534">
        <f>F188*'[1]Прайс-лист'!I3*(1-'[1]Прайс-лист'!$E$3)</f>
        <v>1188</v>
      </c>
    </row>
    <row r="189" spans="2:7" ht="15.75" customHeight="1">
      <c r="B189" s="377">
        <v>4508</v>
      </c>
      <c r="C189" s="375" t="s">
        <v>2695</v>
      </c>
      <c r="D189" s="539" t="s">
        <v>1689</v>
      </c>
      <c r="E189" s="377" t="s">
        <v>1690</v>
      </c>
      <c r="F189" s="533">
        <v>38.400000000000006</v>
      </c>
      <c r="G189" s="534">
        <f>F189*'[1]Прайс-лист'!I3*(1-'[1]Прайс-лист'!$E$3)</f>
        <v>1036.8000000000002</v>
      </c>
    </row>
    <row r="190" spans="2:7" ht="15.75" customHeight="1">
      <c r="B190" s="536">
        <v>4509</v>
      </c>
      <c r="C190" s="540" t="s">
        <v>2696</v>
      </c>
      <c r="D190" s="541" t="s">
        <v>1691</v>
      </c>
      <c r="E190" s="536" t="s">
        <v>1284</v>
      </c>
      <c r="F190" s="533">
        <v>39.200000000000003</v>
      </c>
      <c r="G190" s="534">
        <f>F190*'[1]Прайс-лист'!I3*(1-'[1]Прайс-лист'!$E$3)</f>
        <v>1058.4000000000001</v>
      </c>
    </row>
    <row r="191" spans="2:7" ht="15.75" customHeight="1">
      <c r="B191" s="377">
        <v>4510</v>
      </c>
      <c r="C191" s="375" t="s">
        <v>2697</v>
      </c>
      <c r="D191" s="539" t="s">
        <v>1692</v>
      </c>
      <c r="E191" s="377" t="s">
        <v>1693</v>
      </c>
      <c r="F191" s="533">
        <v>57.6</v>
      </c>
      <c r="G191" s="534">
        <f>F191*'[1]Прайс-лист'!I3*(1-'[1]Прайс-лист'!$E$3)</f>
        <v>1555.2</v>
      </c>
    </row>
    <row r="192" spans="2:7" ht="15.75" customHeight="1">
      <c r="B192" s="536">
        <v>4511</v>
      </c>
      <c r="C192" s="540" t="s">
        <v>2698</v>
      </c>
      <c r="D192" s="541" t="s">
        <v>1694</v>
      </c>
      <c r="E192" s="536" t="s">
        <v>1695</v>
      </c>
      <c r="F192" s="533">
        <v>57.6</v>
      </c>
      <c r="G192" s="534">
        <f>F192*'[1]Прайс-лист'!I3*(1-'[1]Прайс-лист'!$E$3)</f>
        <v>1555.2</v>
      </c>
    </row>
    <row r="193" spans="2:7" ht="15.75" customHeight="1">
      <c r="B193" s="377">
        <v>4512</v>
      </c>
      <c r="C193" s="375" t="s">
        <v>2699</v>
      </c>
      <c r="D193" s="539" t="s">
        <v>1696</v>
      </c>
      <c r="E193" s="377" t="s">
        <v>1697</v>
      </c>
      <c r="F193" s="533">
        <v>58.400000000000006</v>
      </c>
      <c r="G193" s="534">
        <f>F193*'[1]Прайс-лист'!I3*(1-'[1]Прайс-лист'!$E$3)</f>
        <v>1576.8000000000002</v>
      </c>
    </row>
    <row r="194" spans="2:7" ht="15.75" customHeight="1">
      <c r="B194" s="536">
        <v>4513</v>
      </c>
      <c r="C194" s="540" t="s">
        <v>2700</v>
      </c>
      <c r="D194" s="541" t="s">
        <v>1698</v>
      </c>
      <c r="E194" s="536" t="s">
        <v>1699</v>
      </c>
      <c r="F194" s="533">
        <v>58.400000000000006</v>
      </c>
      <c r="G194" s="534">
        <f>F194*'[1]Прайс-лист'!I3*(1-'[1]Прайс-лист'!$E$3)</f>
        <v>1576.8000000000002</v>
      </c>
    </row>
    <row r="195" spans="2:7" ht="15.75" customHeight="1">
      <c r="B195" s="377">
        <v>4514</v>
      </c>
      <c r="C195" s="375" t="s">
        <v>2701</v>
      </c>
      <c r="D195" s="539" t="s">
        <v>1700</v>
      </c>
      <c r="E195" s="377" t="s">
        <v>1701</v>
      </c>
      <c r="F195" s="533">
        <v>36.800000000000004</v>
      </c>
      <c r="G195" s="534">
        <f>F195*'[1]Прайс-лист'!I3*(1-'[1]Прайс-лист'!$E$3)</f>
        <v>993.60000000000014</v>
      </c>
    </row>
    <row r="196" spans="2:7" ht="15.75" customHeight="1">
      <c r="B196" s="536">
        <v>4515</v>
      </c>
      <c r="C196" s="540" t="s">
        <v>2702</v>
      </c>
      <c r="D196" s="541" t="s">
        <v>1702</v>
      </c>
      <c r="E196" s="536" t="s">
        <v>1703</v>
      </c>
      <c r="F196" s="533">
        <v>39.200000000000003</v>
      </c>
      <c r="G196" s="534">
        <f>F196*'[1]Прайс-лист'!I3*(1-'[1]Прайс-лист'!$E$3)</f>
        <v>1058.4000000000001</v>
      </c>
    </row>
    <row r="197" spans="2:7" ht="15.75" customHeight="1">
      <c r="B197" s="377">
        <v>4516</v>
      </c>
      <c r="C197" s="375" t="s">
        <v>2703</v>
      </c>
      <c r="D197" s="539" t="s">
        <v>1704</v>
      </c>
      <c r="E197" s="377" t="s">
        <v>1705</v>
      </c>
      <c r="F197" s="533">
        <v>39.200000000000003</v>
      </c>
      <c r="G197" s="534">
        <f>F197*'[1]Прайс-лист'!I3*(1-'[1]Прайс-лист'!$E$3)</f>
        <v>1058.4000000000001</v>
      </c>
    </row>
    <row r="198" spans="2:7" ht="15.75" customHeight="1">
      <c r="B198" s="536">
        <v>4517</v>
      </c>
      <c r="C198" s="540" t="s">
        <v>2704</v>
      </c>
      <c r="D198" s="541" t="s">
        <v>1706</v>
      </c>
      <c r="E198" s="536" t="s">
        <v>2705</v>
      </c>
      <c r="F198" s="533">
        <v>56.800000000000004</v>
      </c>
      <c r="G198" s="534">
        <f>F198*'[1]Прайс-лист'!I3*(1-'[1]Прайс-лист'!$E$3)</f>
        <v>1533.6000000000001</v>
      </c>
    </row>
    <row r="199" spans="2:7" ht="15.75" customHeight="1">
      <c r="B199" s="377">
        <v>4518</v>
      </c>
      <c r="C199" s="375" t="s">
        <v>2706</v>
      </c>
      <c r="D199" s="539" t="s">
        <v>1708</v>
      </c>
      <c r="E199" s="377" t="s">
        <v>1709</v>
      </c>
      <c r="F199" s="533">
        <v>60.800000000000004</v>
      </c>
      <c r="G199" s="534">
        <f>F199*'[1]Прайс-лист'!I3*(1-'[1]Прайс-лист'!$E$3)</f>
        <v>1641.6000000000001</v>
      </c>
    </row>
    <row r="200" spans="2:7" ht="15.75" customHeight="1">
      <c r="B200" s="536">
        <v>4519</v>
      </c>
      <c r="C200" s="540" t="s">
        <v>2707</v>
      </c>
      <c r="D200" s="541" t="s">
        <v>2708</v>
      </c>
      <c r="E200" s="536" t="s">
        <v>2709</v>
      </c>
      <c r="F200" s="533">
        <v>57.6</v>
      </c>
      <c r="G200" s="534">
        <f>F200*'[1]Прайс-лист'!I3*(1-'[1]Прайс-лист'!$E$3)</f>
        <v>1555.2</v>
      </c>
    </row>
    <row r="201" spans="2:7" ht="15.75" customHeight="1">
      <c r="B201" s="377">
        <v>4520</v>
      </c>
      <c r="C201" s="375" t="s">
        <v>2710</v>
      </c>
      <c r="D201" s="539" t="s">
        <v>1710</v>
      </c>
      <c r="E201" s="377" t="s">
        <v>1711</v>
      </c>
      <c r="F201" s="533">
        <v>63.2</v>
      </c>
      <c r="G201" s="534">
        <f>F201*'[1]Прайс-лист'!I3*(1-'[1]Прайс-лист'!$E$3)</f>
        <v>1706.4</v>
      </c>
    </row>
    <row r="202" spans="2:7" ht="15.75" customHeight="1">
      <c r="B202" s="536">
        <v>4521</v>
      </c>
      <c r="C202" s="540" t="s">
        <v>2711</v>
      </c>
      <c r="D202" s="541" t="s">
        <v>1712</v>
      </c>
      <c r="E202" s="536" t="s">
        <v>14</v>
      </c>
      <c r="F202" s="533">
        <v>35.200000000000003</v>
      </c>
      <c r="G202" s="534">
        <f>F202*'[1]Прайс-лист'!I3*(1-'[1]Прайс-лист'!$E$3)</f>
        <v>950.40000000000009</v>
      </c>
    </row>
    <row r="203" spans="2:7" ht="15.75" customHeight="1">
      <c r="B203" s="377">
        <v>4522</v>
      </c>
      <c r="C203" s="375" t="s">
        <v>2712</v>
      </c>
      <c r="D203" s="539" t="s">
        <v>1713</v>
      </c>
      <c r="E203" s="377" t="s">
        <v>1714</v>
      </c>
      <c r="F203" s="533">
        <v>38.400000000000006</v>
      </c>
      <c r="G203" s="534">
        <f>F203*'[1]Прайс-лист'!I3*(1-'[1]Прайс-лист'!$E$3)</f>
        <v>1036.8000000000002</v>
      </c>
    </row>
    <row r="204" spans="2:7" ht="15.75" customHeight="1">
      <c r="B204" s="542">
        <v>4523</v>
      </c>
      <c r="C204" s="559" t="s">
        <v>2713</v>
      </c>
      <c r="D204" s="560" t="s">
        <v>1715</v>
      </c>
      <c r="E204" s="542" t="s">
        <v>1716</v>
      </c>
      <c r="F204" s="577">
        <v>40.800000000000004</v>
      </c>
      <c r="G204" s="534">
        <f>F204*'[1]Прайс-лист'!I3*(1-'[1]Прайс-лист'!$E$3)</f>
        <v>1101.6000000000001</v>
      </c>
    </row>
    <row r="205" spans="2:7" ht="15.75" customHeight="1">
      <c r="B205" s="536">
        <v>4525</v>
      </c>
      <c r="C205" s="537" t="s">
        <v>2714</v>
      </c>
      <c r="D205" s="555" t="s">
        <v>1717</v>
      </c>
      <c r="E205" s="536" t="s">
        <v>1718</v>
      </c>
      <c r="F205" s="554">
        <v>57.6</v>
      </c>
      <c r="G205" s="534">
        <f>F205*'[1]Прайс-лист'!I3*(1-'[1]Прайс-лист'!$E$3)</f>
        <v>1555.2</v>
      </c>
    </row>
    <row r="206" spans="2:7" ht="15.75" customHeight="1">
      <c r="B206" s="536">
        <v>4526</v>
      </c>
      <c r="C206" s="537" t="s">
        <v>2715</v>
      </c>
      <c r="D206" s="555" t="s">
        <v>1719</v>
      </c>
      <c r="E206" s="536" t="s">
        <v>1720</v>
      </c>
      <c r="F206" s="556">
        <v>58.400000000000006</v>
      </c>
      <c r="G206" s="534">
        <f>F206*'[1]Прайс-лист'!I3*(1-'[1]Прайс-лист'!$E$3)</f>
        <v>1576.8000000000002</v>
      </c>
    </row>
    <row r="207" spans="2:7" ht="15.75" customHeight="1">
      <c r="B207" s="377">
        <v>4527</v>
      </c>
      <c r="C207" s="375" t="s">
        <v>2716</v>
      </c>
      <c r="D207" s="539" t="s">
        <v>1721</v>
      </c>
      <c r="E207" s="377" t="s">
        <v>194</v>
      </c>
      <c r="F207" s="577">
        <v>26.400000000000002</v>
      </c>
      <c r="G207" s="534">
        <f>F207*'[1]Прайс-лист'!I3*(1-'[1]Прайс-лист'!$E$3)</f>
        <v>712.80000000000007</v>
      </c>
    </row>
    <row r="208" spans="2:7" ht="15.75" customHeight="1">
      <c r="B208" s="536">
        <v>4530</v>
      </c>
      <c r="C208" s="540" t="s">
        <v>2717</v>
      </c>
      <c r="D208" s="541" t="s">
        <v>1722</v>
      </c>
      <c r="E208" s="536"/>
      <c r="F208" s="554">
        <v>3.2</v>
      </c>
      <c r="G208" s="534">
        <f>F208*'[1]Прайс-лист'!I3*(1-'[1]Прайс-лист'!$E$3)</f>
        <v>86.4</v>
      </c>
    </row>
    <row r="209" spans="2:7" ht="15.75" customHeight="1">
      <c r="B209" s="536">
        <v>4540</v>
      </c>
      <c r="C209" s="540" t="s">
        <v>2718</v>
      </c>
      <c r="D209" s="541" t="s">
        <v>1723</v>
      </c>
      <c r="E209" s="536"/>
      <c r="F209" s="533">
        <v>57.6</v>
      </c>
      <c r="G209" s="534">
        <f>F209*'[1]Прайс-лист'!I3*(1-'[1]Прайс-лист'!$E$3)</f>
        <v>1555.2</v>
      </c>
    </row>
    <row r="210" spans="2:7" ht="15.75" customHeight="1">
      <c r="B210" s="377">
        <v>4541</v>
      </c>
      <c r="C210" s="375" t="s">
        <v>2719</v>
      </c>
      <c r="D210" s="539" t="s">
        <v>1724</v>
      </c>
      <c r="E210" s="377"/>
      <c r="F210" s="533">
        <v>64.8</v>
      </c>
      <c r="G210" s="534">
        <f>F210*'[1]Прайс-лист'!I3*(1-'[1]Прайс-лист'!$E$3)</f>
        <v>1749.6</v>
      </c>
    </row>
    <row r="211" spans="2:7" ht="15.75" customHeight="1">
      <c r="B211" s="536">
        <v>4542</v>
      </c>
      <c r="C211" s="540" t="s">
        <v>2720</v>
      </c>
      <c r="D211" s="541" t="s">
        <v>1725</v>
      </c>
      <c r="E211" s="536"/>
      <c r="F211" s="533">
        <v>78.400000000000006</v>
      </c>
      <c r="G211" s="534">
        <f>F211*'[1]Прайс-лист'!I3*(1-'[1]Прайс-лист'!$E$3)</f>
        <v>2116.8000000000002</v>
      </c>
    </row>
    <row r="212" spans="2:7" ht="15.75" customHeight="1">
      <c r="B212" s="377">
        <v>4543</v>
      </c>
      <c r="C212" s="375" t="s">
        <v>2721</v>
      </c>
      <c r="D212" s="539" t="s">
        <v>1726</v>
      </c>
      <c r="E212" s="377"/>
      <c r="F212" s="533">
        <v>102.4</v>
      </c>
      <c r="G212" s="534">
        <f>F212*'[1]Прайс-лист'!I3*(1-'[1]Прайс-лист'!$E$3)</f>
        <v>2764.8</v>
      </c>
    </row>
    <row r="213" spans="2:7" ht="15.75" customHeight="1">
      <c r="B213" s="536">
        <v>4550</v>
      </c>
      <c r="C213" s="540" t="s">
        <v>2722</v>
      </c>
      <c r="D213" s="541" t="s">
        <v>1727</v>
      </c>
      <c r="E213" s="536"/>
      <c r="F213" s="533">
        <v>20</v>
      </c>
      <c r="G213" s="534">
        <f>F213*'[1]Прайс-лист'!I3*(1-'[1]Прайс-лист'!$E$3)</f>
        <v>540</v>
      </c>
    </row>
    <row r="214" spans="2:7" ht="15.75" customHeight="1">
      <c r="B214" s="377">
        <v>4551</v>
      </c>
      <c r="C214" s="375" t="s">
        <v>2723</v>
      </c>
      <c r="D214" s="539" t="s">
        <v>1728</v>
      </c>
      <c r="E214" s="377"/>
      <c r="F214" s="533">
        <v>48</v>
      </c>
      <c r="G214" s="534">
        <f>F214*'[1]Прайс-лист'!I3*(1-'[1]Прайс-лист'!$E$3)</f>
        <v>1296</v>
      </c>
    </row>
    <row r="215" spans="2:7" ht="15.75" customHeight="1">
      <c r="B215" s="536">
        <v>4552</v>
      </c>
      <c r="C215" s="540" t="s">
        <v>2724</v>
      </c>
      <c r="D215" s="541" t="s">
        <v>1729</v>
      </c>
      <c r="E215" s="536"/>
      <c r="F215" s="533">
        <v>64</v>
      </c>
      <c r="G215" s="534">
        <f>F215*'[1]Прайс-лист'!I3*(1-'[1]Прайс-лист'!$E$3)</f>
        <v>1728</v>
      </c>
    </row>
    <row r="216" spans="2:7" ht="15.75" customHeight="1">
      <c r="B216" s="377">
        <v>4553</v>
      </c>
      <c r="C216" s="375" t="s">
        <v>2725</v>
      </c>
      <c r="D216" s="539" t="s">
        <v>1730</v>
      </c>
      <c r="E216" s="377"/>
      <c r="F216" s="533">
        <v>72</v>
      </c>
      <c r="G216" s="534">
        <f>F216*'[1]Прайс-лист'!I3*(1-'[1]Прайс-лист'!$E$3)</f>
        <v>1944</v>
      </c>
    </row>
    <row r="217" spans="2:7" ht="15.75" customHeight="1">
      <c r="B217" s="536">
        <v>4554</v>
      </c>
      <c r="C217" s="540" t="s">
        <v>2726</v>
      </c>
      <c r="D217" s="541" t="s">
        <v>1731</v>
      </c>
      <c r="E217" s="536"/>
      <c r="F217" s="533">
        <v>140.80000000000001</v>
      </c>
      <c r="G217" s="534">
        <f>F217*'[1]Прайс-лист'!I3*(1-'[1]Прайс-лист'!$E$3)</f>
        <v>3801.6000000000004</v>
      </c>
    </row>
    <row r="218" spans="2:7" ht="15.75" customHeight="1">
      <c r="B218" s="377">
        <v>4560</v>
      </c>
      <c r="C218" s="375" t="s">
        <v>2727</v>
      </c>
      <c r="D218" s="539" t="s">
        <v>1732</v>
      </c>
      <c r="E218" s="377"/>
      <c r="F218" s="533">
        <v>152.80000000000001</v>
      </c>
      <c r="G218" s="534">
        <f>F218*'[1]Прайс-лист'!I3*(1-'[1]Прайс-лист'!$E$3)</f>
        <v>4125.6000000000004</v>
      </c>
    </row>
    <row r="219" spans="2:7" ht="15.75" customHeight="1">
      <c r="B219" s="536">
        <v>4561</v>
      </c>
      <c r="C219" s="540" t="s">
        <v>2728</v>
      </c>
      <c r="D219" s="541" t="s">
        <v>1733</v>
      </c>
      <c r="E219" s="536"/>
      <c r="F219" s="533">
        <v>189.60000000000002</v>
      </c>
      <c r="G219" s="534">
        <f>F219*'[1]Прайс-лист'!I3*(1-'[1]Прайс-лист'!$E$3)</f>
        <v>5119.2000000000007</v>
      </c>
    </row>
    <row r="220" spans="2:7" ht="15.75" customHeight="1">
      <c r="B220" s="377">
        <v>4562</v>
      </c>
      <c r="C220" s="375" t="s">
        <v>2729</v>
      </c>
      <c r="D220" s="539" t="s">
        <v>1734</v>
      </c>
      <c r="E220" s="377"/>
      <c r="F220" s="533">
        <v>213.60000000000002</v>
      </c>
      <c r="G220" s="572">
        <f>F220*'[1]Прайс-лист'!I3*(1-'[1]Прайс-лист'!$E$3)</f>
        <v>5767.2000000000007</v>
      </c>
    </row>
    <row r="221" spans="2:7" ht="15.75" customHeight="1">
      <c r="B221" s="536">
        <v>4563</v>
      </c>
      <c r="C221" s="540" t="s">
        <v>2730</v>
      </c>
      <c r="D221" s="541" t="s">
        <v>1735</v>
      </c>
      <c r="E221" s="536"/>
      <c r="F221" s="533">
        <v>238.4</v>
      </c>
      <c r="G221" s="572">
        <f>F221*'[1]Прайс-лист'!I3*(1-'[1]Прайс-лист'!$E$3)</f>
        <v>6436.8</v>
      </c>
    </row>
    <row r="222" spans="2:7" ht="15.75" customHeight="1">
      <c r="B222" s="377">
        <v>4564</v>
      </c>
      <c r="C222" s="375" t="s">
        <v>2731</v>
      </c>
      <c r="D222" s="539" t="s">
        <v>1736</v>
      </c>
      <c r="E222" s="377"/>
      <c r="F222" s="533">
        <v>286.40000000000003</v>
      </c>
      <c r="G222" s="572">
        <f>F222*'[1]Прайс-лист'!I3*(1-'[1]Прайс-лист'!$E$3)</f>
        <v>7732.8000000000011</v>
      </c>
    </row>
    <row r="223" spans="2:7" ht="15.75" customHeight="1">
      <c r="B223" s="536">
        <v>4565</v>
      </c>
      <c r="C223" s="540" t="s">
        <v>2732</v>
      </c>
      <c r="D223" s="541" t="s">
        <v>1737</v>
      </c>
      <c r="E223" s="536"/>
      <c r="F223" s="533">
        <v>318.40000000000003</v>
      </c>
      <c r="G223" s="572">
        <f>F223*'[1]Прайс-лист'!I3*(1-'[1]Прайс-лист'!$E$3)</f>
        <v>8596.8000000000011</v>
      </c>
    </row>
    <row r="224" spans="2:7" ht="15.75" customHeight="1">
      <c r="B224" s="377">
        <v>4566</v>
      </c>
      <c r="C224" s="375" t="s">
        <v>2733</v>
      </c>
      <c r="D224" s="539" t="s">
        <v>1738</v>
      </c>
      <c r="E224" s="377"/>
      <c r="F224" s="533">
        <v>333.6</v>
      </c>
      <c r="G224" s="572">
        <f>F224*'[1]Прайс-лист'!I3*(1-'[1]Прайс-лист'!$E$3)</f>
        <v>9007.2000000000007</v>
      </c>
    </row>
    <row r="225" spans="2:7" ht="15.75" customHeight="1">
      <c r="B225" s="536">
        <v>4567</v>
      </c>
      <c r="C225" s="540" t="s">
        <v>2734</v>
      </c>
      <c r="D225" s="541" t="s">
        <v>1739</v>
      </c>
      <c r="E225" s="536"/>
      <c r="F225" s="533">
        <v>496</v>
      </c>
      <c r="G225" s="572">
        <f>F225*'[1]Прайс-лист'!I3*(1-'[1]Прайс-лист'!$E$3)</f>
        <v>13392</v>
      </c>
    </row>
    <row r="226" spans="2:7" ht="15.75" customHeight="1">
      <c r="B226" s="377">
        <v>4570</v>
      </c>
      <c r="C226" s="375" t="s">
        <v>2735</v>
      </c>
      <c r="D226" s="539" t="s">
        <v>1740</v>
      </c>
      <c r="E226" s="377"/>
      <c r="F226" s="533">
        <v>77.600000000000009</v>
      </c>
      <c r="G226" s="572">
        <f>F226*'[1]Прайс-лист'!I3*(1-'[1]Прайс-лист'!$E$3)</f>
        <v>2095.2000000000003</v>
      </c>
    </row>
    <row r="227" spans="2:7" ht="15.75" customHeight="1">
      <c r="B227" s="536">
        <v>4571</v>
      </c>
      <c r="C227" s="540" t="s">
        <v>2736</v>
      </c>
      <c r="D227" s="541" t="s">
        <v>1741</v>
      </c>
      <c r="E227" s="536"/>
      <c r="F227" s="533">
        <v>78.400000000000006</v>
      </c>
      <c r="G227" s="572">
        <f>F227*'[1]Прайс-лист'!I3*(1-'[1]Прайс-лист'!$E$3)</f>
        <v>2116.8000000000002</v>
      </c>
    </row>
    <row r="228" spans="2:7" ht="15.75" customHeight="1">
      <c r="B228" s="377">
        <v>4572</v>
      </c>
      <c r="C228" s="375" t="s">
        <v>2737</v>
      </c>
      <c r="D228" s="539" t="s">
        <v>1742</v>
      </c>
      <c r="E228" s="377"/>
      <c r="F228" s="533">
        <v>88</v>
      </c>
      <c r="G228" s="572">
        <f>F228*'[1]Прайс-лист'!I3*(1-'[1]Прайс-лист'!$E$3)</f>
        <v>2376</v>
      </c>
    </row>
    <row r="229" spans="2:7" ht="15.75" customHeight="1">
      <c r="B229" s="536">
        <v>4573</v>
      </c>
      <c r="C229" s="540" t="s">
        <v>2738</v>
      </c>
      <c r="D229" s="541" t="s">
        <v>1743</v>
      </c>
      <c r="E229" s="536"/>
      <c r="F229" s="533">
        <v>96.800000000000011</v>
      </c>
      <c r="G229" s="572">
        <f>F229*'[1]Прайс-лист'!I3*(1-'[1]Прайс-лист'!$E$3)</f>
        <v>2613.6000000000004</v>
      </c>
    </row>
    <row r="230" spans="2:7" ht="15.75" customHeight="1">
      <c r="B230" s="377">
        <v>4574</v>
      </c>
      <c r="C230" s="375" t="s">
        <v>2739</v>
      </c>
      <c r="D230" s="539" t="s">
        <v>1744</v>
      </c>
      <c r="E230" s="377"/>
      <c r="F230" s="533">
        <v>112</v>
      </c>
      <c r="G230" s="572">
        <f>F230*'[1]Прайс-лист'!I3*(1-'[1]Прайс-лист'!$E$3)</f>
        <v>3024</v>
      </c>
    </row>
    <row r="231" spans="2:7" ht="15.75" customHeight="1">
      <c r="B231" s="536">
        <v>4575</v>
      </c>
      <c r="C231" s="540" t="s">
        <v>2740</v>
      </c>
      <c r="D231" s="541" t="s">
        <v>1745</v>
      </c>
      <c r="E231" s="536"/>
      <c r="F231" s="533">
        <v>115.2</v>
      </c>
      <c r="G231" s="572">
        <f>F231*'[1]Прайс-лист'!I3*(1-'[1]Прайс-лист'!$E$3)</f>
        <v>3110.4</v>
      </c>
    </row>
    <row r="232" spans="2:7" ht="15.75" customHeight="1">
      <c r="B232" s="377">
        <v>4576</v>
      </c>
      <c r="C232" s="375" t="s">
        <v>2741</v>
      </c>
      <c r="D232" s="539" t="s">
        <v>1746</v>
      </c>
      <c r="E232" s="377"/>
      <c r="F232" s="533">
        <v>129.6</v>
      </c>
      <c r="G232" s="534">
        <f>F232*'[1]Прайс-лист'!I3*(1-'[1]Прайс-лист'!$E$3)</f>
        <v>3499.2</v>
      </c>
    </row>
    <row r="233" spans="2:7" ht="15.75" customHeight="1">
      <c r="B233" s="536">
        <v>4577</v>
      </c>
      <c r="C233" s="540" t="s">
        <v>2742</v>
      </c>
      <c r="D233" s="541" t="s">
        <v>1747</v>
      </c>
      <c r="E233" s="536"/>
      <c r="F233" s="533">
        <v>140</v>
      </c>
      <c r="G233" s="534">
        <f>F233*'[1]Прайс-лист'!I3*(1-'[1]Прайс-лист'!$E$3)</f>
        <v>3780</v>
      </c>
    </row>
    <row r="234" spans="2:7" ht="15.75" customHeight="1">
      <c r="B234" s="377">
        <v>4580</v>
      </c>
      <c r="C234" s="375" t="s">
        <v>2743</v>
      </c>
      <c r="D234" s="539" t="s">
        <v>1748</v>
      </c>
      <c r="E234" s="377"/>
      <c r="F234" s="533">
        <v>259.2</v>
      </c>
      <c r="G234" s="534">
        <f>F234*'[1]Прайс-лист'!I3*(1-'[1]Прайс-лист'!$E$3)</f>
        <v>6998.4</v>
      </c>
    </row>
    <row r="235" spans="2:7" ht="15.75" customHeight="1">
      <c r="B235" s="536">
        <v>4581</v>
      </c>
      <c r="C235" s="540" t="s">
        <v>2744</v>
      </c>
      <c r="D235" s="541" t="s">
        <v>1749</v>
      </c>
      <c r="E235" s="536"/>
      <c r="F235" s="533">
        <v>316.8</v>
      </c>
      <c r="G235" s="534">
        <f>F235*'[1]Прайс-лист'!I3*(1-'[1]Прайс-лист'!$E$3)</f>
        <v>8553.6</v>
      </c>
    </row>
    <row r="236" spans="2:7" ht="15.75" customHeight="1">
      <c r="B236" s="377">
        <v>4582</v>
      </c>
      <c r="C236" s="375" t="s">
        <v>2745</v>
      </c>
      <c r="D236" s="539" t="s">
        <v>1750</v>
      </c>
      <c r="E236" s="377"/>
      <c r="F236" s="533">
        <v>376</v>
      </c>
      <c r="G236" s="534">
        <f>F236*'[1]Прайс-лист'!I3*(1-'[1]Прайс-лист'!$E$3)</f>
        <v>10152</v>
      </c>
    </row>
    <row r="237" spans="2:7" ht="15.75" customHeight="1">
      <c r="B237" s="536">
        <v>4583</v>
      </c>
      <c r="C237" s="540" t="s">
        <v>2746</v>
      </c>
      <c r="D237" s="541" t="s">
        <v>1751</v>
      </c>
      <c r="E237" s="536"/>
      <c r="F237" s="533">
        <v>427.20000000000005</v>
      </c>
      <c r="G237" s="572">
        <f>F237*'[1]Прайс-лист'!I3*(1-'[1]Прайс-лист'!$E$3)</f>
        <v>11534.400000000001</v>
      </c>
    </row>
    <row r="238" spans="2:7" ht="15.75" customHeight="1">
      <c r="B238" s="377">
        <v>4584</v>
      </c>
      <c r="C238" s="375" t="s">
        <v>2747</v>
      </c>
      <c r="D238" s="539" t="s">
        <v>1752</v>
      </c>
      <c r="E238" s="377"/>
      <c r="F238" s="533">
        <v>507.20000000000005</v>
      </c>
      <c r="G238" s="534">
        <f>F238*'[1]Прайс-лист'!I3*(1-'[1]Прайс-лист'!$E$3)</f>
        <v>13694.400000000001</v>
      </c>
    </row>
    <row r="239" spans="2:7" ht="15.75" customHeight="1">
      <c r="B239" s="536">
        <v>4585</v>
      </c>
      <c r="C239" s="540" t="s">
        <v>2748</v>
      </c>
      <c r="D239" s="541" t="s">
        <v>1753</v>
      </c>
      <c r="E239" s="536"/>
      <c r="F239" s="533">
        <v>268</v>
      </c>
      <c r="G239" s="534">
        <f>F239*'[1]Прайс-лист'!I3*(1-'[1]Прайс-лист'!$E$3)</f>
        <v>7236</v>
      </c>
    </row>
    <row r="240" spans="2:7" ht="15.75" customHeight="1">
      <c r="B240" s="377">
        <v>4586</v>
      </c>
      <c r="C240" s="375" t="s">
        <v>2749</v>
      </c>
      <c r="D240" s="539" t="s">
        <v>1754</v>
      </c>
      <c r="E240" s="377"/>
      <c r="F240" s="533">
        <v>330.40000000000003</v>
      </c>
      <c r="G240" s="534">
        <f>F240*'[1]Прайс-лист'!I3*(1-'[1]Прайс-лист'!$E$3)</f>
        <v>8920.8000000000011</v>
      </c>
    </row>
    <row r="241" spans="2:7" ht="15.75" customHeight="1">
      <c r="B241" s="536">
        <v>4587</v>
      </c>
      <c r="C241" s="540" t="s">
        <v>2750</v>
      </c>
      <c r="D241" s="541" t="s">
        <v>1755</v>
      </c>
      <c r="E241" s="536"/>
      <c r="F241" s="533">
        <v>376</v>
      </c>
      <c r="G241" s="534">
        <f>F241*'[1]Прайс-лист'!I3*(1-'[1]Прайс-лист'!$E$3)</f>
        <v>10152</v>
      </c>
    </row>
    <row r="242" spans="2:7" ht="15.75" customHeight="1">
      <c r="B242" s="536">
        <v>4590</v>
      </c>
      <c r="C242" s="540" t="s">
        <v>2751</v>
      </c>
      <c r="D242" s="541" t="s">
        <v>1756</v>
      </c>
      <c r="E242" s="536"/>
      <c r="F242" s="533">
        <v>46.400000000000006</v>
      </c>
      <c r="G242" s="534">
        <f>F242*'[1]Прайс-лист'!I3*(1-'[1]Прайс-лист'!$E$3)</f>
        <v>1252.8000000000002</v>
      </c>
    </row>
    <row r="243" spans="2:7" ht="15.75" customHeight="1">
      <c r="B243" s="377">
        <v>4591</v>
      </c>
      <c r="C243" s="375" t="s">
        <v>2752</v>
      </c>
      <c r="D243" s="539" t="s">
        <v>1757</v>
      </c>
      <c r="E243" s="377"/>
      <c r="F243" s="533">
        <v>48.800000000000004</v>
      </c>
      <c r="G243" s="534">
        <f>F243*'[1]Прайс-лист'!I3*(1-'[1]Прайс-лист'!$E$3)</f>
        <v>1317.6000000000001</v>
      </c>
    </row>
    <row r="244" spans="2:7" ht="15.75" customHeight="1">
      <c r="B244" s="536">
        <v>4592</v>
      </c>
      <c r="C244" s="540" t="s">
        <v>2753</v>
      </c>
      <c r="D244" s="541" t="s">
        <v>1758</v>
      </c>
      <c r="E244" s="536"/>
      <c r="F244" s="533">
        <v>59.2</v>
      </c>
      <c r="G244" s="534">
        <f>F244*'[1]Прайс-лист'!I3*(1-'[1]Прайс-лист'!$E$3)</f>
        <v>1598.4</v>
      </c>
    </row>
    <row r="245" spans="2:7" ht="15.75" customHeight="1">
      <c r="B245" s="377">
        <v>4593</v>
      </c>
      <c r="C245" s="375" t="s">
        <v>2754</v>
      </c>
      <c r="D245" s="539" t="s">
        <v>1759</v>
      </c>
      <c r="E245" s="377"/>
      <c r="F245" s="533">
        <v>60.800000000000004</v>
      </c>
      <c r="G245" s="534">
        <f>F245*'[1]Прайс-лист'!I3*(1-'[1]Прайс-лист'!$E$3)</f>
        <v>1641.6000000000001</v>
      </c>
    </row>
    <row r="246" spans="2:7" ht="14.25">
      <c r="B246" s="536">
        <v>4594</v>
      </c>
      <c r="C246" s="540" t="s">
        <v>2755</v>
      </c>
      <c r="D246" s="541" t="s">
        <v>1760</v>
      </c>
      <c r="E246" s="536"/>
      <c r="F246" s="533">
        <v>65.600000000000009</v>
      </c>
      <c r="G246" s="534">
        <f>F246*'[1]Прайс-лист'!I3*(1-'[1]Прайс-лист'!$E$3)</f>
        <v>1771.2000000000003</v>
      </c>
    </row>
    <row r="247" spans="2:7" ht="15.75" customHeight="1">
      <c r="B247" s="377">
        <v>4595</v>
      </c>
      <c r="C247" s="375" t="s">
        <v>2756</v>
      </c>
      <c r="D247" s="539" t="s">
        <v>1761</v>
      </c>
      <c r="E247" s="377"/>
      <c r="F247" s="533">
        <v>93.600000000000009</v>
      </c>
      <c r="G247" s="534">
        <f>F247*'[1]Прайс-лист'!I3*(1-'[1]Прайс-лист'!$E$3)</f>
        <v>2527.2000000000003</v>
      </c>
    </row>
    <row r="248" spans="2:7" ht="15.75" customHeight="1">
      <c r="B248" s="536">
        <v>4596</v>
      </c>
      <c r="C248" s="540" t="s">
        <v>2757</v>
      </c>
      <c r="D248" s="541" t="s">
        <v>1762</v>
      </c>
      <c r="E248" s="536"/>
      <c r="F248" s="533">
        <v>117.60000000000001</v>
      </c>
      <c r="G248" s="534">
        <f>F248*'[1]Прайс-лист'!I3*(1-'[1]Прайс-лист'!$E$3)</f>
        <v>3175.2000000000003</v>
      </c>
    </row>
    <row r="249" spans="2:7" ht="15.75" customHeight="1">
      <c r="B249" s="377">
        <v>4597</v>
      </c>
      <c r="C249" s="375" t="s">
        <v>2758</v>
      </c>
      <c r="D249" s="539" t="s">
        <v>1763</v>
      </c>
      <c r="E249" s="377"/>
      <c r="F249" s="533">
        <v>124</v>
      </c>
      <c r="G249" s="525">
        <f>F249*'[1]Прайс-лист'!I3*(1-'[1]Прайс-лист'!$E$3)</f>
        <v>3348</v>
      </c>
    </row>
    <row r="250" spans="2:7" s="389" customFormat="1" ht="15.75" customHeight="1" thickBot="1">
      <c r="B250" s="492"/>
      <c r="C250" s="520" t="s">
        <v>2759</v>
      </c>
      <c r="D250" s="493" t="s">
        <v>1764</v>
      </c>
      <c r="E250" s="520"/>
      <c r="F250" s="528"/>
      <c r="G250" s="548"/>
    </row>
    <row r="251" spans="2:7" ht="15.75" customHeight="1">
      <c r="B251" s="377">
        <v>4601</v>
      </c>
      <c r="C251" s="376" t="s">
        <v>2760</v>
      </c>
      <c r="D251" s="535" t="s">
        <v>1784</v>
      </c>
      <c r="E251" s="377"/>
      <c r="F251" s="533">
        <v>57.6</v>
      </c>
      <c r="G251" s="534">
        <f>F251*'[1]Прайс-лист'!I3*(1-'[1]Прайс-лист'!$E$3)</f>
        <v>1555.2</v>
      </c>
    </row>
    <row r="252" spans="2:7" ht="15.75" customHeight="1">
      <c r="B252" s="536">
        <v>4602</v>
      </c>
      <c r="C252" s="537" t="s">
        <v>2761</v>
      </c>
      <c r="D252" s="538" t="s">
        <v>1785</v>
      </c>
      <c r="E252" s="536"/>
      <c r="F252" s="533">
        <v>67.2</v>
      </c>
      <c r="G252" s="534">
        <f>F252*'[1]Прайс-лист'!I3*(1-'[1]Прайс-лист'!$E$3)</f>
        <v>1814.4</v>
      </c>
    </row>
    <row r="253" spans="2:7" ht="15.75" customHeight="1">
      <c r="B253" s="377">
        <v>4603</v>
      </c>
      <c r="C253" s="376" t="s">
        <v>2762</v>
      </c>
      <c r="D253" s="535" t="s">
        <v>1786</v>
      </c>
      <c r="E253" s="377"/>
      <c r="F253" s="556">
        <v>93.600000000000009</v>
      </c>
      <c r="G253" s="534">
        <f>F253*'[1]Прайс-лист'!I3*(1-'[1]Прайс-лист'!$E$3)</f>
        <v>2527.2000000000003</v>
      </c>
    </row>
    <row r="254" spans="2:7" ht="15.75" customHeight="1">
      <c r="B254" s="536">
        <v>4604</v>
      </c>
      <c r="C254" s="537" t="s">
        <v>2763</v>
      </c>
      <c r="D254" s="538" t="s">
        <v>1787</v>
      </c>
      <c r="E254" s="536"/>
      <c r="F254" s="554">
        <v>53.6</v>
      </c>
      <c r="G254" s="534">
        <f>F254*'[1]Прайс-лист'!I3*(1-'[1]Прайс-лист'!$E$3)</f>
        <v>1447.2</v>
      </c>
    </row>
    <row r="255" spans="2:7" ht="15.75" customHeight="1">
      <c r="B255" s="377">
        <v>4605</v>
      </c>
      <c r="C255" s="376" t="s">
        <v>2764</v>
      </c>
      <c r="D255" s="535" t="s">
        <v>1788</v>
      </c>
      <c r="E255" s="377"/>
      <c r="F255" s="533">
        <v>88</v>
      </c>
      <c r="G255" s="534">
        <f>F255*'[1]Прайс-лист'!I3*(1-'[1]Прайс-лист'!$E$3)</f>
        <v>2376</v>
      </c>
    </row>
    <row r="256" spans="2:7" ht="15.75" customHeight="1">
      <c r="B256" s="536">
        <v>4611</v>
      </c>
      <c r="C256" s="537" t="s">
        <v>2765</v>
      </c>
      <c r="D256" s="538" t="s">
        <v>1791</v>
      </c>
      <c r="E256" s="536"/>
      <c r="F256" s="533">
        <v>85.600000000000009</v>
      </c>
      <c r="G256" s="534">
        <f>F256*'[1]Прайс-лист'!I3*(1-'[1]Прайс-лист'!$E$3)</f>
        <v>2311.2000000000003</v>
      </c>
    </row>
    <row r="257" spans="2:7" ht="15.75" customHeight="1">
      <c r="B257" s="377">
        <v>4612</v>
      </c>
      <c r="C257" s="376" t="s">
        <v>2766</v>
      </c>
      <c r="D257" s="535" t="s">
        <v>1792</v>
      </c>
      <c r="E257" s="377"/>
      <c r="F257" s="533">
        <v>85.600000000000009</v>
      </c>
      <c r="G257" s="534">
        <f>F257*'[1]Прайс-лист'!I3*(1-'[1]Прайс-лист'!$E$3)</f>
        <v>2311.2000000000003</v>
      </c>
    </row>
    <row r="258" spans="2:7" ht="15.75" customHeight="1">
      <c r="B258" s="536">
        <v>4613</v>
      </c>
      <c r="C258" s="537" t="s">
        <v>2767</v>
      </c>
      <c r="D258" s="538" t="s">
        <v>1793</v>
      </c>
      <c r="E258" s="536"/>
      <c r="F258" s="533">
        <v>101.60000000000001</v>
      </c>
      <c r="G258" s="534">
        <f>F258*'[1]Прайс-лист'!I3*(1-'[1]Прайс-лист'!$E$3)</f>
        <v>2743.2000000000003</v>
      </c>
    </row>
    <row r="259" spans="2:7" ht="15.75" customHeight="1">
      <c r="B259" s="536">
        <v>4614</v>
      </c>
      <c r="C259" s="537" t="s">
        <v>2768</v>
      </c>
      <c r="D259" s="538" t="s">
        <v>1794</v>
      </c>
      <c r="E259" s="536"/>
      <c r="F259" s="533">
        <v>110.4</v>
      </c>
      <c r="G259" s="534">
        <f>F259*'[1]Прайс-лист'!I3*(1-'[1]Прайс-лист'!$E$3)</f>
        <v>2980.8</v>
      </c>
    </row>
    <row r="260" spans="2:7" ht="15.75" customHeight="1">
      <c r="B260" s="377">
        <v>4616</v>
      </c>
      <c r="C260" s="376" t="s">
        <v>2769</v>
      </c>
      <c r="D260" s="535" t="s">
        <v>1795</v>
      </c>
      <c r="E260" s="377"/>
      <c r="F260" s="556">
        <v>152</v>
      </c>
      <c r="G260" s="534">
        <f>F260*'[1]Прайс-лист'!I3*(1-'[1]Прайс-лист'!$E$3)</f>
        <v>4104</v>
      </c>
    </row>
    <row r="261" spans="2:7" ht="15.75" customHeight="1">
      <c r="B261" s="536">
        <v>4620</v>
      </c>
      <c r="C261" s="537" t="s">
        <v>2770</v>
      </c>
      <c r="D261" s="538" t="s">
        <v>1801</v>
      </c>
      <c r="E261" s="536"/>
      <c r="F261" s="554">
        <v>117.60000000000001</v>
      </c>
      <c r="G261" s="534">
        <f>F261*'[1]Прайс-лист'!I3*(1-'[1]Прайс-лист'!$E$3)</f>
        <v>3175.2000000000003</v>
      </c>
    </row>
    <row r="262" spans="2:7" ht="15.75" customHeight="1">
      <c r="B262" s="377">
        <v>4622</v>
      </c>
      <c r="C262" s="376" t="s">
        <v>2771</v>
      </c>
      <c r="D262" s="535" t="s">
        <v>1802</v>
      </c>
      <c r="E262" s="377"/>
      <c r="F262" s="533">
        <v>121.60000000000001</v>
      </c>
      <c r="G262" s="534">
        <f>F262*'[1]Прайс-лист'!I3*(1-'[1]Прайс-лист'!$E$3)</f>
        <v>3283.2000000000003</v>
      </c>
    </row>
    <row r="263" spans="2:7" ht="15.75" customHeight="1">
      <c r="B263" s="536">
        <v>4623</v>
      </c>
      <c r="C263" s="537" t="s">
        <v>2772</v>
      </c>
      <c r="D263" s="538" t="s">
        <v>1803</v>
      </c>
      <c r="E263" s="536"/>
      <c r="F263" s="533">
        <v>121.60000000000001</v>
      </c>
      <c r="G263" s="534">
        <f>F263*'[1]Прайс-лист'!I3*(1-'[1]Прайс-лист'!$E$3)</f>
        <v>3283.2000000000003</v>
      </c>
    </row>
    <row r="264" spans="2:7" ht="15.75" customHeight="1">
      <c r="B264" s="377">
        <v>4624</v>
      </c>
      <c r="C264" s="376" t="s">
        <v>2773</v>
      </c>
      <c r="D264" s="535" t="s">
        <v>1804</v>
      </c>
      <c r="E264" s="377"/>
      <c r="F264" s="556">
        <v>134.4</v>
      </c>
      <c r="G264" s="534">
        <f>F264*'[1]Прайс-лист'!I3*(1-'[1]Прайс-лист'!$E$3)</f>
        <v>3628.8</v>
      </c>
    </row>
    <row r="265" spans="2:7" ht="15.75" customHeight="1">
      <c r="B265" s="536">
        <v>4625</v>
      </c>
      <c r="C265" s="540" t="s">
        <v>2774</v>
      </c>
      <c r="D265" s="541" t="s">
        <v>1805</v>
      </c>
      <c r="E265" s="536"/>
      <c r="F265" s="554">
        <v>91.2</v>
      </c>
      <c r="G265" s="534">
        <f>F265*'[1]Прайс-лист'!I3*(1-'[1]Прайс-лист'!$E$3)</f>
        <v>2462.4</v>
      </c>
    </row>
    <row r="266" spans="2:7" ht="15.75" customHeight="1">
      <c r="B266" s="377">
        <v>4626</v>
      </c>
      <c r="C266" s="376" t="s">
        <v>2775</v>
      </c>
      <c r="D266" s="567" t="s">
        <v>1806</v>
      </c>
      <c r="E266" s="377"/>
      <c r="F266" s="554">
        <v>116</v>
      </c>
      <c r="G266" s="534">
        <f>F266*'[1]Прайс-лист'!I3*(1-'[1]Прайс-лист'!$E$3)</f>
        <v>3132</v>
      </c>
    </row>
    <row r="267" spans="2:7" ht="15.75" customHeight="1">
      <c r="B267" s="536">
        <v>4630</v>
      </c>
      <c r="C267" s="540" t="s">
        <v>2776</v>
      </c>
      <c r="D267" s="541" t="s">
        <v>1810</v>
      </c>
      <c r="E267" s="536"/>
      <c r="F267" s="554">
        <v>57.6</v>
      </c>
      <c r="G267" s="534">
        <f>F267*'[1]Прайс-лист'!I3*(1-'[1]Прайс-лист'!$E$3)</f>
        <v>1555.2</v>
      </c>
    </row>
    <row r="268" spans="2:7" ht="15.75" customHeight="1">
      <c r="B268" s="377">
        <v>4631</v>
      </c>
      <c r="C268" s="375" t="s">
        <v>2777</v>
      </c>
      <c r="D268" s="539" t="s">
        <v>1811</v>
      </c>
      <c r="E268" s="377"/>
      <c r="F268" s="556">
        <v>62.400000000000006</v>
      </c>
      <c r="G268" s="534">
        <f>F268*'[1]Прайс-лист'!I3*(1-'[1]Прайс-лист'!$E$3)</f>
        <v>1684.8000000000002</v>
      </c>
    </row>
    <row r="269" spans="2:7" ht="15.75" customHeight="1">
      <c r="B269" s="536">
        <v>4632</v>
      </c>
      <c r="C269" s="540" t="s">
        <v>2778</v>
      </c>
      <c r="D269" s="541" t="s">
        <v>1812</v>
      </c>
      <c r="E269" s="536"/>
      <c r="F269" s="554">
        <v>96</v>
      </c>
      <c r="G269" s="534">
        <f>F269*'[1]Прайс-лист'!I3*(1-'[1]Прайс-лист'!$E$3)</f>
        <v>2592</v>
      </c>
    </row>
    <row r="270" spans="2:7" ht="15.75" customHeight="1">
      <c r="B270" s="377">
        <v>4633</v>
      </c>
      <c r="C270" s="375" t="s">
        <v>2779</v>
      </c>
      <c r="D270" s="539" t="s">
        <v>2780</v>
      </c>
      <c r="E270" s="377"/>
      <c r="F270" s="556">
        <v>78.400000000000006</v>
      </c>
      <c r="G270" s="534">
        <f>F270*'[1]Прайс-лист'!I3*(1-'[1]Прайс-лист'!$E$3)</f>
        <v>2116.8000000000002</v>
      </c>
    </row>
    <row r="271" spans="2:7" ht="15.75" customHeight="1">
      <c r="B271" s="536">
        <v>4629</v>
      </c>
      <c r="C271" s="537" t="s">
        <v>2781</v>
      </c>
      <c r="D271" s="555" t="s">
        <v>1809</v>
      </c>
      <c r="E271" s="536"/>
      <c r="F271" s="554">
        <v>57.6</v>
      </c>
      <c r="G271" s="534">
        <f>F271*'[1]Прайс-лист'!I3*(1-'[1]Прайс-лист'!$E$3)</f>
        <v>1555.2</v>
      </c>
    </row>
    <row r="272" spans="2:7" ht="15.75" customHeight="1">
      <c r="B272" s="377">
        <v>4639</v>
      </c>
      <c r="C272" s="376" t="s">
        <v>2782</v>
      </c>
      <c r="D272" s="567" t="s">
        <v>1814</v>
      </c>
      <c r="E272" s="377"/>
      <c r="F272" s="554">
        <v>64</v>
      </c>
      <c r="G272" s="534">
        <f>F272*'[1]Прайс-лист'!I3*(1-'[1]Прайс-лист'!$E$3)</f>
        <v>1728</v>
      </c>
    </row>
    <row r="273" spans="2:7" ht="15.75" customHeight="1">
      <c r="B273" s="536">
        <v>4634</v>
      </c>
      <c r="C273" s="540" t="s">
        <v>2783</v>
      </c>
      <c r="D273" s="541" t="s">
        <v>1816</v>
      </c>
      <c r="E273" s="536"/>
      <c r="F273" s="554">
        <v>67.2</v>
      </c>
      <c r="G273" s="534">
        <f>F273*'[1]Прайс-лист'!I3*(1-'[1]Прайс-лист'!$E$3)</f>
        <v>1814.4</v>
      </c>
    </row>
    <row r="274" spans="2:7" ht="15.75" customHeight="1">
      <c r="B274" s="536">
        <v>4635</v>
      </c>
      <c r="C274" s="540" t="s">
        <v>2784</v>
      </c>
      <c r="D274" s="541" t="s">
        <v>1817</v>
      </c>
      <c r="E274" s="536"/>
      <c r="F274" s="554">
        <v>104</v>
      </c>
      <c r="G274" s="534">
        <f>F274*'[1]Прайс-лист'!I3*(1-'[1]Прайс-лист'!$E$3)</f>
        <v>2808</v>
      </c>
    </row>
    <row r="275" spans="2:7" ht="15.75" customHeight="1">
      <c r="B275" s="377">
        <v>4636</v>
      </c>
      <c r="C275" s="375" t="s">
        <v>2785</v>
      </c>
      <c r="D275" s="539" t="s">
        <v>1818</v>
      </c>
      <c r="E275" s="377"/>
      <c r="F275" s="533">
        <v>80</v>
      </c>
      <c r="G275" s="534">
        <f>F275*'[1]Прайс-лист'!I3*(1-'[1]Прайс-лист'!$E$3)</f>
        <v>2160</v>
      </c>
    </row>
    <row r="276" spans="2:7" ht="15.75" customHeight="1">
      <c r="B276" s="536">
        <v>4637</v>
      </c>
      <c r="C276" s="540" t="s">
        <v>2786</v>
      </c>
      <c r="D276" s="541" t="s">
        <v>1819</v>
      </c>
      <c r="E276" s="536"/>
      <c r="F276" s="533">
        <v>89.600000000000009</v>
      </c>
      <c r="G276" s="534">
        <f>F276*'[1]Прайс-лист'!I3*(1-'[1]Прайс-лист'!$E$3)</f>
        <v>2419.2000000000003</v>
      </c>
    </row>
    <row r="277" spans="2:7" ht="15.75" customHeight="1">
      <c r="B277" s="377">
        <v>4638</v>
      </c>
      <c r="C277" s="375" t="s">
        <v>2787</v>
      </c>
      <c r="D277" s="539" t="s">
        <v>1820</v>
      </c>
      <c r="E277" s="377"/>
      <c r="F277" s="533">
        <v>64</v>
      </c>
      <c r="G277" s="534">
        <f>F277*'[1]Прайс-лист'!I3*(1-'[1]Прайс-лист'!$E$3)</f>
        <v>1728</v>
      </c>
    </row>
    <row r="278" spans="2:7" ht="15.75" customHeight="1">
      <c r="B278" s="536">
        <v>4640</v>
      </c>
      <c r="C278" s="540" t="s">
        <v>2788</v>
      </c>
      <c r="D278" s="541" t="s">
        <v>1821</v>
      </c>
      <c r="E278" s="536"/>
      <c r="F278" s="533">
        <v>82.4</v>
      </c>
      <c r="G278" s="534">
        <f>F278*'[1]Прайс-лист'!I3*(1-'[1]Прайс-лист'!$E$3)</f>
        <v>2224.8000000000002</v>
      </c>
    </row>
    <row r="279" spans="2:7" ht="15.75" customHeight="1">
      <c r="B279" s="377">
        <v>4641</v>
      </c>
      <c r="C279" s="375" t="s">
        <v>2789</v>
      </c>
      <c r="D279" s="539" t="s">
        <v>1773</v>
      </c>
      <c r="E279" s="377"/>
      <c r="F279" s="533">
        <v>131.20000000000002</v>
      </c>
      <c r="G279" s="534">
        <f>F279*'[1]Прайс-лист'!I3*(1-'[1]Прайс-лист'!$E$3)</f>
        <v>3542.4000000000005</v>
      </c>
    </row>
    <row r="280" spans="2:7" ht="15.75" customHeight="1">
      <c r="B280" s="542">
        <v>4642</v>
      </c>
      <c r="C280" s="559" t="s">
        <v>2790</v>
      </c>
      <c r="D280" s="560" t="s">
        <v>1822</v>
      </c>
      <c r="E280" s="542"/>
      <c r="F280" s="556">
        <v>277.60000000000002</v>
      </c>
      <c r="G280" s="534">
        <f>F280*'[1]Прайс-лист'!I3*(1-'[1]Прайс-лист'!$E$3)</f>
        <v>7495.2000000000007</v>
      </c>
    </row>
    <row r="281" spans="2:7" ht="15.75" customHeight="1">
      <c r="B281" s="536">
        <v>4643</v>
      </c>
      <c r="C281" s="537" t="s">
        <v>2791</v>
      </c>
      <c r="D281" s="555" t="s">
        <v>1823</v>
      </c>
      <c r="E281" s="536"/>
      <c r="F281" s="554">
        <v>140</v>
      </c>
      <c r="G281" s="534">
        <f>F281*'[1]Прайс-лист'!I3*(1-'[1]Прайс-лист'!$E$3)</f>
        <v>3780</v>
      </c>
    </row>
    <row r="282" spans="2:7" ht="15.75" customHeight="1">
      <c r="B282" s="530">
        <v>4643</v>
      </c>
      <c r="C282" s="565" t="s">
        <v>2792</v>
      </c>
      <c r="D282" s="566" t="s">
        <v>1824</v>
      </c>
      <c r="E282" s="530"/>
      <c r="F282" s="533">
        <v>277.60000000000002</v>
      </c>
      <c r="G282" s="534">
        <f>F282*'[1]Прайс-лист'!I3*(1-'[1]Прайс-лист'!$E$3)</f>
        <v>7495.2000000000007</v>
      </c>
    </row>
    <row r="283" spans="2:7" ht="15.75" customHeight="1">
      <c r="B283" s="377">
        <v>4644</v>
      </c>
      <c r="C283" s="375" t="s">
        <v>2793</v>
      </c>
      <c r="D283" s="539" t="s">
        <v>1825</v>
      </c>
      <c r="E283" s="377"/>
      <c r="F283" s="533">
        <v>52</v>
      </c>
      <c r="G283" s="534">
        <f>F283*'[1]Прайс-лист'!I3*(1-'[1]Прайс-лист'!$E$3)</f>
        <v>1404</v>
      </c>
    </row>
    <row r="284" spans="2:7" ht="15.75" customHeight="1">
      <c r="B284" s="536">
        <v>4650</v>
      </c>
      <c r="C284" s="540" t="s">
        <v>2794</v>
      </c>
      <c r="D284" s="541" t="s">
        <v>1832</v>
      </c>
      <c r="E284" s="536"/>
      <c r="F284" s="533">
        <v>96</v>
      </c>
      <c r="G284" s="534">
        <f>F284*'[1]Прайс-лист'!I3*(1-'[1]Прайс-лист'!$E$3)</f>
        <v>2592</v>
      </c>
    </row>
    <row r="285" spans="2:7" ht="15.75" customHeight="1">
      <c r="B285" s="377">
        <v>4651</v>
      </c>
      <c r="C285" s="540" t="s">
        <v>2795</v>
      </c>
      <c r="D285" s="541" t="s">
        <v>1833</v>
      </c>
      <c r="E285" s="377"/>
      <c r="F285" s="533">
        <v>106.4</v>
      </c>
      <c r="G285" s="534">
        <f>F285*'[1]Прайс-лист'!I3*(1-'[1]Прайс-лист'!$E$3)</f>
        <v>2872.8</v>
      </c>
    </row>
    <row r="286" spans="2:7" ht="15.75" customHeight="1">
      <c r="B286" s="536">
        <v>4652</v>
      </c>
      <c r="C286" s="540" t="s">
        <v>2796</v>
      </c>
      <c r="D286" s="541" t="s">
        <v>1834</v>
      </c>
      <c r="E286" s="536"/>
      <c r="F286" s="533">
        <v>124</v>
      </c>
      <c r="G286" s="534">
        <f>F286*'[1]Прайс-лист'!I3*(1-'[1]Прайс-лист'!$E$3)</f>
        <v>3348</v>
      </c>
    </row>
    <row r="287" spans="2:7" ht="15.75" customHeight="1">
      <c r="B287" s="377">
        <v>4653</v>
      </c>
      <c r="C287" s="540" t="s">
        <v>2797</v>
      </c>
      <c r="D287" s="541" t="s">
        <v>1835</v>
      </c>
      <c r="E287" s="377"/>
      <c r="F287" s="533">
        <v>138.4</v>
      </c>
      <c r="G287" s="534">
        <f>F287*'[1]Прайс-лист'!I3*(1-'[1]Прайс-лист'!$E$3)</f>
        <v>3736.8</v>
      </c>
    </row>
    <row r="288" spans="2:7" ht="15.75" customHeight="1">
      <c r="B288" s="536">
        <v>4654</v>
      </c>
      <c r="C288" s="540" t="s">
        <v>2798</v>
      </c>
      <c r="D288" s="541" t="s">
        <v>1836</v>
      </c>
      <c r="E288" s="536"/>
      <c r="F288" s="533">
        <v>144</v>
      </c>
      <c r="G288" s="534">
        <f>F288*'[1]Прайс-лист'!I3*(1-'[1]Прайс-лист'!$E$3)</f>
        <v>3888</v>
      </c>
    </row>
    <row r="289" spans="2:7" ht="15.75" customHeight="1">
      <c r="B289" s="536">
        <v>4655</v>
      </c>
      <c r="C289" s="540" t="s">
        <v>2799</v>
      </c>
      <c r="D289" s="541" t="s">
        <v>1837</v>
      </c>
      <c r="E289" s="536"/>
      <c r="F289" s="554">
        <v>124</v>
      </c>
      <c r="G289" s="534">
        <f>F289*'[1]Прайс-лист'!I3*(1-'[1]Прайс-лист'!$E$3)</f>
        <v>3348</v>
      </c>
    </row>
    <row r="290" spans="2:7" ht="15.75" customHeight="1">
      <c r="B290" s="542">
        <v>4656</v>
      </c>
      <c r="C290" s="375" t="s">
        <v>2800</v>
      </c>
      <c r="D290" s="539" t="s">
        <v>1838</v>
      </c>
      <c r="E290" s="542"/>
      <c r="F290" s="556">
        <v>120</v>
      </c>
      <c r="G290" s="534">
        <f>F290*'[1]Прайс-лист'!I3*(1-'[1]Прайс-лист'!$E$3)</f>
        <v>3240</v>
      </c>
    </row>
    <row r="291" spans="2:7" ht="15.75" customHeight="1">
      <c r="B291" s="536">
        <v>4657</v>
      </c>
      <c r="C291" s="540" t="s">
        <v>2801</v>
      </c>
      <c r="D291" s="541" t="s">
        <v>1839</v>
      </c>
      <c r="E291" s="536" t="s">
        <v>1840</v>
      </c>
      <c r="F291" s="554">
        <v>136.80000000000001</v>
      </c>
      <c r="G291" s="534">
        <f>F291*'[1]Прайс-лист'!I3*(1-'[1]Прайс-лист'!$E$3)</f>
        <v>3693.6000000000004</v>
      </c>
    </row>
    <row r="292" spans="2:7" ht="15.75" customHeight="1">
      <c r="B292" s="377">
        <v>4658</v>
      </c>
      <c r="C292" s="565" t="s">
        <v>2802</v>
      </c>
      <c r="D292" s="566" t="s">
        <v>1841</v>
      </c>
      <c r="E292" s="377" t="s">
        <v>1842</v>
      </c>
      <c r="F292" s="533">
        <v>313.60000000000002</v>
      </c>
      <c r="G292" s="534">
        <f>F292*'[1]Прайс-лист'!I3*(1-'[1]Прайс-лист'!$E$3)</f>
        <v>8467.2000000000007</v>
      </c>
    </row>
    <row r="293" spans="2:7" ht="15.75" customHeight="1">
      <c r="B293" s="536">
        <v>4660</v>
      </c>
      <c r="C293" s="562" t="s">
        <v>2803</v>
      </c>
      <c r="D293" s="563" t="s">
        <v>1843</v>
      </c>
      <c r="E293" s="536"/>
      <c r="F293" s="533">
        <v>80</v>
      </c>
      <c r="G293" s="534">
        <f>F293*'[1]Прайс-лист'!I3*(1-'[1]Прайс-лист'!$E$3)</f>
        <v>2160</v>
      </c>
    </row>
    <row r="294" spans="2:7" ht="15.75" customHeight="1">
      <c r="B294" s="536">
        <v>4661</v>
      </c>
      <c r="C294" s="537" t="s">
        <v>2804</v>
      </c>
      <c r="D294" s="555" t="s">
        <v>1844</v>
      </c>
      <c r="E294" s="536"/>
      <c r="F294" s="533">
        <v>96</v>
      </c>
      <c r="G294" s="534">
        <f>F294*'[1]Прайс-лист'!I3*(1-'[1]Прайс-лист'!$E$3)</f>
        <v>2592</v>
      </c>
    </row>
    <row r="295" spans="2:7" ht="15.75" customHeight="1">
      <c r="B295" s="542">
        <v>4662</v>
      </c>
      <c r="C295" s="562" t="s">
        <v>2805</v>
      </c>
      <c r="D295" s="563" t="s">
        <v>1845</v>
      </c>
      <c r="E295" s="542"/>
      <c r="F295" s="556">
        <v>91.2</v>
      </c>
      <c r="G295" s="534">
        <f>F295*'[1]Прайс-лист'!I3*(1-'[1]Прайс-лист'!$E$3)</f>
        <v>2462.4</v>
      </c>
    </row>
    <row r="296" spans="2:7" ht="15.75" customHeight="1">
      <c r="B296" s="536">
        <v>4668</v>
      </c>
      <c r="C296" s="537" t="s">
        <v>2806</v>
      </c>
      <c r="D296" s="555" t="s">
        <v>2807</v>
      </c>
      <c r="E296" s="536"/>
      <c r="F296" s="554">
        <v>96</v>
      </c>
      <c r="G296" s="534">
        <f>F296*'[1]Прайс-лист'!I3*(1-'[1]Прайс-лист'!$E$3)</f>
        <v>2592</v>
      </c>
    </row>
    <row r="297" spans="2:7" ht="15.75" customHeight="1">
      <c r="B297" s="377">
        <v>4669</v>
      </c>
      <c r="C297" s="376" t="s">
        <v>2808</v>
      </c>
      <c r="D297" s="567" t="s">
        <v>1847</v>
      </c>
      <c r="E297" s="377"/>
      <c r="F297" s="556">
        <v>80</v>
      </c>
      <c r="G297" s="534">
        <f>F297*'[1]Прайс-лист'!I3*(1-'[1]Прайс-лист'!$E$3)</f>
        <v>2160</v>
      </c>
    </row>
    <row r="298" spans="2:7" ht="15.75" customHeight="1">
      <c r="B298" s="536">
        <v>4659</v>
      </c>
      <c r="C298" s="537" t="s">
        <v>2809</v>
      </c>
      <c r="D298" s="555" t="s">
        <v>1848</v>
      </c>
      <c r="E298" s="536"/>
      <c r="F298" s="554">
        <v>84</v>
      </c>
      <c r="G298" s="534">
        <f>F298*'[1]Прайс-лист'!I3*(1-'[1]Прайс-лист'!$E$3)</f>
        <v>2268</v>
      </c>
    </row>
    <row r="299" spans="2:7" ht="15.75" customHeight="1">
      <c r="B299" s="530">
        <v>4663</v>
      </c>
      <c r="C299" s="531" t="s">
        <v>2810</v>
      </c>
      <c r="D299" s="578" t="s">
        <v>1850</v>
      </c>
      <c r="E299" s="530"/>
      <c r="F299" s="533">
        <v>476.8</v>
      </c>
      <c r="G299" s="534">
        <f>F299*'[1]Прайс-лист'!I3*(1-'[1]Прайс-лист'!$E$3)</f>
        <v>12873.6</v>
      </c>
    </row>
    <row r="300" spans="2:7" ht="15.75" customHeight="1">
      <c r="B300" s="536">
        <v>4664</v>
      </c>
      <c r="C300" s="562" t="s">
        <v>2811</v>
      </c>
      <c r="D300" s="563" t="s">
        <v>1851</v>
      </c>
      <c r="E300" s="536"/>
      <c r="F300" s="533">
        <v>628.80000000000007</v>
      </c>
      <c r="G300" s="534">
        <f>F300*'[1]Прайс-лист'!I3*(1-'[1]Прайс-лист'!$E$3)</f>
        <v>16977.600000000002</v>
      </c>
    </row>
    <row r="301" spans="2:7" ht="15.75" customHeight="1">
      <c r="B301" s="536">
        <v>4665</v>
      </c>
      <c r="C301" s="537" t="s">
        <v>2812</v>
      </c>
      <c r="D301" s="555" t="s">
        <v>1854</v>
      </c>
      <c r="E301" s="536"/>
      <c r="F301" s="533">
        <v>1076.8</v>
      </c>
      <c r="G301" s="534">
        <f>F301*'[1]Прайс-лист'!I3*(1-'[1]Прайс-лист'!$E$3)</f>
        <v>29073.599999999999</v>
      </c>
    </row>
    <row r="302" spans="2:7" ht="15.75" customHeight="1">
      <c r="B302" s="536">
        <v>4667</v>
      </c>
      <c r="C302" s="562" t="s">
        <v>2813</v>
      </c>
      <c r="D302" s="563" t="s">
        <v>1858</v>
      </c>
      <c r="E302" s="536"/>
      <c r="F302" s="533">
        <v>4</v>
      </c>
      <c r="G302" s="534">
        <f>F302*'[1]Прайс-лист'!I3*(1-'[1]Прайс-лист'!$E$3)</f>
        <v>108</v>
      </c>
    </row>
    <row r="303" spans="2:7" ht="15.75" customHeight="1">
      <c r="B303" s="536">
        <v>4670</v>
      </c>
      <c r="C303" s="540" t="s">
        <v>2814</v>
      </c>
      <c r="D303" s="541" t="s">
        <v>1859</v>
      </c>
      <c r="E303" s="536" t="s">
        <v>1690</v>
      </c>
      <c r="F303" s="533">
        <v>22.400000000000002</v>
      </c>
      <c r="G303" s="534">
        <f>F303*'[1]Прайс-лист'!I3*(1-'[1]Прайс-лист'!$E$3)</f>
        <v>604.80000000000007</v>
      </c>
    </row>
    <row r="304" spans="2:7" ht="15.75" customHeight="1">
      <c r="B304" s="377">
        <v>4671</v>
      </c>
      <c r="C304" s="540" t="s">
        <v>2815</v>
      </c>
      <c r="D304" s="541" t="s">
        <v>1860</v>
      </c>
      <c r="E304" s="377" t="s">
        <v>1861</v>
      </c>
      <c r="F304" s="533">
        <v>40</v>
      </c>
      <c r="G304" s="534">
        <f>F304*'[1]Прайс-лист'!I3*(1-'[1]Прайс-лист'!$E$3)</f>
        <v>1080</v>
      </c>
    </row>
    <row r="305" spans="2:7" ht="15.75" customHeight="1">
      <c r="B305" s="536">
        <v>4672</v>
      </c>
      <c r="C305" s="540" t="s">
        <v>2816</v>
      </c>
      <c r="D305" s="541" t="s">
        <v>1862</v>
      </c>
      <c r="E305" s="536" t="s">
        <v>1863</v>
      </c>
      <c r="F305" s="533">
        <v>48</v>
      </c>
      <c r="G305" s="534">
        <f>F305*'[1]Прайс-лист'!I3*(1-'[1]Прайс-лист'!$E$3)</f>
        <v>1296</v>
      </c>
    </row>
    <row r="306" spans="2:7" ht="15.75" customHeight="1">
      <c r="B306" s="377">
        <v>4673</v>
      </c>
      <c r="C306" s="540" t="s">
        <v>2817</v>
      </c>
      <c r="D306" s="541" t="s">
        <v>1864</v>
      </c>
      <c r="E306" s="377" t="s">
        <v>1865</v>
      </c>
      <c r="F306" s="533">
        <v>52</v>
      </c>
      <c r="G306" s="534">
        <f>F306*'[1]Прайс-лист'!I3*(1-'[1]Прайс-лист'!$E$3)</f>
        <v>1404</v>
      </c>
    </row>
    <row r="307" spans="2:7" ht="15.75" customHeight="1">
      <c r="B307" s="536">
        <v>4674</v>
      </c>
      <c r="C307" s="540" t="s">
        <v>2818</v>
      </c>
      <c r="D307" s="541" t="s">
        <v>1866</v>
      </c>
      <c r="E307" s="536" t="s">
        <v>260</v>
      </c>
      <c r="F307" s="533">
        <v>63.2</v>
      </c>
      <c r="G307" s="534">
        <f>F307*'[1]Прайс-лист'!I3*(1-'[1]Прайс-лист'!$E$3)</f>
        <v>1706.4</v>
      </c>
    </row>
    <row r="308" spans="2:7" ht="18.75" customHeight="1">
      <c r="B308" s="536">
        <v>4675</v>
      </c>
      <c r="C308" s="540" t="s">
        <v>2819</v>
      </c>
      <c r="D308" s="541" t="s">
        <v>1867</v>
      </c>
      <c r="E308" s="536" t="s">
        <v>261</v>
      </c>
      <c r="F308" s="533">
        <v>46.400000000000006</v>
      </c>
      <c r="G308" s="534">
        <f>F308*'[1]Прайс-лист'!I3*(1-'[1]Прайс-лист'!$E$3)</f>
        <v>1252.8000000000002</v>
      </c>
    </row>
    <row r="309" spans="2:7" ht="15.75" customHeight="1">
      <c r="B309" s="377">
        <v>4676</v>
      </c>
      <c r="C309" s="540" t="s">
        <v>2820</v>
      </c>
      <c r="D309" s="541" t="s">
        <v>1868</v>
      </c>
      <c r="E309" s="377" t="s">
        <v>1869</v>
      </c>
      <c r="F309" s="533">
        <v>52</v>
      </c>
      <c r="G309" s="534">
        <f>F309*'[1]Прайс-лист'!I3*(1-'[1]Прайс-лист'!$E$3)</f>
        <v>1404</v>
      </c>
    </row>
    <row r="310" spans="2:7" ht="15.75" customHeight="1">
      <c r="B310" s="536">
        <v>4677</v>
      </c>
      <c r="C310" s="540" t="s">
        <v>2821</v>
      </c>
      <c r="D310" s="541" t="s">
        <v>1870</v>
      </c>
      <c r="E310" s="536" t="s">
        <v>1871</v>
      </c>
      <c r="F310" s="533">
        <v>56</v>
      </c>
      <c r="G310" s="534">
        <f>F310*'[1]Прайс-лист'!I3*(1-'[1]Прайс-лист'!$E$3)</f>
        <v>1512</v>
      </c>
    </row>
    <row r="311" spans="2:7" ht="15.75" customHeight="1">
      <c r="B311" s="536">
        <v>4678</v>
      </c>
      <c r="C311" s="540" t="s">
        <v>2822</v>
      </c>
      <c r="D311" s="541" t="s">
        <v>1872</v>
      </c>
      <c r="E311" s="536" t="s">
        <v>1873</v>
      </c>
      <c r="F311" s="554">
        <v>63.2</v>
      </c>
      <c r="G311" s="534">
        <f>F311*'[1]Прайс-лист'!I3*(1-'[1]Прайс-лист'!$E$3)</f>
        <v>1706.4</v>
      </c>
    </row>
    <row r="312" spans="2:7" s="389" customFormat="1" ht="15.75" customHeight="1" thickBot="1">
      <c r="B312" s="492"/>
      <c r="C312" s="520" t="s">
        <v>2823</v>
      </c>
      <c r="D312" s="509" t="s">
        <v>1927</v>
      </c>
      <c r="E312" s="520"/>
      <c r="F312" s="528"/>
      <c r="G312" s="548"/>
    </row>
    <row r="313" spans="2:7" ht="15.75" customHeight="1">
      <c r="B313" s="377">
        <v>4701</v>
      </c>
      <c r="C313" s="579" t="s">
        <v>2824</v>
      </c>
      <c r="D313" s="579" t="s">
        <v>1928</v>
      </c>
      <c r="E313" s="377"/>
      <c r="F313" s="533">
        <v>2.4000000000000004</v>
      </c>
      <c r="G313" s="534">
        <f>F313*'[1]Прайс-лист'!I3*(1-'[1]Прайс-лист'!$E$3)</f>
        <v>64.800000000000011</v>
      </c>
    </row>
    <row r="314" spans="2:7" ht="15.75" customHeight="1">
      <c r="B314" s="536">
        <v>4702</v>
      </c>
      <c r="C314" s="580" t="s">
        <v>2825</v>
      </c>
      <c r="D314" s="580" t="s">
        <v>1929</v>
      </c>
      <c r="E314" s="536"/>
      <c r="F314" s="533">
        <v>8</v>
      </c>
      <c r="G314" s="534">
        <f>F314*'[1]Прайс-лист'!I3*(1-'[1]Прайс-лист'!$E$3)</f>
        <v>216</v>
      </c>
    </row>
    <row r="315" spans="2:7" ht="15.75" customHeight="1">
      <c r="B315" s="377">
        <v>4703</v>
      </c>
      <c r="C315" s="579" t="s">
        <v>2826</v>
      </c>
      <c r="D315" s="579" t="s">
        <v>1930</v>
      </c>
      <c r="E315" s="377"/>
      <c r="F315" s="533">
        <v>2.4000000000000004</v>
      </c>
      <c r="G315" s="534">
        <f>F315*'[1]Прайс-лист'!I3*(1-'[1]Прайс-лист'!$E$3)</f>
        <v>64.800000000000011</v>
      </c>
    </row>
    <row r="316" spans="2:7" ht="15.75" customHeight="1">
      <c r="B316" s="536">
        <v>4704</v>
      </c>
      <c r="C316" s="580" t="s">
        <v>2827</v>
      </c>
      <c r="D316" s="580" t="s">
        <v>1931</v>
      </c>
      <c r="E316" s="536"/>
      <c r="F316" s="533">
        <v>2.4000000000000004</v>
      </c>
      <c r="G316" s="534">
        <f>F316*'[1]Прайс-лист'!I3*(1-'[1]Прайс-лист'!$E$3)</f>
        <v>64.800000000000011</v>
      </c>
    </row>
    <row r="317" spans="2:7" ht="15.75" customHeight="1">
      <c r="B317" s="377">
        <v>4705</v>
      </c>
      <c r="C317" s="579" t="s">
        <v>2828</v>
      </c>
      <c r="D317" s="579" t="s">
        <v>1932</v>
      </c>
      <c r="E317" s="377"/>
      <c r="F317" s="533">
        <v>2.4000000000000004</v>
      </c>
      <c r="G317" s="534">
        <f>F317*'[1]Прайс-лист'!I3*(1-'[1]Прайс-лист'!$E$3)</f>
        <v>64.800000000000011</v>
      </c>
    </row>
    <row r="318" spans="2:7" ht="15.75" customHeight="1">
      <c r="B318" s="536">
        <v>4706</v>
      </c>
      <c r="C318" s="580" t="s">
        <v>2829</v>
      </c>
      <c r="D318" s="580" t="s">
        <v>1933</v>
      </c>
      <c r="E318" s="536"/>
      <c r="F318" s="533">
        <v>2.4000000000000004</v>
      </c>
      <c r="G318" s="534">
        <f>F318*'[1]Прайс-лист'!I3*(1-'[1]Прайс-лист'!$E$3)</f>
        <v>64.800000000000011</v>
      </c>
    </row>
    <row r="319" spans="2:7" ht="15.75" customHeight="1">
      <c r="B319" s="377">
        <v>4707</v>
      </c>
      <c r="C319" s="579" t="s">
        <v>2830</v>
      </c>
      <c r="D319" s="579" t="s">
        <v>1934</v>
      </c>
      <c r="E319" s="377"/>
      <c r="F319" s="533">
        <v>2.4000000000000004</v>
      </c>
      <c r="G319" s="534">
        <f>F319*'[1]Прайс-лист'!I3*(1-'[1]Прайс-лист'!$E$3)</f>
        <v>64.800000000000011</v>
      </c>
    </row>
    <row r="320" spans="2:7" ht="15.75" customHeight="1">
      <c r="B320" s="536">
        <v>4708</v>
      </c>
      <c r="C320" s="580" t="s">
        <v>2831</v>
      </c>
      <c r="D320" s="580" t="s">
        <v>1935</v>
      </c>
      <c r="E320" s="536"/>
      <c r="F320" s="533">
        <v>2.4000000000000004</v>
      </c>
      <c r="G320" s="534">
        <f>F320*'[1]Прайс-лист'!I3*(1-'[1]Прайс-лист'!$E$3)</f>
        <v>64.800000000000011</v>
      </c>
    </row>
    <row r="321" spans="2:7" ht="15.75" customHeight="1">
      <c r="B321" s="377">
        <v>4709</v>
      </c>
      <c r="C321" s="375" t="s">
        <v>2832</v>
      </c>
      <c r="D321" s="539" t="s">
        <v>1936</v>
      </c>
      <c r="E321" s="377"/>
      <c r="F321" s="533">
        <v>2.4000000000000004</v>
      </c>
      <c r="G321" s="534">
        <f>F321*'[1]Прайс-лист'!I3*(1-'[1]Прайс-лист'!$E$3)</f>
        <v>64.800000000000011</v>
      </c>
    </row>
    <row r="322" spans="2:7" ht="15.75" customHeight="1">
      <c r="B322" s="536">
        <v>4710</v>
      </c>
      <c r="C322" s="537" t="s">
        <v>2833</v>
      </c>
      <c r="D322" s="538" t="s">
        <v>1937</v>
      </c>
      <c r="E322" s="536"/>
      <c r="F322" s="533">
        <v>13.600000000000001</v>
      </c>
      <c r="G322" s="534">
        <f>F322*'[1]Прайс-лист'!I3*(1-'[1]Прайс-лист'!$E$3)</f>
        <v>367.20000000000005</v>
      </c>
    </row>
    <row r="323" spans="2:7" s="389" customFormat="1" ht="15.75" customHeight="1" thickBot="1">
      <c r="B323" s="492"/>
      <c r="C323" s="520" t="s">
        <v>2834</v>
      </c>
      <c r="D323" s="493" t="s">
        <v>1938</v>
      </c>
      <c r="E323" s="520"/>
      <c r="F323" s="528"/>
      <c r="G323" s="548"/>
    </row>
    <row r="324" spans="2:7" ht="15.75" customHeight="1">
      <c r="B324" s="530">
        <v>4801</v>
      </c>
      <c r="C324" s="581" t="s">
        <v>2835</v>
      </c>
      <c r="D324" s="581" t="s">
        <v>1939</v>
      </c>
      <c r="E324" s="530"/>
      <c r="F324" s="533">
        <v>10.4</v>
      </c>
      <c r="G324" s="534">
        <f>F324*'[1]Прайс-лист'!I3*(1-'[1]Прайс-лист'!$E$3)</f>
        <v>280.8</v>
      </c>
    </row>
    <row r="325" spans="2:7" ht="15.75" customHeight="1">
      <c r="B325" s="377">
        <v>4802</v>
      </c>
      <c r="C325" s="579" t="s">
        <v>2836</v>
      </c>
      <c r="D325" s="579" t="s">
        <v>1940</v>
      </c>
      <c r="E325" s="377"/>
      <c r="F325" s="533">
        <v>16.8</v>
      </c>
      <c r="G325" s="534">
        <f>F325*'[1]Прайс-лист'!I3*(1-'[1]Прайс-лист'!$E$3)</f>
        <v>453.6</v>
      </c>
    </row>
    <row r="326" spans="2:7" ht="15.75" customHeight="1">
      <c r="B326" s="536">
        <v>4803</v>
      </c>
      <c r="C326" s="580" t="s">
        <v>2837</v>
      </c>
      <c r="D326" s="580" t="s">
        <v>1941</v>
      </c>
      <c r="E326" s="536"/>
      <c r="F326" s="533">
        <v>16.8</v>
      </c>
      <c r="G326" s="534">
        <f>F326*'[1]Прайс-лист'!I3*(1-'[1]Прайс-лист'!$E$3)</f>
        <v>453.6</v>
      </c>
    </row>
    <row r="327" spans="2:7" ht="15.75" customHeight="1">
      <c r="B327" s="377">
        <v>4804</v>
      </c>
      <c r="C327" s="579" t="s">
        <v>2838</v>
      </c>
      <c r="D327" s="579" t="s">
        <v>1942</v>
      </c>
      <c r="E327" s="377"/>
      <c r="F327" s="533">
        <v>3.2</v>
      </c>
      <c r="G327" s="534">
        <f>F327*'[1]Прайс-лист'!I3*(1-'[1]Прайс-лист'!$E$3)</f>
        <v>86.4</v>
      </c>
    </row>
    <row r="328" spans="2:7" ht="15.75" customHeight="1">
      <c r="B328" s="536">
        <v>4805</v>
      </c>
      <c r="C328" s="580" t="s">
        <v>2839</v>
      </c>
      <c r="D328" s="580" t="s">
        <v>1943</v>
      </c>
      <c r="E328" s="536"/>
      <c r="F328" s="533">
        <v>44</v>
      </c>
      <c r="G328" s="534">
        <f>F328*'[1]Прайс-лист'!I3*(1-'[1]Прайс-лист'!$E$3)</f>
        <v>1188</v>
      </c>
    </row>
    <row r="329" spans="2:7" ht="15.75" customHeight="1">
      <c r="B329" s="582">
        <v>2720</v>
      </c>
      <c r="C329" s="583" t="s">
        <v>2840</v>
      </c>
      <c r="D329" s="583" t="s">
        <v>1951</v>
      </c>
      <c r="E329" s="582"/>
      <c r="F329" s="515">
        <v>27.200000000000003</v>
      </c>
      <c r="G329" s="534">
        <f>F329*'[1]Прайс-лист'!I3*(1-'[1]Прайс-лист'!$E$3)</f>
        <v>734.40000000000009</v>
      </c>
    </row>
    <row r="330" spans="2:7" ht="15.75" customHeight="1">
      <c r="B330" s="517">
        <v>2721</v>
      </c>
      <c r="C330" s="518" t="s">
        <v>2841</v>
      </c>
      <c r="D330" s="518" t="s">
        <v>1952</v>
      </c>
      <c r="E330" s="517"/>
      <c r="F330" s="515">
        <v>27.200000000000003</v>
      </c>
      <c r="G330" s="534">
        <f>F330*'[1]Прайс-лист'!I3*(1-'[1]Прайс-лист'!$E$3)</f>
        <v>734.40000000000009</v>
      </c>
    </row>
    <row r="331" spans="2:7" ht="15.75" customHeight="1">
      <c r="B331" s="582">
        <v>2722</v>
      </c>
      <c r="C331" s="583" t="s">
        <v>2842</v>
      </c>
      <c r="D331" s="583" t="s">
        <v>1953</v>
      </c>
      <c r="E331" s="582"/>
      <c r="F331" s="515">
        <v>80</v>
      </c>
      <c r="G331" s="534">
        <f>F331*'[1]Прайс-лист'!I3*(1-'[1]Прайс-лист'!$E$3)</f>
        <v>2160</v>
      </c>
    </row>
    <row r="332" spans="2:7" ht="15.75" customHeight="1">
      <c r="B332" s="517">
        <v>2723</v>
      </c>
      <c r="C332" s="518" t="s">
        <v>2843</v>
      </c>
      <c r="D332" s="518" t="s">
        <v>2844</v>
      </c>
      <c r="E332" s="517"/>
      <c r="F332" s="515">
        <v>90.4</v>
      </c>
      <c r="G332" s="534">
        <f>F332*'[1]Прайс-лист'!I3*(1-'[1]Прайс-лист'!$E$3)</f>
        <v>2440.8000000000002</v>
      </c>
    </row>
    <row r="333" spans="2:7" ht="15.75" customHeight="1">
      <c r="B333" s="582">
        <v>2724</v>
      </c>
      <c r="C333" s="583" t="s">
        <v>2845</v>
      </c>
      <c r="D333" s="583" t="s">
        <v>1955</v>
      </c>
      <c r="E333" s="582"/>
      <c r="F333" s="515">
        <v>148.80000000000001</v>
      </c>
      <c r="G333" s="534">
        <f>F333*'[1]Прайс-лист'!I3*(1-'[1]Прайс-лист'!$E$3)</f>
        <v>4017.6000000000004</v>
      </c>
    </row>
    <row r="334" spans="2:7" ht="14.25">
      <c r="B334" s="517">
        <v>2729</v>
      </c>
      <c r="C334" s="518" t="s">
        <v>2846</v>
      </c>
      <c r="D334" s="518" t="s">
        <v>1956</v>
      </c>
      <c r="E334" s="517"/>
      <c r="F334" s="515">
        <v>77.600000000000009</v>
      </c>
      <c r="G334" s="534">
        <f>F334*'[1]Прайс-лист'!I3*(1-'[1]Прайс-лист'!$E$3)</f>
        <v>2095.2000000000003</v>
      </c>
    </row>
    <row r="335" spans="2:7" ht="15.75" customHeight="1">
      <c r="B335" s="582">
        <v>2730</v>
      </c>
      <c r="C335" s="583" t="s">
        <v>2847</v>
      </c>
      <c r="D335" s="583" t="s">
        <v>1957</v>
      </c>
      <c r="E335" s="582"/>
      <c r="F335" s="515">
        <v>31.200000000000003</v>
      </c>
      <c r="G335" s="534">
        <f>F335*'[1]Прайс-лист'!I3*(1-'[1]Прайс-лист'!$E$3)</f>
        <v>842.40000000000009</v>
      </c>
    </row>
    <row r="336" spans="2:7" ht="15.75" customHeight="1">
      <c r="B336" s="517">
        <v>2731</v>
      </c>
      <c r="C336" s="518" t="s">
        <v>2848</v>
      </c>
      <c r="D336" s="518" t="s">
        <v>1958</v>
      </c>
      <c r="E336" s="517"/>
      <c r="F336" s="515">
        <v>173.60000000000002</v>
      </c>
      <c r="G336" s="534">
        <f>F336*'[1]Прайс-лист'!I3*(1-'[1]Прайс-лист'!$E$3)</f>
        <v>4687.2000000000007</v>
      </c>
    </row>
    <row r="337" spans="2:7" ht="15.75" customHeight="1">
      <c r="B337" s="517">
        <v>2732</v>
      </c>
      <c r="C337" s="518" t="s">
        <v>2849</v>
      </c>
      <c r="D337" s="518" t="s">
        <v>1959</v>
      </c>
      <c r="E337" s="517"/>
      <c r="F337" s="523">
        <v>13.600000000000001</v>
      </c>
      <c r="G337" s="534">
        <f>F337*'[1]Прайс-лист'!I3*(1-'[1]Прайс-лист'!$E$3)</f>
        <v>367.20000000000005</v>
      </c>
    </row>
    <row r="338" spans="2:7" s="389" customFormat="1" ht="15.75" customHeight="1" thickBot="1">
      <c r="B338" s="492"/>
      <c r="C338" s="520" t="s">
        <v>2850</v>
      </c>
      <c r="D338" s="493" t="s">
        <v>1960</v>
      </c>
      <c r="E338" s="520"/>
      <c r="F338" s="528"/>
      <c r="G338" s="548"/>
    </row>
    <row r="339" spans="2:7" ht="15.75" customHeight="1">
      <c r="B339" s="377">
        <v>4903</v>
      </c>
      <c r="C339" s="579" t="s">
        <v>2851</v>
      </c>
      <c r="D339" s="584" t="s">
        <v>1961</v>
      </c>
      <c r="E339" s="377" t="s">
        <v>772</v>
      </c>
      <c r="F339" s="556">
        <v>703.2</v>
      </c>
      <c r="G339" s="534">
        <f>F339*'[1]Прайс-лист'!I3*(1-'[1]Прайс-лист'!$E$3)</f>
        <v>18986.400000000001</v>
      </c>
    </row>
    <row r="340" spans="2:7" ht="15.75" customHeight="1">
      <c r="B340" s="536">
        <v>4904</v>
      </c>
      <c r="C340" s="580" t="s">
        <v>2852</v>
      </c>
      <c r="D340" s="580" t="s">
        <v>1962</v>
      </c>
      <c r="E340" s="536"/>
      <c r="F340" s="554">
        <v>52</v>
      </c>
      <c r="G340" s="534">
        <f>F340*'[1]Прайс-лист'!I3*(1-'[1]Прайс-лист'!$E$3)</f>
        <v>1404</v>
      </c>
    </row>
    <row r="341" spans="2:7" ht="15.75" customHeight="1">
      <c r="B341" s="536">
        <v>4905</v>
      </c>
      <c r="C341" s="537" t="s">
        <v>2853</v>
      </c>
      <c r="D341" s="538" t="s">
        <v>1963</v>
      </c>
      <c r="E341" s="536"/>
      <c r="F341" s="533">
        <v>72</v>
      </c>
      <c r="G341" s="534">
        <f>F341*'[1]Прайс-лист'!I3*(1-'[1]Прайс-лист'!$E$3)</f>
        <v>1944</v>
      </c>
    </row>
    <row r="342" spans="2:7" ht="15.75" customHeight="1">
      <c r="B342" s="377">
        <v>4906</v>
      </c>
      <c r="C342" s="376" t="s">
        <v>2854</v>
      </c>
      <c r="D342" s="535" t="s">
        <v>1964</v>
      </c>
      <c r="E342" s="377"/>
      <c r="F342" s="533">
        <v>181.60000000000002</v>
      </c>
      <c r="G342" s="534">
        <f>F342*'[1]Прайс-лист'!I3*(1-'[1]Прайс-лист'!$E$3)</f>
        <v>4903.2000000000007</v>
      </c>
    </row>
    <row r="343" spans="2:7" ht="15.75" customHeight="1">
      <c r="B343" s="536">
        <v>4907</v>
      </c>
      <c r="C343" s="537" t="s">
        <v>2855</v>
      </c>
      <c r="D343" s="538" t="s">
        <v>1965</v>
      </c>
      <c r="E343" s="536"/>
      <c r="F343" s="533">
        <v>60</v>
      </c>
      <c r="G343" s="534">
        <f>F343*'[1]Прайс-лист'!I3*(1-'[1]Прайс-лист'!$E$3)</f>
        <v>1620</v>
      </c>
    </row>
    <row r="344" spans="2:7" ht="15.75" customHeight="1">
      <c r="B344" s="377">
        <v>4908</v>
      </c>
      <c r="C344" s="579" t="s">
        <v>2856</v>
      </c>
      <c r="D344" s="579" t="s">
        <v>1966</v>
      </c>
      <c r="E344" s="377"/>
      <c r="F344" s="533">
        <v>60.800000000000004</v>
      </c>
      <c r="G344" s="534">
        <f>F344*'[1]Прайс-лист'!I3*(1-'[1]Прайс-лист'!$E$3)</f>
        <v>1641.6000000000001</v>
      </c>
    </row>
    <row r="345" spans="2:7" ht="15.75" customHeight="1">
      <c r="B345" s="536">
        <v>4909</v>
      </c>
      <c r="C345" s="580" t="s">
        <v>2857</v>
      </c>
      <c r="D345" s="580" t="s">
        <v>1967</v>
      </c>
      <c r="E345" s="536"/>
      <c r="F345" s="533">
        <v>264</v>
      </c>
      <c r="G345" s="534">
        <f>F345*'[1]Прайс-лист'!I3*(1-'[1]Прайс-лист'!$E$3)</f>
        <v>7128</v>
      </c>
    </row>
    <row r="346" spans="2:7" ht="15.75" customHeight="1">
      <c r="B346" s="536">
        <v>4910</v>
      </c>
      <c r="C346" s="580" t="s">
        <v>2858</v>
      </c>
      <c r="D346" s="580" t="s">
        <v>1968</v>
      </c>
      <c r="E346" s="536"/>
      <c r="F346" s="533">
        <v>755.2</v>
      </c>
      <c r="G346" s="534">
        <f>F346*'[1]Прайс-лист'!I3*(1-'[1]Прайс-лист'!$E$3)</f>
        <v>20390.400000000001</v>
      </c>
    </row>
  </sheetData>
  <mergeCells count="2">
    <mergeCell ref="B1:G1"/>
    <mergeCell ref="B2:G2"/>
  </mergeCells>
  <pageMargins left="0.23622047244094491" right="0.23622047244094491" top="0.15748031496062992" bottom="0.15748031496062992" header="0.15748031496062992" footer="0.15748031496062992"/>
  <pageSetup paperSize="9" scale="55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B2:R120"/>
  <sheetViews>
    <sheetView showGridLines="0" zoomScaleNormal="100" workbookViewId="0">
      <pane ySplit="2" topLeftCell="A32" activePane="bottomLeft" state="frozen"/>
      <selection pane="bottomLeft" activeCell="C40" sqref="C40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8" customWidth="1"/>
    <col min="5" max="5" width="11.85546875" style="150" bestFit="1" customWidth="1"/>
    <col min="6" max="6" width="15.7109375" style="149" customWidth="1"/>
    <col min="7" max="7" width="10.7109375" style="148" customWidth="1"/>
    <col min="8" max="8" width="15.7109375" style="149" customWidth="1"/>
    <col min="9" max="9" width="9.140625" style="148"/>
    <col min="10" max="14" width="15.7109375" style="148" hidden="1" customWidth="1" outlineLevel="1"/>
    <col min="15" max="16" width="15.7109375" style="151" hidden="1" customWidth="1" outlineLevel="1"/>
    <col min="17" max="17" width="9.140625" style="148" collapsed="1"/>
    <col min="18" max="16384" width="9.140625" style="148"/>
  </cols>
  <sheetData>
    <row r="2" spans="2:18" ht="15.75" customHeight="1">
      <c r="B2" s="638" t="s">
        <v>477</v>
      </c>
      <c r="C2" s="638"/>
      <c r="D2" s="638"/>
      <c r="E2" s="638"/>
      <c r="F2" s="638"/>
      <c r="G2" s="638"/>
      <c r="H2" s="638"/>
      <c r="Q2" s="639" t="s">
        <v>411</v>
      </c>
      <c r="R2" s="639"/>
    </row>
    <row r="3" spans="2:18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8" ht="15.75" customHeight="1" outlineLevel="1">
      <c r="B4" s="157"/>
      <c r="C4" s="637" t="s">
        <v>16</v>
      </c>
      <c r="D4" s="637"/>
      <c r="E4" s="158"/>
      <c r="F4" s="634">
        <v>750</v>
      </c>
      <c r="G4" s="634"/>
      <c r="H4" s="634"/>
    </row>
    <row r="5" spans="2:18" ht="15.75" customHeight="1" outlineLevel="1">
      <c r="B5" s="157"/>
      <c r="C5" s="637" t="s">
        <v>17</v>
      </c>
      <c r="D5" s="637"/>
      <c r="E5" s="158"/>
      <c r="F5" s="634">
        <v>557</v>
      </c>
      <c r="G5" s="634"/>
      <c r="H5" s="634"/>
    </row>
    <row r="6" spans="2:18" ht="15.75" customHeight="1" outlineLevel="1">
      <c r="B6" s="157"/>
      <c r="C6" s="637" t="s">
        <v>18</v>
      </c>
      <c r="D6" s="637"/>
      <c r="E6" s="158"/>
      <c r="F6" s="634">
        <v>285</v>
      </c>
      <c r="G6" s="634"/>
      <c r="H6" s="634"/>
    </row>
    <row r="7" spans="2:18" ht="15.75" customHeight="1" outlineLevel="1">
      <c r="B7" s="157"/>
      <c r="C7" s="637" t="s">
        <v>19</v>
      </c>
      <c r="D7" s="637"/>
      <c r="E7" s="158"/>
      <c r="F7" s="634">
        <v>170</v>
      </c>
      <c r="G7" s="634"/>
      <c r="H7" s="634"/>
    </row>
    <row r="8" spans="2:18" ht="15.75" customHeight="1" outlineLevel="1">
      <c r="B8" s="157"/>
      <c r="C8" s="637" t="s">
        <v>20</v>
      </c>
      <c r="D8" s="637"/>
      <c r="E8" s="158"/>
      <c r="F8" s="634">
        <v>57</v>
      </c>
      <c r="G8" s="634"/>
      <c r="H8" s="634"/>
    </row>
    <row r="9" spans="2:18" ht="15.75" customHeight="1" outlineLevel="1">
      <c r="B9" s="157"/>
      <c r="C9" s="637" t="s">
        <v>36</v>
      </c>
      <c r="D9" s="637"/>
      <c r="E9" s="158"/>
      <c r="F9" s="634">
        <v>950</v>
      </c>
      <c r="G9" s="634"/>
      <c r="H9" s="634"/>
    </row>
    <row r="10" spans="2:18" ht="15.75" customHeight="1" outlineLevel="1">
      <c r="B10" s="157"/>
      <c r="C10" s="637" t="s">
        <v>21</v>
      </c>
      <c r="D10" s="637"/>
      <c r="E10" s="158"/>
      <c r="F10" s="634">
        <v>1400</v>
      </c>
      <c r="G10" s="634"/>
      <c r="H10" s="634"/>
    </row>
    <row r="11" spans="2:18" ht="15.75" customHeight="1" outlineLevel="1">
      <c r="B11" s="157"/>
      <c r="C11" s="637" t="s">
        <v>22</v>
      </c>
      <c r="D11" s="637"/>
      <c r="E11" s="158"/>
      <c r="F11" s="634">
        <v>10</v>
      </c>
      <c r="G11" s="634"/>
      <c r="H11" s="634"/>
    </row>
    <row r="12" spans="2:18" ht="15.75" customHeight="1" outlineLevel="1">
      <c r="B12" s="157"/>
      <c r="C12" s="637" t="s">
        <v>23</v>
      </c>
      <c r="D12" s="637"/>
      <c r="E12" s="158"/>
      <c r="F12" s="634">
        <v>5</v>
      </c>
      <c r="G12" s="634"/>
      <c r="H12" s="634"/>
    </row>
    <row r="13" spans="2:18" ht="15.75" customHeight="1" outlineLevel="1">
      <c r="B13" s="157"/>
      <c r="C13" s="637" t="s">
        <v>172</v>
      </c>
      <c r="D13" s="637"/>
      <c r="E13" s="158"/>
      <c r="F13" s="634">
        <v>200</v>
      </c>
      <c r="G13" s="634"/>
      <c r="H13" s="634"/>
    </row>
    <row r="14" spans="2:18" ht="15.75" customHeight="1" outlineLevel="1">
      <c r="B14" s="157"/>
      <c r="C14" s="637" t="s">
        <v>24</v>
      </c>
      <c r="D14" s="637"/>
      <c r="E14" s="158"/>
      <c r="F14" s="634">
        <v>225</v>
      </c>
      <c r="G14" s="634"/>
      <c r="H14" s="634"/>
    </row>
    <row r="15" spans="2:18" ht="15.75" customHeight="1" outlineLevel="1">
      <c r="B15" s="157"/>
      <c r="C15" s="637" t="s">
        <v>25</v>
      </c>
      <c r="D15" s="637"/>
      <c r="E15" s="158"/>
      <c r="F15" s="634">
        <v>250</v>
      </c>
      <c r="G15" s="634"/>
      <c r="H15" s="634"/>
    </row>
    <row r="16" spans="2:18" ht="15.75" customHeight="1" outlineLevel="1">
      <c r="B16" s="157"/>
      <c r="C16" s="637" t="s">
        <v>26</v>
      </c>
      <c r="D16" s="637"/>
      <c r="E16" s="158"/>
      <c r="F16" s="634">
        <v>300</v>
      </c>
      <c r="G16" s="634"/>
      <c r="H16" s="634"/>
    </row>
    <row r="17" spans="2:16" ht="15.75" customHeight="1" outlineLevel="1">
      <c r="B17" s="157"/>
      <c r="C17" s="637" t="s">
        <v>27</v>
      </c>
      <c r="D17" s="637"/>
      <c r="E17" s="158"/>
      <c r="F17" s="634">
        <v>635</v>
      </c>
      <c r="G17" s="634"/>
      <c r="H17" s="634"/>
    </row>
    <row r="18" spans="2:16" ht="15.75" customHeight="1" outlineLevel="1">
      <c r="B18" s="157"/>
      <c r="C18" s="637" t="s">
        <v>28</v>
      </c>
      <c r="D18" s="637"/>
      <c r="E18" s="158"/>
      <c r="F18" s="634" t="s">
        <v>472</v>
      </c>
      <c r="G18" s="634"/>
      <c r="H18" s="634"/>
    </row>
    <row r="19" spans="2:16" ht="15.75" customHeight="1" outlineLevel="1">
      <c r="B19" s="157"/>
      <c r="C19" s="637" t="s">
        <v>30</v>
      </c>
      <c r="D19" s="637"/>
      <c r="E19" s="158"/>
      <c r="F19" s="634" t="s">
        <v>31</v>
      </c>
      <c r="G19" s="634"/>
      <c r="H19" s="634"/>
    </row>
    <row r="20" spans="2:16" ht="15.75" customHeight="1" outlineLevel="1">
      <c r="B20" s="157"/>
      <c r="C20" s="637" t="s">
        <v>37</v>
      </c>
      <c r="D20" s="637"/>
      <c r="E20" s="158"/>
      <c r="F20" s="634" t="s">
        <v>301</v>
      </c>
      <c r="G20" s="634"/>
      <c r="H20" s="634"/>
    </row>
    <row r="21" spans="2:16" ht="15.75" customHeight="1" outlineLevel="1">
      <c r="B21" s="157"/>
      <c r="C21" s="635" t="s">
        <v>156</v>
      </c>
      <c r="D21" s="635"/>
      <c r="E21" s="158"/>
      <c r="F21" s="634" t="s">
        <v>538</v>
      </c>
      <c r="G21" s="634"/>
      <c r="H21" s="634"/>
    </row>
    <row r="22" spans="2:16" ht="15.75" customHeight="1" outlineLevel="1">
      <c r="B22" s="157"/>
      <c r="C22" s="635" t="s">
        <v>157</v>
      </c>
      <c r="D22" s="635"/>
      <c r="E22" s="158"/>
      <c r="F22" s="634" t="s">
        <v>539</v>
      </c>
      <c r="G22" s="634"/>
      <c r="H22" s="634"/>
    </row>
    <row r="23" spans="2:16" ht="15.75" customHeight="1" outlineLevel="1">
      <c r="B23" s="157"/>
      <c r="C23" s="635" t="s">
        <v>159</v>
      </c>
      <c r="D23" s="635"/>
      <c r="E23" s="158"/>
      <c r="F23" s="634" t="s">
        <v>540</v>
      </c>
      <c r="G23" s="634"/>
      <c r="H23" s="634"/>
    </row>
    <row r="24" spans="2:16" ht="15.75" customHeight="1" outlineLevel="1">
      <c r="B24" s="157"/>
      <c r="C24" s="635" t="s">
        <v>35</v>
      </c>
      <c r="D24" s="635"/>
      <c r="E24" s="158"/>
      <c r="F24" s="634">
        <v>1250</v>
      </c>
      <c r="G24" s="634"/>
      <c r="H24" s="634"/>
    </row>
    <row r="25" spans="2:16" ht="15.75" customHeight="1">
      <c r="B25" s="49"/>
      <c r="C25" s="52"/>
      <c r="D25" s="52"/>
      <c r="E25" s="87"/>
      <c r="F25" s="52"/>
      <c r="G25" s="52"/>
      <c r="H25" s="51"/>
    </row>
    <row r="26" spans="2:16" ht="15.75" customHeight="1" outlineLevel="1">
      <c r="B26" s="196" t="s">
        <v>39</v>
      </c>
      <c r="C26" s="197" t="s">
        <v>44</v>
      </c>
      <c r="D26" s="197"/>
      <c r="E26" s="198" t="s">
        <v>1</v>
      </c>
      <c r="F26" s="197" t="s">
        <v>1</v>
      </c>
      <c r="G26" s="197" t="s">
        <v>40</v>
      </c>
      <c r="H26" s="199" t="s">
        <v>41</v>
      </c>
    </row>
    <row r="27" spans="2:16" ht="15.75" customHeight="1" outlineLevel="1">
      <c r="B27" s="292">
        <v>1850</v>
      </c>
      <c r="C27" s="287" t="s">
        <v>146</v>
      </c>
      <c r="D27" s="287"/>
      <c r="E27" s="172">
        <f>32865+115</f>
        <v>32980</v>
      </c>
      <c r="F27" s="173">
        <f>E27*'Прайс-лист'!I3*(1-'Прайс-лист'!$E$3)</f>
        <v>765136</v>
      </c>
      <c r="G27" s="250"/>
      <c r="H27" s="174">
        <f>F27</f>
        <v>765136</v>
      </c>
    </row>
    <row r="28" spans="2:16" ht="15.75" customHeight="1" outlineLevel="2">
      <c r="B28" s="184"/>
      <c r="C28" s="12" t="s">
        <v>337</v>
      </c>
      <c r="D28" s="12"/>
      <c r="E28" s="12"/>
      <c r="F28" s="12"/>
      <c r="G28" s="12"/>
      <c r="H28" s="12"/>
    </row>
    <row r="29" spans="2:16" ht="378" customHeight="1" outlineLevel="2">
      <c r="B29" s="176"/>
      <c r="C29" s="636" t="s">
        <v>616</v>
      </c>
      <c r="D29" s="636"/>
      <c r="E29" s="636"/>
      <c r="F29" s="636"/>
      <c r="G29" s="636"/>
      <c r="H29" s="636"/>
    </row>
    <row r="30" spans="2:16" ht="15.75" customHeight="1" outlineLevel="1">
      <c r="C30" s="12" t="s">
        <v>365</v>
      </c>
      <c r="D30" s="12"/>
      <c r="E30" s="12"/>
      <c r="F30" s="12"/>
      <c r="G30" s="12"/>
      <c r="H30" s="12"/>
    </row>
    <row r="31" spans="2:16" ht="15.75" customHeight="1" outlineLevel="1">
      <c r="B31" s="289">
        <v>2487</v>
      </c>
      <c r="C31" s="290" t="s">
        <v>3</v>
      </c>
      <c r="D31" s="180" t="s">
        <v>277</v>
      </c>
      <c r="E31" s="179">
        <v>1025</v>
      </c>
      <c r="F31" s="173">
        <f>E31*'Прайс-лист'!I3*(1-'Прайс-лист'!$E$3)</f>
        <v>23780</v>
      </c>
      <c r="G31" s="175">
        <v>0</v>
      </c>
      <c r="H31" s="174">
        <f>F31*G31</f>
        <v>0</v>
      </c>
      <c r="J31" s="104" t="s">
        <v>277</v>
      </c>
      <c r="K31" s="104" t="s">
        <v>277</v>
      </c>
      <c r="L31" s="104" t="s">
        <v>277</v>
      </c>
      <c r="M31" s="104" t="s">
        <v>277</v>
      </c>
      <c r="N31" s="104" t="s">
        <v>277</v>
      </c>
      <c r="O31" s="104" t="s">
        <v>277</v>
      </c>
      <c r="P31" s="104" t="s">
        <v>277</v>
      </c>
    </row>
    <row r="32" spans="2:16" ht="15.75" customHeight="1" outlineLevel="1">
      <c r="B32" s="190">
        <v>2001</v>
      </c>
      <c r="C32" s="286" t="s">
        <v>448</v>
      </c>
      <c r="D32" s="286"/>
      <c r="E32" s="179">
        <v>23</v>
      </c>
      <c r="F32" s="173">
        <f>E32*'Прайс-лист'!I3*(1-'Прайс-лист'!$E$3)</f>
        <v>533.6</v>
      </c>
      <c r="G32" s="175">
        <v>0</v>
      </c>
      <c r="H32" s="174">
        <f t="shared" ref="H32:H36" si="0">F32*G32</f>
        <v>0</v>
      </c>
      <c r="J32" s="106" t="s">
        <v>368</v>
      </c>
      <c r="K32" s="106" t="s">
        <v>444</v>
      </c>
      <c r="L32" s="108" t="s">
        <v>445</v>
      </c>
      <c r="M32" s="125" t="s">
        <v>399</v>
      </c>
      <c r="N32" s="275" t="s">
        <v>401</v>
      </c>
      <c r="O32" s="106" t="s">
        <v>334</v>
      </c>
      <c r="P32" s="108" t="s">
        <v>383</v>
      </c>
    </row>
    <row r="33" spans="2:16" ht="15.75" customHeight="1" outlineLevel="1">
      <c r="B33" s="289"/>
      <c r="C33" s="286" t="s">
        <v>463</v>
      </c>
      <c r="D33" s="191" t="s">
        <v>277</v>
      </c>
      <c r="E33" s="179">
        <v>5000</v>
      </c>
      <c r="F33" s="173">
        <f>E33*'Прайс-лист'!I3*(1-'Прайс-лист'!$E$3)</f>
        <v>116000</v>
      </c>
      <c r="G33" s="175">
        <v>0</v>
      </c>
      <c r="H33" s="174">
        <f t="shared" si="0"/>
        <v>0</v>
      </c>
      <c r="J33" s="106" t="s">
        <v>367</v>
      </c>
      <c r="K33" s="106" t="s">
        <v>443</v>
      </c>
      <c r="L33" s="106" t="s">
        <v>446</v>
      </c>
      <c r="M33" s="125" t="s">
        <v>400</v>
      </c>
      <c r="N33" s="275" t="s">
        <v>402</v>
      </c>
      <c r="O33" s="106" t="s">
        <v>335</v>
      </c>
      <c r="P33" s="104" t="s">
        <v>382</v>
      </c>
    </row>
    <row r="34" spans="2:16" ht="15.75" customHeight="1" outlineLevel="1">
      <c r="B34" s="289">
        <v>211601</v>
      </c>
      <c r="C34" s="286" t="s">
        <v>463</v>
      </c>
      <c r="D34" s="191" t="s">
        <v>277</v>
      </c>
      <c r="E34" s="179">
        <v>6050</v>
      </c>
      <c r="F34" s="173">
        <f>E34*'Прайс-лист'!I3*(1-'Прайс-лист'!$E$3)</f>
        <v>140360</v>
      </c>
      <c r="G34" s="175">
        <v>0</v>
      </c>
      <c r="H34" s="174">
        <f t="shared" si="0"/>
        <v>0</v>
      </c>
      <c r="J34" s="106" t="s">
        <v>331</v>
      </c>
      <c r="K34" s="108" t="s">
        <v>523</v>
      </c>
      <c r="L34" s="106" t="s">
        <v>447</v>
      </c>
      <c r="M34" s="120"/>
      <c r="N34" s="276" t="s">
        <v>593</v>
      </c>
      <c r="O34" s="106" t="s">
        <v>336</v>
      </c>
      <c r="P34" s="106"/>
    </row>
    <row r="35" spans="2:16" ht="15.75" customHeight="1" outlineLevel="1">
      <c r="B35" s="289">
        <v>2004</v>
      </c>
      <c r="C35" s="286" t="s">
        <v>279</v>
      </c>
      <c r="D35" s="191" t="s">
        <v>277</v>
      </c>
      <c r="E35" s="179">
        <v>0</v>
      </c>
      <c r="F35" s="173">
        <f>E35*'Прайс-лист'!I3*(1-'Прайс-лист'!$E$3)</f>
        <v>0</v>
      </c>
      <c r="G35" s="175">
        <v>0</v>
      </c>
      <c r="H35" s="174">
        <f t="shared" si="0"/>
        <v>0</v>
      </c>
      <c r="J35" s="108" t="s">
        <v>332</v>
      </c>
      <c r="L35" s="106"/>
      <c r="M35" s="106"/>
      <c r="N35" s="276" t="s">
        <v>594</v>
      </c>
      <c r="O35" s="108" t="s">
        <v>435</v>
      </c>
      <c r="P35" s="108"/>
    </row>
    <row r="36" spans="2:16" ht="15.75" customHeight="1" outlineLevel="1">
      <c r="B36" s="289">
        <v>3097</v>
      </c>
      <c r="C36" s="284" t="s">
        <v>408</v>
      </c>
      <c r="D36" s="191" t="s">
        <v>277</v>
      </c>
      <c r="E36" s="179">
        <v>400</v>
      </c>
      <c r="F36" s="173">
        <f>E36*'Прайс-лист'!I3*(1-'Прайс-лист'!$E$3)</f>
        <v>9280</v>
      </c>
      <c r="G36" s="175">
        <v>0</v>
      </c>
      <c r="H36" s="174">
        <f t="shared" si="0"/>
        <v>0</v>
      </c>
      <c r="J36" s="108" t="s">
        <v>333</v>
      </c>
      <c r="M36" s="107"/>
      <c r="N36" s="275" t="s">
        <v>403</v>
      </c>
      <c r="O36" s="107"/>
      <c r="P36" s="107"/>
    </row>
    <row r="37" spans="2:16" ht="15.75" customHeight="1" outlineLevel="1">
      <c r="B37" s="289">
        <v>3508</v>
      </c>
      <c r="C37" s="290" t="s">
        <v>329</v>
      </c>
      <c r="D37" s="180" t="s">
        <v>277</v>
      </c>
      <c r="E37" s="179">
        <v>1900</v>
      </c>
      <c r="F37" s="173">
        <f>E37*'Прайс-лист'!I3*(1-'Прайс-лист'!$E$3)</f>
        <v>44080</v>
      </c>
      <c r="G37" s="175">
        <v>0</v>
      </c>
      <c r="H37" s="174">
        <f>F37*G37</f>
        <v>0</v>
      </c>
      <c r="M37" s="151"/>
      <c r="N37" s="275" t="s">
        <v>404</v>
      </c>
    </row>
    <row r="38" spans="2:16" ht="15.75" customHeight="1" outlineLevel="1">
      <c r="B38" s="285" t="s">
        <v>378</v>
      </c>
      <c r="C38" s="283" t="s">
        <v>381</v>
      </c>
      <c r="D38" s="180" t="s">
        <v>277</v>
      </c>
      <c r="E38" s="179">
        <v>0</v>
      </c>
      <c r="F38" s="173">
        <f>E38*'Прайс-лист'!I3*(1-'Прайс-лист'!$E$3)</f>
        <v>0</v>
      </c>
      <c r="G38" s="175">
        <v>0</v>
      </c>
      <c r="H38" s="174">
        <f t="shared" ref="H38:H40" si="1">F38*G38</f>
        <v>0</v>
      </c>
      <c r="M38" s="151"/>
      <c r="N38" s="275" t="s">
        <v>405</v>
      </c>
    </row>
    <row r="39" spans="2:16" ht="15.75" customHeight="1" outlineLevel="1">
      <c r="B39" s="285">
        <v>2143</v>
      </c>
      <c r="C39" s="284" t="s">
        <v>360</v>
      </c>
      <c r="D39" s="284"/>
      <c r="E39" s="179">
        <v>205</v>
      </c>
      <c r="F39" s="173">
        <f>E39*'Прайс-лист'!I3*(1-'Прайс-лист'!$E$3)</f>
        <v>4756</v>
      </c>
      <c r="G39" s="175">
        <v>0</v>
      </c>
      <c r="H39" s="174">
        <f t="shared" si="1"/>
        <v>0</v>
      </c>
      <c r="M39" s="151"/>
      <c r="N39" s="276" t="s">
        <v>595</v>
      </c>
    </row>
    <row r="40" spans="2:16" ht="15.75" customHeight="1" outlineLevel="1">
      <c r="B40" s="289">
        <v>2566</v>
      </c>
      <c r="C40" s="607" t="s">
        <v>3007</v>
      </c>
      <c r="D40" s="286"/>
      <c r="E40" s="179">
        <v>291</v>
      </c>
      <c r="F40" s="173">
        <f>E40*'Прайс-лист'!I3*(1-'Прайс-лист'!$E$3)</f>
        <v>6751.2000000000007</v>
      </c>
      <c r="G40" s="175">
        <v>0</v>
      </c>
      <c r="H40" s="174">
        <f t="shared" si="1"/>
        <v>0</v>
      </c>
      <c r="M40" s="151"/>
      <c r="N40" s="275" t="s">
        <v>406</v>
      </c>
    </row>
    <row r="41" spans="2:16" ht="15.75" customHeight="1" outlineLevel="1">
      <c r="C41" s="189" t="s">
        <v>4</v>
      </c>
      <c r="D41" s="189"/>
      <c r="E41" s="189"/>
      <c r="F41" s="189"/>
      <c r="G41" s="189"/>
      <c r="H41" s="189"/>
      <c r="N41" s="275" t="s">
        <v>407</v>
      </c>
    </row>
    <row r="42" spans="2:16" ht="15.75" customHeight="1" outlineLevel="1">
      <c r="B42" s="285">
        <v>414601</v>
      </c>
      <c r="C42" s="632" t="s">
        <v>377</v>
      </c>
      <c r="D42" s="632"/>
      <c r="E42" s="182">
        <v>71</v>
      </c>
      <c r="F42" s="173">
        <f>E42*'Прайс-лист'!I3*(1-'Прайс-лист'!$E$3)</f>
        <v>1647.2</v>
      </c>
      <c r="G42" s="175">
        <v>0</v>
      </c>
      <c r="H42" s="174">
        <f t="shared" ref="H42:H44" si="2">F42*G42</f>
        <v>0</v>
      </c>
      <c r="M42" s="65"/>
      <c r="N42" s="277"/>
    </row>
    <row r="43" spans="2:16" ht="15.75" customHeight="1" outlineLevel="1">
      <c r="B43" s="285">
        <v>2541</v>
      </c>
      <c r="C43" s="632" t="s">
        <v>515</v>
      </c>
      <c r="D43" s="632"/>
      <c r="E43" s="182">
        <v>695</v>
      </c>
      <c r="F43" s="173">
        <f>E43*'Прайс-лист'!I3*(1-'Прайс-лист'!$E$3)</f>
        <v>16124</v>
      </c>
      <c r="G43" s="175">
        <v>0</v>
      </c>
      <c r="H43" s="174">
        <f t="shared" si="2"/>
        <v>0</v>
      </c>
      <c r="N43" s="278" t="s">
        <v>347</v>
      </c>
    </row>
    <row r="44" spans="2:16" ht="15.75" customHeight="1" outlineLevel="1">
      <c r="B44" s="285">
        <v>2542</v>
      </c>
      <c r="C44" s="632" t="s">
        <v>532</v>
      </c>
      <c r="D44" s="632"/>
      <c r="E44" s="182">
        <v>1200</v>
      </c>
      <c r="F44" s="173">
        <f>E44*'Прайс-лист'!I3*(1-'Прайс-лист'!$E$3)</f>
        <v>27840</v>
      </c>
      <c r="G44" s="175">
        <v>0</v>
      </c>
      <c r="H44" s="174">
        <f t="shared" si="2"/>
        <v>0</v>
      </c>
    </row>
    <row r="45" spans="2:16" ht="15.75" customHeight="1" outlineLevel="1">
      <c r="B45" s="285">
        <v>2706</v>
      </c>
      <c r="C45" s="632" t="s">
        <v>441</v>
      </c>
      <c r="D45" s="632"/>
      <c r="E45" s="182">
        <v>686</v>
      </c>
      <c r="F45" s="173">
        <f>E45*'Прайс-лист'!I3*(1-'Прайс-лист'!$E$3)</f>
        <v>15915.2</v>
      </c>
      <c r="G45" s="175">
        <v>0</v>
      </c>
      <c r="H45" s="174">
        <f>F45*G45</f>
        <v>0</v>
      </c>
    </row>
    <row r="46" spans="2:16" ht="15.75" customHeight="1" outlineLevel="1">
      <c r="B46" s="285">
        <v>2705</v>
      </c>
      <c r="C46" s="632" t="s">
        <v>109</v>
      </c>
      <c r="D46" s="632"/>
      <c r="E46" s="182">
        <v>735</v>
      </c>
      <c r="F46" s="173">
        <f>E46*'Прайс-лист'!I3*(1-'Прайс-лист'!$E$3)</f>
        <v>17052</v>
      </c>
      <c r="G46" s="175">
        <v>0</v>
      </c>
      <c r="H46" s="174">
        <f>F46*G46</f>
        <v>0</v>
      </c>
    </row>
    <row r="47" spans="2:16" ht="15.75" customHeight="1" outlineLevel="1">
      <c r="B47" s="285">
        <v>2601</v>
      </c>
      <c r="C47" s="632" t="s">
        <v>612</v>
      </c>
      <c r="D47" s="632"/>
      <c r="E47" s="182">
        <v>101</v>
      </c>
      <c r="F47" s="173">
        <f>E47*'Прайс-лист'!I3*(1-'Прайс-лист'!$E$3)</f>
        <v>2343.2000000000003</v>
      </c>
      <c r="G47" s="175">
        <v>0</v>
      </c>
      <c r="H47" s="174">
        <f>F47*G47</f>
        <v>0</v>
      </c>
    </row>
    <row r="48" spans="2:16" ht="15.75" customHeight="1" outlineLevel="1">
      <c r="B48" s="285">
        <v>2273</v>
      </c>
      <c r="C48" s="632" t="s">
        <v>601</v>
      </c>
      <c r="D48" s="632"/>
      <c r="E48" s="182">
        <v>2160</v>
      </c>
      <c r="F48" s="173">
        <f>E48*'Прайс-лист'!I3*(1-'Прайс-лист'!$E$3)</f>
        <v>50112</v>
      </c>
      <c r="G48" s="175">
        <v>0</v>
      </c>
      <c r="H48" s="174">
        <f t="shared" ref="H48" si="3">F48*G48</f>
        <v>0</v>
      </c>
    </row>
    <row r="49" spans="2:16" ht="14.25" outlineLevel="1">
      <c r="B49" s="285">
        <v>2435</v>
      </c>
      <c r="C49" s="635" t="s">
        <v>520</v>
      </c>
      <c r="D49" s="635"/>
      <c r="E49" s="179">
        <v>755</v>
      </c>
      <c r="F49" s="173">
        <f>E49*'Прайс-лист'!I3*(1-'Прайс-лист'!$E$3)</f>
        <v>17516</v>
      </c>
      <c r="G49" s="175">
        <v>0</v>
      </c>
      <c r="H49" s="174">
        <f t="shared" ref="H49:H56" si="4">F49*G49</f>
        <v>0</v>
      </c>
    </row>
    <row r="50" spans="2:16" ht="15.75" customHeight="1" outlineLevel="1">
      <c r="B50" s="285">
        <v>2651</v>
      </c>
      <c r="C50" s="632" t="s">
        <v>110</v>
      </c>
      <c r="D50" s="632"/>
      <c r="E50" s="182">
        <v>440</v>
      </c>
      <c r="F50" s="173">
        <f>E50*'Прайс-лист'!I3*(1-'Прайс-лист'!$E$3)</f>
        <v>10208</v>
      </c>
      <c r="G50" s="175">
        <v>0</v>
      </c>
      <c r="H50" s="174">
        <f t="shared" si="4"/>
        <v>0</v>
      </c>
    </row>
    <row r="51" spans="2:16" ht="15.75" customHeight="1" outlineLevel="1">
      <c r="B51" s="285">
        <v>3098</v>
      </c>
      <c r="C51" s="632" t="s">
        <v>293</v>
      </c>
      <c r="D51" s="632"/>
      <c r="E51" s="182">
        <v>40</v>
      </c>
      <c r="F51" s="173">
        <f>E51*'Прайс-лист'!I3*(1-'Прайс-лист'!$E$3)</f>
        <v>928</v>
      </c>
      <c r="G51" s="243">
        <f>IF(G36*G50,1,0)</f>
        <v>0</v>
      </c>
      <c r="H51" s="174">
        <f t="shared" si="4"/>
        <v>0</v>
      </c>
    </row>
    <row r="52" spans="2:16" ht="15.75" customHeight="1" outlineLevel="1">
      <c r="B52" s="285">
        <v>2652</v>
      </c>
      <c r="C52" s="632" t="s">
        <v>516</v>
      </c>
      <c r="D52" s="632"/>
      <c r="E52" s="182">
        <v>350</v>
      </c>
      <c r="F52" s="173">
        <f>E52*'Прайс-лист'!I3*(1-'Прайс-лист'!$E$3)</f>
        <v>8120</v>
      </c>
      <c r="G52" s="175">
        <v>0</v>
      </c>
      <c r="H52" s="174">
        <f t="shared" si="4"/>
        <v>0</v>
      </c>
    </row>
    <row r="53" spans="2:16" ht="15.75" customHeight="1" outlineLevel="1">
      <c r="B53" s="285">
        <v>309801</v>
      </c>
      <c r="C53" s="632" t="s">
        <v>430</v>
      </c>
      <c r="D53" s="632"/>
      <c r="E53" s="182">
        <v>32</v>
      </c>
      <c r="F53" s="173">
        <f>E53*'Прайс-лист'!I3*(1-'Прайс-лист'!$E$3)</f>
        <v>742.40000000000009</v>
      </c>
      <c r="G53" s="243">
        <f>IF(G36*G52,1,0)</f>
        <v>0</v>
      </c>
      <c r="H53" s="174">
        <f t="shared" si="4"/>
        <v>0</v>
      </c>
    </row>
    <row r="54" spans="2:16" ht="15.75" customHeight="1" outlineLevel="1">
      <c r="B54" s="285">
        <v>2417</v>
      </c>
      <c r="C54" s="632" t="s">
        <v>111</v>
      </c>
      <c r="D54" s="632"/>
      <c r="E54" s="182">
        <v>565</v>
      </c>
      <c r="F54" s="173">
        <f>E54*'Прайс-лист'!I3*(1-'Прайс-лист'!$E$3)</f>
        <v>13108</v>
      </c>
      <c r="G54" s="175">
        <v>0</v>
      </c>
      <c r="H54" s="174">
        <f t="shared" si="4"/>
        <v>0</v>
      </c>
    </row>
    <row r="55" spans="2:16" ht="15.75" customHeight="1" outlineLevel="1">
      <c r="B55" s="285">
        <v>2743</v>
      </c>
      <c r="C55" s="632" t="s">
        <v>599</v>
      </c>
      <c r="D55" s="632"/>
      <c r="E55" s="182">
        <v>905</v>
      </c>
      <c r="F55" s="173">
        <f>E55*'Прайс-лист'!I3*(1-'Прайс-лист'!$E$3)</f>
        <v>20996</v>
      </c>
      <c r="G55" s="175">
        <v>0</v>
      </c>
      <c r="H55" s="174">
        <f t="shared" si="4"/>
        <v>0</v>
      </c>
    </row>
    <row r="56" spans="2:16" ht="14.25" outlineLevel="1">
      <c r="B56" s="285">
        <v>2745</v>
      </c>
      <c r="C56" s="632" t="s">
        <v>1984</v>
      </c>
      <c r="D56" s="632"/>
      <c r="E56" s="182">
        <v>1131</v>
      </c>
      <c r="F56" s="203">
        <f>E56*'Прайс-лист'!I3*(1-'Прайс-лист'!$E$3)</f>
        <v>26239.200000000001</v>
      </c>
      <c r="G56" s="175">
        <v>0</v>
      </c>
      <c r="H56" s="204">
        <f t="shared" si="4"/>
        <v>0</v>
      </c>
    </row>
    <row r="57" spans="2:16" ht="15.75" customHeight="1" outlineLevel="1">
      <c r="B57" s="285">
        <v>2742</v>
      </c>
      <c r="C57" s="632" t="s">
        <v>600</v>
      </c>
      <c r="D57" s="632"/>
      <c r="E57" s="182">
        <v>950</v>
      </c>
      <c r="F57" s="173">
        <f>E57*'Прайс-лист'!I3*(1-'Прайс-лист'!$E$3)</f>
        <v>22040</v>
      </c>
      <c r="G57" s="175">
        <v>0</v>
      </c>
      <c r="H57" s="174">
        <f t="shared" ref="H57:H58" si="5">F57*G57</f>
        <v>0</v>
      </c>
    </row>
    <row r="58" spans="2:16" ht="15.75" customHeight="1" outlineLevel="1">
      <c r="B58" s="285">
        <v>2718</v>
      </c>
      <c r="C58" s="632" t="s">
        <v>478</v>
      </c>
      <c r="D58" s="632"/>
      <c r="E58" s="182">
        <v>1380</v>
      </c>
      <c r="F58" s="173">
        <f>E58*'Прайс-лист'!I3*(1-'Прайс-лист'!$E$3)</f>
        <v>32016</v>
      </c>
      <c r="G58" s="175">
        <v>0</v>
      </c>
      <c r="H58" s="174">
        <f t="shared" si="5"/>
        <v>0</v>
      </c>
    </row>
    <row r="59" spans="2:16" ht="15.75" customHeight="1" outlineLevel="1">
      <c r="B59" s="285">
        <v>2744</v>
      </c>
      <c r="C59" s="632" t="s">
        <v>297</v>
      </c>
      <c r="D59" s="632"/>
      <c r="E59" s="182">
        <v>4180</v>
      </c>
      <c r="F59" s="173">
        <f>E59*'Прайс-лист'!I3*(1-'Прайс-лист'!$E$3)</f>
        <v>96976</v>
      </c>
      <c r="G59" s="175">
        <v>0</v>
      </c>
      <c r="H59" s="174">
        <f t="shared" ref="H59:H67" si="6">F59*G59</f>
        <v>0</v>
      </c>
    </row>
    <row r="60" spans="2:16" ht="15.75" customHeight="1" outlineLevel="1">
      <c r="B60" s="285">
        <v>2948</v>
      </c>
      <c r="C60" s="632" t="s">
        <v>6</v>
      </c>
      <c r="D60" s="632"/>
      <c r="E60" s="182">
        <v>280</v>
      </c>
      <c r="F60" s="173">
        <f>E60*'Прайс-лист'!I3*(1-'Прайс-лист'!$E$3)</f>
        <v>6496</v>
      </c>
      <c r="G60" s="175">
        <v>0</v>
      </c>
      <c r="H60" s="174">
        <f t="shared" si="6"/>
        <v>0</v>
      </c>
    </row>
    <row r="61" spans="2:16" ht="15.75" customHeight="1" outlineLevel="1">
      <c r="B61" s="285">
        <v>2949</v>
      </c>
      <c r="C61" s="632" t="s">
        <v>67</v>
      </c>
      <c r="D61" s="632"/>
      <c r="E61" s="182">
        <v>310</v>
      </c>
      <c r="F61" s="173">
        <f>E61*'Прайс-лист'!I3*(1-'Прайс-лист'!$E$3)</f>
        <v>7192</v>
      </c>
      <c r="G61" s="175">
        <v>0</v>
      </c>
      <c r="H61" s="174">
        <f t="shared" si="6"/>
        <v>0</v>
      </c>
    </row>
    <row r="62" spans="2:16" ht="15.75" customHeight="1" outlineLevel="1">
      <c r="B62" s="285">
        <v>2997</v>
      </c>
      <c r="C62" s="632" t="s">
        <v>8</v>
      </c>
      <c r="D62" s="632"/>
      <c r="E62" s="182">
        <v>930</v>
      </c>
      <c r="F62" s="173">
        <f>E62*'Прайс-лист'!I3*(1-'Прайс-лист'!$E$3)</f>
        <v>21576</v>
      </c>
      <c r="G62" s="175">
        <v>0</v>
      </c>
      <c r="H62" s="174">
        <f t="shared" si="6"/>
        <v>0</v>
      </c>
    </row>
    <row r="63" spans="2:16" ht="15.75" customHeight="1" outlineLevel="1">
      <c r="B63" s="285">
        <v>299701</v>
      </c>
      <c r="C63" s="632" t="s">
        <v>517</v>
      </c>
      <c r="D63" s="632"/>
      <c r="E63" s="182">
        <v>171</v>
      </c>
      <c r="F63" s="173">
        <f>E63*'Прайс-лист'!I3*(1-'Прайс-лист'!$E$3)</f>
        <v>3967.2000000000003</v>
      </c>
      <c r="G63" s="175">
        <v>0</v>
      </c>
      <c r="H63" s="174">
        <f t="shared" si="6"/>
        <v>0</v>
      </c>
    </row>
    <row r="64" spans="2:16" ht="15.75" customHeight="1" outlineLevel="1">
      <c r="B64" s="285">
        <v>299901</v>
      </c>
      <c r="C64" s="632" t="s">
        <v>473</v>
      </c>
      <c r="D64" s="632"/>
      <c r="E64" s="182">
        <v>400</v>
      </c>
      <c r="F64" s="173">
        <f>E64*'Прайс-лист'!I3*(1-'Прайс-лист'!$E$3)</f>
        <v>9280</v>
      </c>
      <c r="G64" s="175">
        <v>0</v>
      </c>
      <c r="H64" s="174">
        <f t="shared" si="6"/>
        <v>0</v>
      </c>
      <c r="O64" s="148"/>
      <c r="P64" s="148"/>
    </row>
    <row r="65" spans="2:16" ht="15.75" customHeight="1" outlineLevel="1">
      <c r="B65" s="285">
        <v>2998</v>
      </c>
      <c r="C65" s="632" t="s">
        <v>475</v>
      </c>
      <c r="D65" s="632"/>
      <c r="E65" s="182">
        <v>280</v>
      </c>
      <c r="F65" s="173">
        <f>E65*'Прайс-лист'!I3*(1-'Прайс-лист'!$E$3)</f>
        <v>6496</v>
      </c>
      <c r="G65" s="175">
        <v>1</v>
      </c>
      <c r="H65" s="174">
        <f t="shared" ref="H65:H66" si="7">F65*G65</f>
        <v>6496</v>
      </c>
      <c r="O65" s="148"/>
      <c r="P65" s="148"/>
    </row>
    <row r="66" spans="2:16" ht="15.75" customHeight="1" outlineLevel="1">
      <c r="B66" s="285">
        <v>2999</v>
      </c>
      <c r="C66" s="632" t="s">
        <v>474</v>
      </c>
      <c r="D66" s="632"/>
      <c r="E66" s="182">
        <v>144</v>
      </c>
      <c r="F66" s="173">
        <f>E66*'Прайс-лист'!I3*(1-'Прайс-лист'!$E$3)</f>
        <v>3340.8</v>
      </c>
      <c r="G66" s="175">
        <v>2</v>
      </c>
      <c r="H66" s="174">
        <f t="shared" si="7"/>
        <v>6681.6</v>
      </c>
      <c r="O66" s="148"/>
      <c r="P66" s="148"/>
    </row>
    <row r="67" spans="2:16" ht="15.75" customHeight="1" outlineLevel="1">
      <c r="B67" s="285">
        <v>240001</v>
      </c>
      <c r="C67" s="632" t="s">
        <v>596</v>
      </c>
      <c r="D67" s="632"/>
      <c r="E67" s="182">
        <v>1850</v>
      </c>
      <c r="F67" s="173">
        <f>E67*'Прайс-лист'!I3*(1-'Прайс-лист'!$E$3)</f>
        <v>42920</v>
      </c>
      <c r="G67" s="175">
        <v>0</v>
      </c>
      <c r="H67" s="174">
        <f t="shared" si="6"/>
        <v>0</v>
      </c>
      <c r="O67" s="148"/>
      <c r="P67" s="148"/>
    </row>
    <row r="68" spans="2:16" ht="18" outlineLevel="1">
      <c r="B68" s="3"/>
      <c r="C68" s="294"/>
      <c r="D68" s="294"/>
      <c r="E68" s="85"/>
      <c r="F68" s="315" t="s">
        <v>9</v>
      </c>
      <c r="G68" s="633">
        <f>SUM(H27:H67)</f>
        <v>778313.6</v>
      </c>
      <c r="H68" s="633"/>
      <c r="O68" s="148"/>
      <c r="P68" s="148"/>
    </row>
    <row r="84" spans="4:16" ht="15.75" customHeight="1">
      <c r="H84" s="148"/>
      <c r="O84" s="148"/>
      <c r="P84" s="148"/>
    </row>
    <row r="85" spans="4:16" ht="15.75" customHeight="1">
      <c r="H85" s="148"/>
      <c r="O85" s="148"/>
      <c r="P85" s="148"/>
    </row>
    <row r="86" spans="4:16" ht="15.75" customHeight="1">
      <c r="H86" s="148"/>
      <c r="O86" s="148"/>
      <c r="P86" s="148"/>
    </row>
    <row r="87" spans="4:16" ht="15.75" customHeight="1">
      <c r="H87" s="148"/>
      <c r="O87" s="148"/>
      <c r="P87" s="148"/>
    </row>
    <row r="88" spans="4:16" ht="15.75" customHeight="1">
      <c r="H88" s="148"/>
      <c r="O88" s="148"/>
      <c r="P88" s="148"/>
    </row>
    <row r="89" spans="4:16" ht="15.75" customHeight="1">
      <c r="H89" s="148"/>
      <c r="O89" s="148"/>
      <c r="P89" s="148"/>
    </row>
    <row r="90" spans="4:16" ht="15.75" customHeight="1">
      <c r="H90" s="148"/>
      <c r="O90" s="148"/>
      <c r="P90" s="148"/>
    </row>
    <row r="91" spans="4:16" ht="15.75" customHeight="1">
      <c r="H91" s="148"/>
      <c r="O91" s="148"/>
      <c r="P91" s="148"/>
    </row>
    <row r="92" spans="4:16" ht="14.25">
      <c r="D92" s="79"/>
      <c r="F92" s="260"/>
      <c r="H92" s="148"/>
      <c r="O92" s="148"/>
      <c r="P92" s="148"/>
    </row>
    <row r="93" spans="4:16" ht="14.25">
      <c r="D93" s="79"/>
      <c r="F93" s="260"/>
      <c r="H93" s="148"/>
      <c r="O93" s="148"/>
      <c r="P93" s="148"/>
    </row>
    <row r="94" spans="4:16" ht="14.25">
      <c r="D94" s="79"/>
      <c r="F94" s="260"/>
      <c r="H94" s="148"/>
      <c r="O94" s="148"/>
      <c r="P94" s="148"/>
    </row>
    <row r="95" spans="4:16" ht="14.25">
      <c r="D95" s="79"/>
      <c r="F95" s="260"/>
      <c r="H95" s="148"/>
      <c r="O95" s="148"/>
      <c r="P95" s="148"/>
    </row>
    <row r="96" spans="4:16" ht="14.25">
      <c r="D96" s="79"/>
      <c r="F96" s="260"/>
      <c r="H96" s="148"/>
      <c r="O96" s="148"/>
      <c r="P96" s="148"/>
    </row>
    <row r="97" spans="4:16" ht="14.25">
      <c r="D97" s="79"/>
      <c r="F97" s="260"/>
    </row>
    <row r="98" spans="4:16" ht="14.25">
      <c r="D98" s="79"/>
      <c r="F98" s="260"/>
      <c r="H98" s="148"/>
      <c r="O98" s="148"/>
      <c r="P98" s="148"/>
    </row>
    <row r="99" spans="4:16" ht="14.25">
      <c r="H99" s="148"/>
      <c r="O99" s="148"/>
      <c r="P99" s="148"/>
    </row>
    <row r="100" spans="4:16" ht="14.25">
      <c r="H100" s="148"/>
      <c r="O100" s="148"/>
      <c r="P100" s="148"/>
    </row>
    <row r="101" spans="4:16" ht="14.25">
      <c r="D101" s="260"/>
      <c r="H101" s="148"/>
      <c r="O101" s="148"/>
      <c r="P101" s="148"/>
    </row>
    <row r="102" spans="4:16" ht="14.25">
      <c r="D102" s="260"/>
      <c r="H102" s="148"/>
      <c r="O102" s="148"/>
      <c r="P102" s="148"/>
    </row>
    <row r="103" spans="4:16" ht="14.25">
      <c r="D103" s="260"/>
      <c r="H103" s="148"/>
      <c r="O103" s="148"/>
      <c r="P103" s="148"/>
    </row>
    <row r="104" spans="4:16" ht="14.25">
      <c r="D104" s="260"/>
      <c r="H104" s="148"/>
      <c r="O104" s="148"/>
      <c r="P104" s="148"/>
    </row>
    <row r="105" spans="4:16" ht="14.25">
      <c r="D105" s="260"/>
      <c r="H105" s="148"/>
      <c r="O105" s="148"/>
      <c r="P105" s="148"/>
    </row>
    <row r="106" spans="4:16" ht="14.25">
      <c r="D106" s="260"/>
      <c r="H106" s="148"/>
      <c r="O106" s="148"/>
      <c r="P106" s="148"/>
    </row>
    <row r="107" spans="4:16" ht="14.25">
      <c r="D107" s="260"/>
      <c r="H107" s="148"/>
      <c r="O107" s="148"/>
      <c r="P107" s="148"/>
    </row>
    <row r="108" spans="4:16" ht="14.25">
      <c r="D108" s="149"/>
      <c r="H108" s="148"/>
      <c r="O108" s="148"/>
      <c r="P108" s="148"/>
    </row>
    <row r="109" spans="4:16" ht="14.25">
      <c r="H109" s="148"/>
      <c r="O109" s="148"/>
      <c r="P109" s="148"/>
    </row>
    <row r="110" spans="4:16" ht="14.25">
      <c r="D110" s="79"/>
      <c r="H110" s="148"/>
      <c r="O110" s="148"/>
      <c r="P110" s="148"/>
    </row>
    <row r="111" spans="4:16" ht="14.25">
      <c r="D111" s="260"/>
      <c r="F111" s="148"/>
      <c r="H111" s="148"/>
      <c r="O111" s="148"/>
      <c r="P111" s="148"/>
    </row>
    <row r="112" spans="4:16" ht="14.25">
      <c r="D112" s="79"/>
      <c r="F112" s="260"/>
      <c r="H112" s="148"/>
      <c r="O112" s="148"/>
      <c r="P112" s="148"/>
    </row>
    <row r="113" spans="4:16" ht="14.25">
      <c r="D113" s="79"/>
      <c r="F113" s="260"/>
      <c r="H113" s="148"/>
      <c r="O113" s="148"/>
      <c r="P113" s="148"/>
    </row>
    <row r="114" spans="4:16" ht="14.25">
      <c r="D114" s="79"/>
      <c r="F114" s="260"/>
      <c r="H114" s="148"/>
      <c r="O114" s="148"/>
      <c r="P114" s="148"/>
    </row>
    <row r="115" spans="4:16" ht="14.25">
      <c r="D115" s="79"/>
      <c r="F115" s="260"/>
      <c r="H115" s="148"/>
      <c r="O115" s="148"/>
      <c r="P115" s="148"/>
    </row>
    <row r="116" spans="4:16" ht="14.25">
      <c r="D116" s="79"/>
      <c r="F116" s="260"/>
      <c r="H116" s="148"/>
      <c r="O116" s="148"/>
      <c r="P116" s="148"/>
    </row>
    <row r="117" spans="4:16" ht="14.25">
      <c r="H117" s="148"/>
      <c r="O117" s="148"/>
      <c r="P117" s="148"/>
    </row>
    <row r="118" spans="4:16" ht="14.25">
      <c r="H118" s="148"/>
      <c r="O118" s="148"/>
      <c r="P118" s="148"/>
    </row>
    <row r="119" spans="4:16" ht="14.25">
      <c r="H119" s="148"/>
      <c r="O119" s="148"/>
      <c r="P119" s="148"/>
    </row>
    <row r="120" spans="4:16" ht="14.25">
      <c r="H120" s="148"/>
      <c r="O120" s="148"/>
      <c r="P120" s="148"/>
    </row>
  </sheetData>
  <mergeCells count="73">
    <mergeCell ref="C67:D67"/>
    <mergeCell ref="C66:D66"/>
    <mergeCell ref="C65:D65"/>
    <mergeCell ref="G68:H68"/>
    <mergeCell ref="C61:D61"/>
    <mergeCell ref="C62:D62"/>
    <mergeCell ref="C63:D63"/>
    <mergeCell ref="C64:D64"/>
    <mergeCell ref="C56:D56"/>
    <mergeCell ref="C57:D57"/>
    <mergeCell ref="C58:D58"/>
    <mergeCell ref="C59:D59"/>
    <mergeCell ref="C60:D60"/>
    <mergeCell ref="C51:D51"/>
    <mergeCell ref="C52:D52"/>
    <mergeCell ref="C53:D53"/>
    <mergeCell ref="C54:D54"/>
    <mergeCell ref="C55:D55"/>
    <mergeCell ref="C47:D47"/>
    <mergeCell ref="C48:D48"/>
    <mergeCell ref="C49:D49"/>
    <mergeCell ref="C50:D50"/>
    <mergeCell ref="C42:D42"/>
    <mergeCell ref="C43:D43"/>
    <mergeCell ref="C44:D44"/>
    <mergeCell ref="C45:D45"/>
    <mergeCell ref="C46:D46"/>
    <mergeCell ref="C29:H29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F17:H17"/>
    <mergeCell ref="F18:H18"/>
    <mergeCell ref="F19:H19"/>
    <mergeCell ref="C22:D22"/>
    <mergeCell ref="C23:D23"/>
    <mergeCell ref="C24:D24"/>
    <mergeCell ref="F22:H22"/>
    <mergeCell ref="F23:H23"/>
    <mergeCell ref="F24:H24"/>
    <mergeCell ref="C19:D19"/>
    <mergeCell ref="C20:D20"/>
    <mergeCell ref="C21:D21"/>
    <mergeCell ref="F20:H20"/>
    <mergeCell ref="F21:H21"/>
    <mergeCell ref="C16:D16"/>
    <mergeCell ref="C17:D17"/>
    <mergeCell ref="C18:D18"/>
    <mergeCell ref="C12:D12"/>
    <mergeCell ref="C14:D14"/>
    <mergeCell ref="C15:D15"/>
    <mergeCell ref="C13:D13"/>
    <mergeCell ref="F13:H13"/>
    <mergeCell ref="C5:D5"/>
    <mergeCell ref="B2:H2"/>
    <mergeCell ref="Q2:R2"/>
    <mergeCell ref="B3:H3"/>
    <mergeCell ref="C4:D4"/>
    <mergeCell ref="C9:D9"/>
    <mergeCell ref="C10:D10"/>
    <mergeCell ref="C11:D11"/>
    <mergeCell ref="C6:D6"/>
    <mergeCell ref="C7:D7"/>
    <mergeCell ref="C8:D8"/>
  </mergeCells>
  <dataValidations count="8">
    <dataValidation type="list" allowBlank="1" showInputMessage="1" showErrorMessage="1" sqref="D59 D55:D56">
      <formula1>$O$31:$O$34</formula1>
    </dataValidation>
    <dataValidation type="list" allowBlank="1" showInputMessage="1" showErrorMessage="1" sqref="D38">
      <formula1>$P$31:$P$33</formula1>
    </dataValidation>
    <dataValidation type="list" allowBlank="1" showInputMessage="1" showErrorMessage="1" sqref="D33">
      <formula1>$K$31:$K$34</formula1>
    </dataValidation>
    <dataValidation type="list" allowBlank="1" showInputMessage="1" showErrorMessage="1" sqref="D36">
      <formula1>$N$31:$N$43</formula1>
    </dataValidation>
    <dataValidation type="list" allowBlank="1" showInputMessage="1" showErrorMessage="1" sqref="D35">
      <formula1>$M$31:$M$33</formula1>
    </dataValidation>
    <dataValidation type="list" allowBlank="1" showInputMessage="1" showErrorMessage="1" sqref="D37">
      <formula1>$O$31:$O$35</formula1>
    </dataValidation>
    <dataValidation type="list" allowBlank="1" showInputMessage="1" showErrorMessage="1" sqref="D34">
      <formula1>$L$31:$L$34</formula1>
    </dataValidation>
    <dataValidation type="list" allowBlank="1" showInputMessage="1" showErrorMessage="1" sqref="D31">
      <formula1>$J$31:$J$36</formula1>
    </dataValidation>
  </dataValidations>
  <hyperlinks>
    <hyperlink ref="Q2:R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B2:R67"/>
  <sheetViews>
    <sheetView showGridLines="0" zoomScaleNormal="100" workbookViewId="0">
      <pane ySplit="2" topLeftCell="A34" activePane="bottomLeft" state="frozen"/>
      <selection pane="bottomLeft" activeCell="C40" sqref="C40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8" customWidth="1"/>
    <col min="5" max="5" width="11.85546875" style="150" hidden="1" customWidth="1"/>
    <col min="6" max="6" width="15.7109375" style="149" customWidth="1"/>
    <col min="7" max="7" width="10.7109375" style="148" customWidth="1"/>
    <col min="8" max="8" width="15.7109375" style="149" customWidth="1"/>
    <col min="9" max="9" width="9.140625" style="148"/>
    <col min="10" max="14" width="15.7109375" style="148" hidden="1" customWidth="1" outlineLevel="1"/>
    <col min="15" max="16" width="15.7109375" style="151" hidden="1" customWidth="1" outlineLevel="1"/>
    <col min="17" max="17" width="9.140625" style="148" collapsed="1"/>
    <col min="18" max="16384" width="9.140625" style="148"/>
  </cols>
  <sheetData>
    <row r="2" spans="2:18" ht="15.75" customHeight="1">
      <c r="B2" s="638" t="s">
        <v>376</v>
      </c>
      <c r="C2" s="638"/>
      <c r="D2" s="638"/>
      <c r="E2" s="638"/>
      <c r="F2" s="638"/>
      <c r="G2" s="638"/>
      <c r="H2" s="638"/>
      <c r="Q2" s="639" t="s">
        <v>411</v>
      </c>
      <c r="R2" s="639"/>
    </row>
    <row r="3" spans="2:18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8" ht="15.75" customHeight="1" outlineLevel="1">
      <c r="B4" s="157"/>
      <c r="C4" s="637" t="s">
        <v>16</v>
      </c>
      <c r="D4" s="637"/>
      <c r="E4" s="158"/>
      <c r="F4" s="634">
        <v>650</v>
      </c>
      <c r="G4" s="634"/>
      <c r="H4" s="634"/>
    </row>
    <row r="5" spans="2:18" ht="15.75" customHeight="1" outlineLevel="1">
      <c r="B5" s="157"/>
      <c r="C5" s="637" t="s">
        <v>17</v>
      </c>
      <c r="D5" s="637"/>
      <c r="E5" s="158"/>
      <c r="F5" s="634">
        <v>440</v>
      </c>
      <c r="G5" s="634"/>
      <c r="H5" s="634"/>
    </row>
    <row r="6" spans="2:18" ht="15.75" customHeight="1" outlineLevel="1">
      <c r="B6" s="157"/>
      <c r="C6" s="637" t="s">
        <v>18</v>
      </c>
      <c r="D6" s="637"/>
      <c r="E6" s="158"/>
      <c r="F6" s="634">
        <v>265</v>
      </c>
      <c r="G6" s="634"/>
      <c r="H6" s="634"/>
    </row>
    <row r="7" spans="2:18" ht="15.75" customHeight="1" outlineLevel="1">
      <c r="B7" s="157"/>
      <c r="C7" s="637" t="s">
        <v>19</v>
      </c>
      <c r="D7" s="637"/>
      <c r="E7" s="158"/>
      <c r="F7" s="634">
        <v>150</v>
      </c>
      <c r="G7" s="634"/>
      <c r="H7" s="634"/>
    </row>
    <row r="8" spans="2:18" ht="15.75" customHeight="1" outlineLevel="1">
      <c r="B8" s="157"/>
      <c r="C8" s="637" t="s">
        <v>20</v>
      </c>
      <c r="D8" s="637"/>
      <c r="E8" s="158"/>
      <c r="F8" s="634">
        <v>55</v>
      </c>
      <c r="G8" s="634"/>
      <c r="H8" s="634"/>
    </row>
    <row r="9" spans="2:18" ht="15.75" customHeight="1" outlineLevel="1">
      <c r="B9" s="157"/>
      <c r="C9" s="637" t="s">
        <v>36</v>
      </c>
      <c r="D9" s="637"/>
      <c r="E9" s="158"/>
      <c r="F9" s="634">
        <v>750</v>
      </c>
      <c r="G9" s="634"/>
      <c r="H9" s="634"/>
    </row>
    <row r="10" spans="2:18" ht="15.75" customHeight="1" outlineLevel="1">
      <c r="B10" s="157"/>
      <c r="C10" s="637" t="s">
        <v>21</v>
      </c>
      <c r="D10" s="637"/>
      <c r="E10" s="158"/>
      <c r="F10" s="634">
        <v>1400</v>
      </c>
      <c r="G10" s="634"/>
      <c r="H10" s="634"/>
    </row>
    <row r="11" spans="2:18" ht="15.75" customHeight="1" outlineLevel="1">
      <c r="B11" s="157"/>
      <c r="C11" s="637" t="s">
        <v>22</v>
      </c>
      <c r="D11" s="637"/>
      <c r="E11" s="158"/>
      <c r="F11" s="634">
        <v>12</v>
      </c>
      <c r="G11" s="634"/>
      <c r="H11" s="634"/>
    </row>
    <row r="12" spans="2:18" ht="15.75" customHeight="1" outlineLevel="1">
      <c r="B12" s="157"/>
      <c r="C12" s="637" t="s">
        <v>23</v>
      </c>
      <c r="D12" s="637"/>
      <c r="E12" s="158"/>
      <c r="F12" s="634">
        <v>5</v>
      </c>
      <c r="G12" s="634"/>
      <c r="H12" s="634"/>
    </row>
    <row r="13" spans="2:18" ht="15.75" customHeight="1" outlineLevel="1">
      <c r="B13" s="157"/>
      <c r="C13" s="637" t="s">
        <v>172</v>
      </c>
      <c r="D13" s="637"/>
      <c r="E13" s="158"/>
      <c r="F13" s="295"/>
      <c r="G13" s="295">
        <v>150</v>
      </c>
      <c r="H13" s="295"/>
    </row>
    <row r="14" spans="2:18" ht="15.75" customHeight="1" outlineLevel="1">
      <c r="B14" s="157"/>
      <c r="C14" s="637" t="s">
        <v>24</v>
      </c>
      <c r="D14" s="637"/>
      <c r="E14" s="158"/>
      <c r="F14" s="634">
        <v>175</v>
      </c>
      <c r="G14" s="634"/>
      <c r="H14" s="634"/>
    </row>
    <row r="15" spans="2:18" ht="15.75" customHeight="1" outlineLevel="1">
      <c r="B15" s="157"/>
      <c r="C15" s="637" t="s">
        <v>25</v>
      </c>
      <c r="D15" s="637"/>
      <c r="E15" s="158"/>
      <c r="F15" s="634">
        <v>200</v>
      </c>
      <c r="G15" s="634"/>
      <c r="H15" s="634"/>
    </row>
    <row r="16" spans="2:18" ht="15.75" customHeight="1" outlineLevel="1">
      <c r="B16" s="157"/>
      <c r="C16" s="637" t="s">
        <v>26</v>
      </c>
      <c r="D16" s="637"/>
      <c r="E16" s="158"/>
      <c r="F16" s="634">
        <v>300</v>
      </c>
      <c r="G16" s="634"/>
      <c r="H16" s="634"/>
    </row>
    <row r="17" spans="2:16" ht="15.75" customHeight="1" outlineLevel="1">
      <c r="B17" s="157"/>
      <c r="C17" s="637" t="s">
        <v>27</v>
      </c>
      <c r="D17" s="637"/>
      <c r="E17" s="158"/>
      <c r="F17" s="634">
        <v>508</v>
      </c>
      <c r="G17" s="634"/>
      <c r="H17" s="634"/>
    </row>
    <row r="18" spans="2:16" ht="15.75" customHeight="1" outlineLevel="1">
      <c r="B18" s="157"/>
      <c r="C18" s="637" t="s">
        <v>28</v>
      </c>
      <c r="D18" s="637"/>
      <c r="E18" s="158"/>
      <c r="F18" s="634" t="s">
        <v>179</v>
      </c>
      <c r="G18" s="634"/>
      <c r="H18" s="634"/>
    </row>
    <row r="19" spans="2:16" ht="15.75" customHeight="1" outlineLevel="1">
      <c r="B19" s="157"/>
      <c r="C19" s="637" t="s">
        <v>30</v>
      </c>
      <c r="D19" s="637"/>
      <c r="E19" s="158"/>
      <c r="F19" s="634" t="s">
        <v>31</v>
      </c>
      <c r="G19" s="634"/>
      <c r="H19" s="634"/>
    </row>
    <row r="20" spans="2:16" ht="15.75" customHeight="1" outlineLevel="1">
      <c r="B20" s="157"/>
      <c r="C20" s="637" t="s">
        <v>37</v>
      </c>
      <c r="D20" s="637"/>
      <c r="E20" s="158"/>
      <c r="F20" s="634" t="s">
        <v>49</v>
      </c>
      <c r="G20" s="634"/>
      <c r="H20" s="634"/>
    </row>
    <row r="21" spans="2:16" ht="15.75" customHeight="1" outlineLevel="1">
      <c r="B21" s="157"/>
      <c r="C21" s="635" t="s">
        <v>156</v>
      </c>
      <c r="D21" s="635"/>
      <c r="E21" s="158"/>
      <c r="F21" s="634" t="s">
        <v>180</v>
      </c>
      <c r="G21" s="634"/>
      <c r="H21" s="634"/>
    </row>
    <row r="22" spans="2:16" ht="15.75" customHeight="1" outlineLevel="1">
      <c r="B22" s="157"/>
      <c r="C22" s="635" t="s">
        <v>157</v>
      </c>
      <c r="D22" s="635"/>
      <c r="E22" s="158"/>
      <c r="F22" s="634" t="s">
        <v>164</v>
      </c>
      <c r="G22" s="634"/>
      <c r="H22" s="634"/>
    </row>
    <row r="23" spans="2:16" ht="15.75" customHeight="1" outlineLevel="1">
      <c r="B23" s="157"/>
      <c r="C23" s="635" t="s">
        <v>159</v>
      </c>
      <c r="D23" s="635"/>
      <c r="E23" s="158"/>
      <c r="F23" s="634" t="s">
        <v>181</v>
      </c>
      <c r="G23" s="634"/>
      <c r="H23" s="634"/>
    </row>
    <row r="24" spans="2:16" ht="15.75" customHeight="1" outlineLevel="1">
      <c r="B24" s="157"/>
      <c r="C24" s="635" t="s">
        <v>35</v>
      </c>
      <c r="D24" s="635"/>
      <c r="E24" s="158"/>
      <c r="F24" s="634">
        <v>860</v>
      </c>
      <c r="G24" s="634"/>
      <c r="H24" s="634"/>
    </row>
    <row r="25" spans="2:16" ht="15.75" customHeight="1">
      <c r="B25" s="192"/>
      <c r="C25" s="193"/>
      <c r="D25" s="193"/>
      <c r="E25" s="194"/>
      <c r="F25" s="193"/>
      <c r="G25" s="193"/>
      <c r="H25" s="195"/>
    </row>
    <row r="26" spans="2:16" ht="15.75" customHeight="1" outlineLevel="1">
      <c r="B26" s="196" t="s">
        <v>39</v>
      </c>
      <c r="C26" s="197" t="s">
        <v>44</v>
      </c>
      <c r="D26" s="197"/>
      <c r="E26" s="198" t="s">
        <v>1</v>
      </c>
      <c r="F26" s="197" t="s">
        <v>1</v>
      </c>
      <c r="G26" s="197" t="s">
        <v>40</v>
      </c>
      <c r="H26" s="199" t="s">
        <v>41</v>
      </c>
    </row>
    <row r="27" spans="2:16" ht="15.75" customHeight="1" outlineLevel="1">
      <c r="B27" s="292">
        <v>1170</v>
      </c>
      <c r="C27" s="287" t="s">
        <v>146</v>
      </c>
      <c r="D27" s="287"/>
      <c r="E27" s="172">
        <f>22042+115</f>
        <v>22157</v>
      </c>
      <c r="F27" s="173">
        <f>E27*'Прайс-лист'!I3*(1-'Прайс-лист'!$E$3)</f>
        <v>514042.4</v>
      </c>
      <c r="G27" s="250"/>
      <c r="H27" s="174">
        <f>F27</f>
        <v>514042.4</v>
      </c>
    </row>
    <row r="28" spans="2:16" ht="15.75" customHeight="1" outlineLevel="2">
      <c r="B28" s="184"/>
      <c r="C28" s="12" t="s">
        <v>337</v>
      </c>
      <c r="D28" s="12"/>
      <c r="E28" s="12"/>
      <c r="F28" s="12"/>
      <c r="G28" s="12"/>
      <c r="H28" s="12"/>
    </row>
    <row r="29" spans="2:16" ht="372.75" customHeight="1" outlineLevel="2">
      <c r="B29" s="176"/>
      <c r="C29" s="636" t="s">
        <v>617</v>
      </c>
      <c r="D29" s="636"/>
      <c r="E29" s="636"/>
      <c r="F29" s="636"/>
      <c r="G29" s="636"/>
      <c r="H29" s="636"/>
    </row>
    <row r="30" spans="2:16" ht="15.75" customHeight="1" outlineLevel="1">
      <c r="C30" s="12" t="s">
        <v>365</v>
      </c>
      <c r="D30" s="12"/>
      <c r="E30" s="12"/>
      <c r="F30" s="12"/>
      <c r="G30" s="12"/>
      <c r="H30" s="12"/>
    </row>
    <row r="31" spans="2:16" ht="15.75" customHeight="1" outlineLevel="1">
      <c r="B31" s="289">
        <v>2477</v>
      </c>
      <c r="C31" s="290" t="s">
        <v>3</v>
      </c>
      <c r="D31" s="180" t="s">
        <v>277</v>
      </c>
      <c r="E31" s="179">
        <v>875</v>
      </c>
      <c r="F31" s="173">
        <f>E31*'Прайс-лист'!I3*(1-'Прайс-лист'!$E$3)</f>
        <v>20300</v>
      </c>
      <c r="G31" s="175">
        <v>0</v>
      </c>
      <c r="H31" s="174">
        <f>F31*G31</f>
        <v>0</v>
      </c>
      <c r="J31" s="104" t="s">
        <v>277</v>
      </c>
      <c r="K31" s="104" t="s">
        <v>277</v>
      </c>
      <c r="L31" s="104" t="s">
        <v>277</v>
      </c>
      <c r="M31" s="104" t="s">
        <v>277</v>
      </c>
      <c r="N31" s="104" t="s">
        <v>277</v>
      </c>
      <c r="O31" s="104" t="s">
        <v>277</v>
      </c>
      <c r="P31" s="104" t="s">
        <v>277</v>
      </c>
    </row>
    <row r="32" spans="2:16" ht="15.75" customHeight="1" outlineLevel="1">
      <c r="B32" s="190">
        <v>2001</v>
      </c>
      <c r="C32" s="286" t="s">
        <v>448</v>
      </c>
      <c r="D32" s="286"/>
      <c r="E32" s="179">
        <v>23</v>
      </c>
      <c r="F32" s="173">
        <f>E32*'Прайс-лист'!I3*(1-'Прайс-лист'!$E$3)</f>
        <v>533.6</v>
      </c>
      <c r="G32" s="175">
        <v>0</v>
      </c>
      <c r="H32" s="174">
        <f t="shared" ref="H32:H40" si="0">F32*G32</f>
        <v>0</v>
      </c>
      <c r="J32" s="106" t="s">
        <v>368</v>
      </c>
      <c r="K32" s="106" t="s">
        <v>444</v>
      </c>
      <c r="L32" s="108" t="s">
        <v>445</v>
      </c>
      <c r="M32" s="125" t="s">
        <v>399</v>
      </c>
      <c r="N32" s="275" t="s">
        <v>401</v>
      </c>
      <c r="O32" s="106" t="s">
        <v>334</v>
      </c>
      <c r="P32" s="108" t="s">
        <v>383</v>
      </c>
    </row>
    <row r="33" spans="2:16" ht="15.75" customHeight="1" outlineLevel="1">
      <c r="B33" s="289"/>
      <c r="C33" s="286" t="s">
        <v>463</v>
      </c>
      <c r="D33" s="191" t="s">
        <v>277</v>
      </c>
      <c r="E33" s="179">
        <v>4348</v>
      </c>
      <c r="F33" s="173">
        <f>E33*'Прайс-лист'!I3*(1-'Прайс-лист'!$E$3)</f>
        <v>100873.60000000001</v>
      </c>
      <c r="G33" s="175">
        <v>0</v>
      </c>
      <c r="H33" s="174">
        <f t="shared" si="0"/>
        <v>0</v>
      </c>
      <c r="J33" s="106" t="s">
        <v>367</v>
      </c>
      <c r="K33" s="106" t="s">
        <v>443</v>
      </c>
      <c r="L33" s="106" t="s">
        <v>446</v>
      </c>
      <c r="M33" s="125" t="s">
        <v>400</v>
      </c>
      <c r="N33" s="275" t="s">
        <v>402</v>
      </c>
      <c r="O33" s="106" t="s">
        <v>335</v>
      </c>
      <c r="P33" s="104" t="s">
        <v>382</v>
      </c>
    </row>
    <row r="34" spans="2:16" ht="15.75" customHeight="1" outlineLevel="1">
      <c r="B34" s="289">
        <v>211401</v>
      </c>
      <c r="C34" s="286" t="s">
        <v>463</v>
      </c>
      <c r="D34" s="191" t="s">
        <v>277</v>
      </c>
      <c r="E34" s="179">
        <v>5148</v>
      </c>
      <c r="F34" s="173">
        <f>E34*'Прайс-лист'!I3*(1-'Прайс-лист'!$E$3)</f>
        <v>119433.60000000001</v>
      </c>
      <c r="G34" s="175">
        <v>0</v>
      </c>
      <c r="H34" s="174">
        <f t="shared" ref="H34" si="1">F34*G34</f>
        <v>0</v>
      </c>
      <c r="J34" s="106" t="s">
        <v>331</v>
      </c>
      <c r="K34" s="108" t="s">
        <v>523</v>
      </c>
      <c r="L34" s="106" t="s">
        <v>447</v>
      </c>
      <c r="M34" s="120"/>
      <c r="N34" s="276" t="s">
        <v>593</v>
      </c>
      <c r="O34" s="106" t="s">
        <v>336</v>
      </c>
      <c r="P34" s="106"/>
    </row>
    <row r="35" spans="2:16" ht="15.75" customHeight="1" outlineLevel="1">
      <c r="B35" s="289">
        <v>2004</v>
      </c>
      <c r="C35" s="286" t="s">
        <v>279</v>
      </c>
      <c r="D35" s="191" t="s">
        <v>277</v>
      </c>
      <c r="E35" s="179">
        <v>0</v>
      </c>
      <c r="F35" s="173">
        <f>E35*'Прайс-лист'!I3*(1-'Прайс-лист'!$E$3)</f>
        <v>0</v>
      </c>
      <c r="G35" s="175">
        <v>0</v>
      </c>
      <c r="H35" s="174">
        <f t="shared" si="0"/>
        <v>0</v>
      </c>
      <c r="J35" s="108" t="s">
        <v>332</v>
      </c>
      <c r="L35" s="106"/>
      <c r="M35" s="106"/>
      <c r="N35" s="276" t="s">
        <v>594</v>
      </c>
      <c r="O35" s="108" t="s">
        <v>435</v>
      </c>
      <c r="P35" s="108"/>
    </row>
    <row r="36" spans="2:16" ht="15.75" customHeight="1" outlineLevel="1">
      <c r="B36" s="289">
        <v>3066</v>
      </c>
      <c r="C36" s="284" t="s">
        <v>408</v>
      </c>
      <c r="D36" s="191" t="s">
        <v>277</v>
      </c>
      <c r="E36" s="179">
        <v>284</v>
      </c>
      <c r="F36" s="173">
        <f>E36*'Прайс-лист'!I3*(1-'Прайс-лист'!$E$3)</f>
        <v>6588.8</v>
      </c>
      <c r="G36" s="175">
        <v>0</v>
      </c>
      <c r="H36" s="174">
        <f t="shared" si="0"/>
        <v>0</v>
      </c>
      <c r="J36" s="108" t="s">
        <v>333</v>
      </c>
      <c r="M36" s="107"/>
      <c r="N36" s="275" t="s">
        <v>403</v>
      </c>
      <c r="O36" s="107"/>
      <c r="P36" s="107"/>
    </row>
    <row r="37" spans="2:16" ht="15.75" customHeight="1" outlineLevel="1">
      <c r="B37" s="289">
        <v>3505</v>
      </c>
      <c r="C37" s="290" t="s">
        <v>329</v>
      </c>
      <c r="D37" s="180" t="s">
        <v>277</v>
      </c>
      <c r="E37" s="179">
        <v>1133</v>
      </c>
      <c r="F37" s="173">
        <f>E37*'Прайс-лист'!I3*(1-'Прайс-лист'!$E$3)</f>
        <v>26285.600000000002</v>
      </c>
      <c r="G37" s="175">
        <v>0</v>
      </c>
      <c r="H37" s="174">
        <f>F37*G37</f>
        <v>0</v>
      </c>
      <c r="M37" s="151"/>
      <c r="N37" s="275" t="s">
        <v>404</v>
      </c>
    </row>
    <row r="38" spans="2:16" ht="15.75" customHeight="1" outlineLevel="1">
      <c r="B38" s="291" t="s">
        <v>378</v>
      </c>
      <c r="C38" s="282" t="s">
        <v>381</v>
      </c>
      <c r="D38" s="178" t="s">
        <v>277</v>
      </c>
      <c r="E38" s="179">
        <v>0</v>
      </c>
      <c r="F38" s="173">
        <f>E38*'Прайс-лист'!I3*(1-'Прайс-лист'!$E$3)</f>
        <v>0</v>
      </c>
      <c r="G38" s="175">
        <v>0</v>
      </c>
      <c r="H38" s="174">
        <f t="shared" ref="H38:H39" si="2">F38*G38</f>
        <v>0</v>
      </c>
      <c r="M38" s="151"/>
      <c r="N38" s="275" t="s">
        <v>405</v>
      </c>
    </row>
    <row r="39" spans="2:16" ht="15.75" customHeight="1" outlineLevel="1">
      <c r="B39" s="291">
        <v>2143</v>
      </c>
      <c r="C39" s="288" t="s">
        <v>360</v>
      </c>
      <c r="D39" s="288"/>
      <c r="E39" s="179">
        <v>205</v>
      </c>
      <c r="F39" s="173">
        <f>E39*'Прайс-лист'!I3*(1-'Прайс-лист'!$E$3)</f>
        <v>4756</v>
      </c>
      <c r="G39" s="175">
        <v>0</v>
      </c>
      <c r="H39" s="174">
        <f t="shared" si="2"/>
        <v>0</v>
      </c>
      <c r="M39" s="151"/>
      <c r="N39" s="276" t="s">
        <v>595</v>
      </c>
    </row>
    <row r="40" spans="2:16" ht="15.75" customHeight="1" outlineLevel="1">
      <c r="B40" s="292">
        <v>2564</v>
      </c>
      <c r="C40" s="607" t="s">
        <v>3007</v>
      </c>
      <c r="D40" s="287"/>
      <c r="E40" s="179">
        <v>202</v>
      </c>
      <c r="F40" s="173">
        <f>E40*'Прайс-лист'!I3*(1-'Прайс-лист'!$E$3)</f>
        <v>4686.4000000000005</v>
      </c>
      <c r="G40" s="175">
        <v>0</v>
      </c>
      <c r="H40" s="174">
        <f t="shared" si="0"/>
        <v>0</v>
      </c>
      <c r="M40" s="151"/>
      <c r="N40" s="275" t="s">
        <v>406</v>
      </c>
    </row>
    <row r="41" spans="2:16" ht="15.75" customHeight="1" outlineLevel="1">
      <c r="C41" s="189" t="s">
        <v>4</v>
      </c>
      <c r="D41" s="189"/>
      <c r="E41" s="189"/>
      <c r="F41" s="189"/>
      <c r="G41" s="189"/>
      <c r="H41" s="189"/>
      <c r="N41" s="275" t="s">
        <v>407</v>
      </c>
    </row>
    <row r="42" spans="2:16" ht="15.75" customHeight="1" outlineLevel="1">
      <c r="B42" s="303">
        <v>414601</v>
      </c>
      <c r="C42" s="644" t="s">
        <v>377</v>
      </c>
      <c r="D42" s="644"/>
      <c r="E42" s="182">
        <v>71</v>
      </c>
      <c r="F42" s="173">
        <f>E42*'Прайс-лист'!I3*(1-'Прайс-лист'!$E$3)</f>
        <v>1647.2</v>
      </c>
      <c r="G42" s="175">
        <v>0</v>
      </c>
      <c r="H42" s="174">
        <f t="shared" ref="H42:H66" si="3">F42*G42</f>
        <v>0</v>
      </c>
      <c r="M42" s="65"/>
      <c r="N42" s="277"/>
    </row>
    <row r="43" spans="2:16" ht="15.75" customHeight="1" outlineLevel="1">
      <c r="B43" s="303">
        <v>2532</v>
      </c>
      <c r="C43" s="644" t="s">
        <v>515</v>
      </c>
      <c r="D43" s="644"/>
      <c r="E43" s="182">
        <v>611</v>
      </c>
      <c r="F43" s="173">
        <f>E43*'Прайс-лист'!I3*(1-'Прайс-лист'!$E$3)</f>
        <v>14175.2</v>
      </c>
      <c r="G43" s="175">
        <v>0</v>
      </c>
      <c r="H43" s="174">
        <f t="shared" si="3"/>
        <v>0</v>
      </c>
      <c r="N43" s="278" t="s">
        <v>347</v>
      </c>
    </row>
    <row r="44" spans="2:16" ht="15.75" customHeight="1" outlineLevel="1">
      <c r="B44" s="303">
        <v>2514</v>
      </c>
      <c r="C44" s="632" t="s">
        <v>532</v>
      </c>
      <c r="D44" s="632"/>
      <c r="E44" s="182">
        <v>1130</v>
      </c>
      <c r="F44" s="173">
        <f>E44*'Прайс-лист'!I3*(1-'Прайс-лист'!$E$3)</f>
        <v>26216</v>
      </c>
      <c r="G44" s="175">
        <v>0</v>
      </c>
      <c r="H44" s="174">
        <f t="shared" si="3"/>
        <v>0</v>
      </c>
    </row>
    <row r="45" spans="2:16" ht="15.75" customHeight="1" outlineLevel="1">
      <c r="B45" s="303">
        <v>2525</v>
      </c>
      <c r="C45" s="632" t="s">
        <v>356</v>
      </c>
      <c r="D45" s="632"/>
      <c r="E45" s="182">
        <v>435</v>
      </c>
      <c r="F45" s="173">
        <f>E45*'Прайс-лист'!I3*(1-'Прайс-лист'!$E$3)</f>
        <v>10092</v>
      </c>
      <c r="G45" s="175">
        <v>0</v>
      </c>
      <c r="H45" s="174">
        <f t="shared" si="3"/>
        <v>0</v>
      </c>
    </row>
    <row r="46" spans="2:16" ht="15.75" customHeight="1" outlineLevel="1">
      <c r="B46" s="303">
        <v>2706</v>
      </c>
      <c r="C46" s="632" t="s">
        <v>441</v>
      </c>
      <c r="D46" s="632"/>
      <c r="E46" s="182">
        <v>686</v>
      </c>
      <c r="F46" s="173">
        <f>E46*'Прайс-лист'!I3*(1-'Прайс-лист'!$E$3)</f>
        <v>15915.2</v>
      </c>
      <c r="G46" s="175">
        <v>0</v>
      </c>
      <c r="H46" s="174">
        <f t="shared" si="3"/>
        <v>0</v>
      </c>
    </row>
    <row r="47" spans="2:16" ht="15.75" customHeight="1" outlineLevel="1">
      <c r="B47" s="303">
        <v>2705</v>
      </c>
      <c r="C47" s="632" t="s">
        <v>109</v>
      </c>
      <c r="D47" s="632"/>
      <c r="E47" s="182">
        <v>735</v>
      </c>
      <c r="F47" s="173">
        <f>E47*'Прайс-лист'!I3*(1-'Прайс-лист'!$E$3)</f>
        <v>17052</v>
      </c>
      <c r="G47" s="175">
        <v>0</v>
      </c>
      <c r="H47" s="174">
        <f t="shared" si="3"/>
        <v>0</v>
      </c>
    </row>
    <row r="48" spans="2:16" ht="15.75" customHeight="1" outlineLevel="1">
      <c r="B48" s="303">
        <v>2601</v>
      </c>
      <c r="C48" s="632" t="s">
        <v>612</v>
      </c>
      <c r="D48" s="632"/>
      <c r="E48" s="182">
        <v>101</v>
      </c>
      <c r="F48" s="173">
        <f>E48*'Прайс-лист'!I3*(1-'Прайс-лист'!$E$3)</f>
        <v>2343.2000000000003</v>
      </c>
      <c r="G48" s="175">
        <v>0</v>
      </c>
      <c r="H48" s="174">
        <f>F48*G48</f>
        <v>0</v>
      </c>
    </row>
    <row r="49" spans="2:8" ht="15.75" customHeight="1" outlineLevel="1">
      <c r="B49" s="303">
        <v>2271</v>
      </c>
      <c r="C49" s="632" t="s">
        <v>603</v>
      </c>
      <c r="D49" s="632"/>
      <c r="E49" s="182">
        <v>2153</v>
      </c>
      <c r="F49" s="173">
        <f>E49*'Прайс-лист'!I3*(1-'Прайс-лист'!$E$3)</f>
        <v>49949.600000000006</v>
      </c>
      <c r="G49" s="175">
        <v>0</v>
      </c>
      <c r="H49" s="174">
        <f t="shared" ref="H49" si="4">F49*G49</f>
        <v>0</v>
      </c>
    </row>
    <row r="50" spans="2:8" ht="15.75" customHeight="1" outlineLevel="1">
      <c r="B50" s="295">
        <v>2416</v>
      </c>
      <c r="C50" s="632" t="s">
        <v>530</v>
      </c>
      <c r="D50" s="632"/>
      <c r="E50" s="182">
        <v>546</v>
      </c>
      <c r="F50" s="173">
        <f>E50*'Прайс-лист'!I3*(1-'Прайс-лист'!$E$3)</f>
        <v>12667.2</v>
      </c>
      <c r="G50" s="175">
        <v>0</v>
      </c>
      <c r="H50" s="174">
        <f t="shared" si="3"/>
        <v>0</v>
      </c>
    </row>
    <row r="51" spans="2:8" ht="15.75" customHeight="1" outlineLevel="1">
      <c r="B51" s="295">
        <v>2326</v>
      </c>
      <c r="C51" s="632" t="s">
        <v>110</v>
      </c>
      <c r="D51" s="632"/>
      <c r="E51" s="182">
        <v>504</v>
      </c>
      <c r="F51" s="173">
        <f>E51*'Прайс-лист'!I3*(1-'Прайс-лист'!$E$3)</f>
        <v>11692.800000000001</v>
      </c>
      <c r="G51" s="175">
        <v>0</v>
      </c>
      <c r="H51" s="174">
        <f t="shared" si="3"/>
        <v>0</v>
      </c>
    </row>
    <row r="52" spans="2:8" ht="15.75" customHeight="1" outlineLevel="1">
      <c r="B52" s="295">
        <v>306704</v>
      </c>
      <c r="C52" s="632" t="s">
        <v>293</v>
      </c>
      <c r="D52" s="632"/>
      <c r="E52" s="182">
        <v>66</v>
      </c>
      <c r="F52" s="173">
        <f>E52*'Прайс-лист'!I3*(1-'Прайс-лист'!$E$3)</f>
        <v>1531.2</v>
      </c>
      <c r="G52" s="243">
        <f>IF(G36*G51,1,0)</f>
        <v>0</v>
      </c>
      <c r="H52" s="174">
        <f t="shared" si="3"/>
        <v>0</v>
      </c>
    </row>
    <row r="53" spans="2:8" ht="15.75" customHeight="1" outlineLevel="1">
      <c r="B53" s="295">
        <v>2329</v>
      </c>
      <c r="C53" s="632" t="s">
        <v>429</v>
      </c>
      <c r="D53" s="632"/>
      <c r="E53" s="182">
        <v>350</v>
      </c>
      <c r="F53" s="173">
        <f>E53*'Прайс-лист'!I3*(1-'Прайс-лист'!$E$3)</f>
        <v>8120</v>
      </c>
      <c r="G53" s="175">
        <v>0</v>
      </c>
      <c r="H53" s="174">
        <f t="shared" si="3"/>
        <v>0</v>
      </c>
    </row>
    <row r="54" spans="2:8" ht="15.75" customHeight="1" outlineLevel="1">
      <c r="B54" s="295">
        <v>306804</v>
      </c>
      <c r="C54" s="632" t="s">
        <v>430</v>
      </c>
      <c r="D54" s="632"/>
      <c r="E54" s="182">
        <v>32</v>
      </c>
      <c r="F54" s="173">
        <f>E54*'Прайс-лист'!I3*(1-'Прайс-лист'!$E$3)</f>
        <v>742.40000000000009</v>
      </c>
      <c r="G54" s="243">
        <f>IF(G36*G53,1,0)</f>
        <v>0</v>
      </c>
      <c r="H54" s="174">
        <f t="shared" si="3"/>
        <v>0</v>
      </c>
    </row>
    <row r="55" spans="2:8" ht="15.75" customHeight="1" outlineLevel="1">
      <c r="B55" s="295">
        <v>2339</v>
      </c>
      <c r="C55" s="632" t="s">
        <v>428</v>
      </c>
      <c r="D55" s="632"/>
      <c r="E55" s="182">
        <v>483</v>
      </c>
      <c r="F55" s="173">
        <f>E55*'Прайс-лист'!I3*(1-'Прайс-лист'!$E$3)</f>
        <v>11205.6</v>
      </c>
      <c r="G55" s="175">
        <v>0</v>
      </c>
      <c r="H55" s="174">
        <f t="shared" si="3"/>
        <v>0</v>
      </c>
    </row>
    <row r="56" spans="2:8" ht="15.75" customHeight="1" outlineLevel="1">
      <c r="B56" s="295">
        <v>306904</v>
      </c>
      <c r="C56" s="632" t="s">
        <v>431</v>
      </c>
      <c r="D56" s="632"/>
      <c r="E56" s="182">
        <v>32</v>
      </c>
      <c r="F56" s="173">
        <f>E56*'Прайс-лист'!I3*(1-'Прайс-лист'!$E$3)</f>
        <v>742.40000000000009</v>
      </c>
      <c r="G56" s="243">
        <f>IF(G36*G55,1,0)</f>
        <v>0</v>
      </c>
      <c r="H56" s="174">
        <f t="shared" si="3"/>
        <v>0</v>
      </c>
    </row>
    <row r="57" spans="2:8" ht="15.75" customHeight="1" outlineLevel="1">
      <c r="B57" s="295">
        <v>2417</v>
      </c>
      <c r="C57" s="632" t="s">
        <v>111</v>
      </c>
      <c r="D57" s="632"/>
      <c r="E57" s="182">
        <v>565</v>
      </c>
      <c r="F57" s="173">
        <f>E57*'Прайс-лист'!I3*(1-'Прайс-лист'!$E$3)</f>
        <v>13108</v>
      </c>
      <c r="G57" s="175">
        <v>0</v>
      </c>
      <c r="H57" s="174">
        <f t="shared" si="3"/>
        <v>0</v>
      </c>
    </row>
    <row r="58" spans="2:8" ht="15.75" customHeight="1" outlineLevel="1">
      <c r="B58" s="303">
        <v>2736</v>
      </c>
      <c r="C58" s="632" t="s">
        <v>602</v>
      </c>
      <c r="D58" s="632"/>
      <c r="E58" s="182">
        <v>857</v>
      </c>
      <c r="F58" s="173">
        <f>E58*'Прайс-лист'!I3*(1-'Прайс-лист'!$E$3)</f>
        <v>19882.400000000001</v>
      </c>
      <c r="G58" s="175">
        <v>0</v>
      </c>
      <c r="H58" s="174">
        <f t="shared" si="3"/>
        <v>0</v>
      </c>
    </row>
    <row r="59" spans="2:8" ht="15.75" customHeight="1" outlineLevel="1">
      <c r="B59" s="303">
        <v>2943</v>
      </c>
      <c r="C59" s="632" t="s">
        <v>6</v>
      </c>
      <c r="D59" s="632"/>
      <c r="E59" s="182">
        <v>245</v>
      </c>
      <c r="F59" s="173">
        <f>E59*'Прайс-лист'!I3*(1-'Прайс-лист'!$E$3)</f>
        <v>5684</v>
      </c>
      <c r="G59" s="175">
        <v>0</v>
      </c>
      <c r="H59" s="174">
        <f t="shared" si="3"/>
        <v>0</v>
      </c>
    </row>
    <row r="60" spans="2:8" ht="15.75" customHeight="1" outlineLevel="1">
      <c r="B60" s="303">
        <v>2944</v>
      </c>
      <c r="C60" s="632" t="s">
        <v>67</v>
      </c>
      <c r="D60" s="632"/>
      <c r="E60" s="182">
        <v>268</v>
      </c>
      <c r="F60" s="173">
        <f>E60*'Прайс-лист'!I3*(1-'Прайс-лист'!$E$3)</f>
        <v>6217.6</v>
      </c>
      <c r="G60" s="175">
        <v>0</v>
      </c>
      <c r="H60" s="174">
        <f t="shared" si="3"/>
        <v>0</v>
      </c>
    </row>
    <row r="61" spans="2:8" ht="15.75" customHeight="1" outlineLevel="1">
      <c r="B61" s="303">
        <v>2886</v>
      </c>
      <c r="C61" s="632" t="s">
        <v>8</v>
      </c>
      <c r="D61" s="632"/>
      <c r="E61" s="182">
        <v>730</v>
      </c>
      <c r="F61" s="173">
        <f>E61*'Прайс-лист'!I3*(1-'Прайс-лист'!$E$3)</f>
        <v>16936</v>
      </c>
      <c r="G61" s="175">
        <v>0</v>
      </c>
      <c r="H61" s="174">
        <f t="shared" si="3"/>
        <v>0</v>
      </c>
    </row>
    <row r="62" spans="2:8" ht="15.75" customHeight="1" outlineLevel="1">
      <c r="B62" s="303">
        <v>288701</v>
      </c>
      <c r="C62" s="632" t="s">
        <v>358</v>
      </c>
      <c r="D62" s="632"/>
      <c r="E62" s="182">
        <v>340</v>
      </c>
      <c r="F62" s="173">
        <f>E62*'Прайс-лист'!I3*(1-'Прайс-лист'!$E$3)</f>
        <v>7888</v>
      </c>
      <c r="G62" s="175">
        <v>0</v>
      </c>
      <c r="H62" s="174">
        <f>F62*G62</f>
        <v>0</v>
      </c>
    </row>
    <row r="63" spans="2:8" ht="15.75" customHeight="1" outlineLevel="1">
      <c r="B63" s="303">
        <v>2887</v>
      </c>
      <c r="C63" s="632" t="s">
        <v>341</v>
      </c>
      <c r="D63" s="632"/>
      <c r="E63" s="182">
        <v>178</v>
      </c>
      <c r="F63" s="173">
        <f>E63*'Прайс-лист'!I3*(1-'Прайс-лист'!$E$3)</f>
        <v>4129.6000000000004</v>
      </c>
      <c r="G63" s="175">
        <v>0</v>
      </c>
      <c r="H63" s="174">
        <f t="shared" si="3"/>
        <v>0</v>
      </c>
    </row>
    <row r="64" spans="2:8" ht="15.75" customHeight="1" outlineLevel="1">
      <c r="B64" s="303">
        <v>2888</v>
      </c>
      <c r="C64" s="632" t="s">
        <v>342</v>
      </c>
      <c r="D64" s="632"/>
      <c r="E64" s="182">
        <v>103</v>
      </c>
      <c r="F64" s="173">
        <f>E64*'Прайс-лист'!I3*(1-'Прайс-лист'!$E$3)</f>
        <v>2389.6</v>
      </c>
      <c r="G64" s="175">
        <v>0</v>
      </c>
      <c r="H64" s="174">
        <f t="shared" si="3"/>
        <v>0</v>
      </c>
    </row>
    <row r="65" spans="2:8" ht="15.75" customHeight="1" outlineLevel="1">
      <c r="B65" s="303">
        <v>2889</v>
      </c>
      <c r="C65" s="632" t="s">
        <v>517</v>
      </c>
      <c r="D65" s="632"/>
      <c r="E65" s="182">
        <v>139</v>
      </c>
      <c r="F65" s="173">
        <f>E65*'Прайс-лист'!I3*(1-'Прайс-лист'!$E$3)</f>
        <v>3224.8</v>
      </c>
      <c r="G65" s="175">
        <v>0</v>
      </c>
      <c r="H65" s="174">
        <f t="shared" si="3"/>
        <v>0</v>
      </c>
    </row>
    <row r="66" spans="2:8" ht="15.75" customHeight="1" outlineLevel="1">
      <c r="B66" s="303">
        <v>2400</v>
      </c>
      <c r="C66" s="632" t="s">
        <v>596</v>
      </c>
      <c r="D66" s="632"/>
      <c r="E66" s="182">
        <v>1600</v>
      </c>
      <c r="F66" s="173">
        <f>E66*'Прайс-лист'!I3*(1-'Прайс-лист'!$E$3)</f>
        <v>37120</v>
      </c>
      <c r="G66" s="175">
        <v>0</v>
      </c>
      <c r="H66" s="174">
        <f t="shared" si="3"/>
        <v>0</v>
      </c>
    </row>
    <row r="67" spans="2:8" ht="18">
      <c r="B67" s="3"/>
      <c r="C67" s="251"/>
      <c r="D67" s="251"/>
      <c r="E67" s="85"/>
      <c r="F67" s="315" t="s">
        <v>9</v>
      </c>
      <c r="G67" s="633">
        <f>SUM(H27:H66)</f>
        <v>514042.4</v>
      </c>
      <c r="H67" s="633"/>
    </row>
  </sheetData>
  <sortState ref="A36:H61">
    <sortCondition ref="A36"/>
  </sortState>
  <mergeCells count="71">
    <mergeCell ref="C57:D57"/>
    <mergeCell ref="C58:D58"/>
    <mergeCell ref="C59:D59"/>
    <mergeCell ref="C60:D60"/>
    <mergeCell ref="C66:D66"/>
    <mergeCell ref="C61:D61"/>
    <mergeCell ref="C62:D62"/>
    <mergeCell ref="C63:D63"/>
    <mergeCell ref="C64:D64"/>
    <mergeCell ref="C65:D65"/>
    <mergeCell ref="C52:D52"/>
    <mergeCell ref="C53:D53"/>
    <mergeCell ref="C54:D54"/>
    <mergeCell ref="C55:D55"/>
    <mergeCell ref="C56:D56"/>
    <mergeCell ref="C47:D47"/>
    <mergeCell ref="C48:D48"/>
    <mergeCell ref="C49:D49"/>
    <mergeCell ref="C50:D50"/>
    <mergeCell ref="C51:D51"/>
    <mergeCell ref="C42:D42"/>
    <mergeCell ref="C43:D43"/>
    <mergeCell ref="C44:D44"/>
    <mergeCell ref="C45:D45"/>
    <mergeCell ref="C46:D46"/>
    <mergeCell ref="C9:D9"/>
    <mergeCell ref="F23:H23"/>
    <mergeCell ref="F24:H24"/>
    <mergeCell ref="C29:H29"/>
    <mergeCell ref="F4:H4"/>
    <mergeCell ref="F5:H5"/>
    <mergeCell ref="F6:H6"/>
    <mergeCell ref="F7:H7"/>
    <mergeCell ref="F8:H8"/>
    <mergeCell ref="F9:H9"/>
    <mergeCell ref="F10:H10"/>
    <mergeCell ref="F11:H11"/>
    <mergeCell ref="F12:H12"/>
    <mergeCell ref="F14:H14"/>
    <mergeCell ref="F15:H15"/>
    <mergeCell ref="F16:H16"/>
    <mergeCell ref="C4:D4"/>
    <mergeCell ref="C5:D5"/>
    <mergeCell ref="C6:D6"/>
    <mergeCell ref="C7:D7"/>
    <mergeCell ref="C8:D8"/>
    <mergeCell ref="F21:H21"/>
    <mergeCell ref="F22:H22"/>
    <mergeCell ref="C21:D21"/>
    <mergeCell ref="C12:D12"/>
    <mergeCell ref="C14:D14"/>
    <mergeCell ref="C15:D15"/>
    <mergeCell ref="F18:H18"/>
    <mergeCell ref="F19:H19"/>
    <mergeCell ref="F17:H17"/>
    <mergeCell ref="G67:H67"/>
    <mergeCell ref="C13:D13"/>
    <mergeCell ref="Q2:R2"/>
    <mergeCell ref="C22:D22"/>
    <mergeCell ref="C23:D23"/>
    <mergeCell ref="C24:D24"/>
    <mergeCell ref="C16:D16"/>
    <mergeCell ref="C17:D17"/>
    <mergeCell ref="C18:D18"/>
    <mergeCell ref="C19:D19"/>
    <mergeCell ref="C20:D20"/>
    <mergeCell ref="B2:H2"/>
    <mergeCell ref="B3:H3"/>
    <mergeCell ref="F20:H20"/>
    <mergeCell ref="C10:D10"/>
    <mergeCell ref="C11:D11"/>
  </mergeCells>
  <dataValidations count="7">
    <dataValidation type="list" allowBlank="1" showInputMessage="1" showErrorMessage="1" sqref="D31">
      <formula1>$J$31:$J$36</formula1>
    </dataValidation>
    <dataValidation type="list" allowBlank="1" showInputMessage="1" showErrorMessage="1" sqref="D34">
      <formula1>$L$31:$L$34</formula1>
    </dataValidation>
    <dataValidation type="list" allowBlank="1" showInputMessage="1" showErrorMessage="1" sqref="D37">
      <formula1>$O$31:$O$35</formula1>
    </dataValidation>
    <dataValidation type="list" allowBlank="1" showInputMessage="1" showErrorMessage="1" sqref="D35">
      <formula1>$M$31:$M$33</formula1>
    </dataValidation>
    <dataValidation type="list" allowBlank="1" showInputMessage="1" showErrorMessage="1" sqref="D36">
      <formula1>$N$31:$N$43</formula1>
    </dataValidation>
    <dataValidation type="list" allowBlank="1" showInputMessage="1" showErrorMessage="1" sqref="D38">
      <formula1>$P$31:$P$33</formula1>
    </dataValidation>
    <dataValidation type="list" allowBlank="1" showInputMessage="1" showErrorMessage="1" sqref="D33">
      <formula1>$K$31:$K$34</formula1>
    </dataValidation>
  </dataValidations>
  <hyperlinks>
    <hyperlink ref="Q2:R2" location="'Прайс-лист'!A1" display="на главную"/>
  </hyperlinks>
  <pageMargins left="0.23622047244094491" right="0.23622047244094491" top="0.74803149606299213" bottom="0.74803149606299213" header="0.31496062992125984" footer="0.31496062992125984"/>
  <pageSetup paperSize="9" scale="60" orientation="portrait" horizontalDpi="0" verticalDpi="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B2:S68"/>
  <sheetViews>
    <sheetView showGridLines="0" zoomScaleNormal="100" workbookViewId="0">
      <pane ySplit="2" topLeftCell="A32" activePane="bottomLeft" state="frozen"/>
      <selection pane="bottomLeft" activeCell="C41" sqref="C41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8" customWidth="1"/>
    <col min="5" max="5" width="11.85546875" style="150" hidden="1" customWidth="1"/>
    <col min="6" max="6" width="15.7109375" style="149" customWidth="1"/>
    <col min="7" max="7" width="10.7109375" style="148" customWidth="1"/>
    <col min="8" max="8" width="15.7109375" style="149" customWidth="1"/>
    <col min="9" max="9" width="9.140625" style="148" customWidth="1"/>
    <col min="10" max="11" width="15.7109375" style="148" hidden="1" customWidth="1" outlineLevel="1"/>
    <col min="12" max="17" width="15.7109375" style="107" hidden="1" customWidth="1" outlineLevel="1"/>
    <col min="18" max="18" width="9.140625" style="148" collapsed="1"/>
    <col min="19" max="16384" width="9.140625" style="148"/>
  </cols>
  <sheetData>
    <row r="2" spans="2:19" ht="15.75" customHeight="1">
      <c r="B2" s="638" t="s">
        <v>330</v>
      </c>
      <c r="C2" s="638"/>
      <c r="D2" s="638"/>
      <c r="E2" s="638"/>
      <c r="F2" s="638"/>
      <c r="G2" s="638"/>
      <c r="H2" s="638"/>
      <c r="R2" s="639" t="s">
        <v>411</v>
      </c>
      <c r="S2" s="639"/>
    </row>
    <row r="3" spans="2:19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19" ht="15.75" customHeight="1" outlineLevel="1">
      <c r="B4" s="157"/>
      <c r="C4" s="637" t="s">
        <v>16</v>
      </c>
      <c r="D4" s="637"/>
      <c r="E4" s="158"/>
      <c r="F4" s="634">
        <v>587</v>
      </c>
      <c r="G4" s="634"/>
      <c r="H4" s="634"/>
    </row>
    <row r="5" spans="2:19" ht="15.75" customHeight="1" outlineLevel="1">
      <c r="B5" s="157"/>
      <c r="C5" s="637" t="s">
        <v>17</v>
      </c>
      <c r="D5" s="637"/>
      <c r="E5" s="158"/>
      <c r="F5" s="634">
        <v>427</v>
      </c>
      <c r="G5" s="634"/>
      <c r="H5" s="634"/>
    </row>
    <row r="6" spans="2:19" ht="15.75" customHeight="1" outlineLevel="1">
      <c r="B6" s="157"/>
      <c r="C6" s="637" t="s">
        <v>18</v>
      </c>
      <c r="D6" s="637"/>
      <c r="E6" s="158"/>
      <c r="F6" s="634">
        <v>247</v>
      </c>
      <c r="G6" s="634"/>
      <c r="H6" s="634"/>
    </row>
    <row r="7" spans="2:19" ht="15.75" customHeight="1" outlineLevel="1">
      <c r="B7" s="157"/>
      <c r="C7" s="637" t="s">
        <v>19</v>
      </c>
      <c r="D7" s="637"/>
      <c r="E7" s="158"/>
      <c r="F7" s="634">
        <v>145</v>
      </c>
      <c r="G7" s="634"/>
      <c r="H7" s="634"/>
    </row>
    <row r="8" spans="2:19" ht="15.75" customHeight="1" outlineLevel="1">
      <c r="B8" s="157"/>
      <c r="C8" s="637" t="s">
        <v>20</v>
      </c>
      <c r="D8" s="637"/>
      <c r="E8" s="158"/>
      <c r="F8" s="634">
        <v>50</v>
      </c>
      <c r="G8" s="634"/>
      <c r="H8" s="634"/>
    </row>
    <row r="9" spans="2:19" ht="15.75" customHeight="1" outlineLevel="1">
      <c r="B9" s="157"/>
      <c r="C9" s="637" t="s">
        <v>36</v>
      </c>
      <c r="D9" s="637"/>
      <c r="E9" s="158"/>
      <c r="F9" s="634">
        <v>535</v>
      </c>
      <c r="G9" s="634"/>
      <c r="H9" s="634"/>
    </row>
    <row r="10" spans="2:19" ht="15.75" customHeight="1" outlineLevel="1">
      <c r="B10" s="157"/>
      <c r="C10" s="637" t="s">
        <v>21</v>
      </c>
      <c r="D10" s="637"/>
      <c r="E10" s="158"/>
      <c r="F10" s="634">
        <v>1200</v>
      </c>
      <c r="G10" s="634"/>
      <c r="H10" s="634"/>
    </row>
    <row r="11" spans="2:19" ht="15.75" customHeight="1" outlineLevel="1">
      <c r="B11" s="157"/>
      <c r="C11" s="637" t="s">
        <v>22</v>
      </c>
      <c r="D11" s="637"/>
      <c r="E11" s="158"/>
      <c r="F11" s="634">
        <v>12</v>
      </c>
      <c r="G11" s="634"/>
      <c r="H11" s="634"/>
    </row>
    <row r="12" spans="2:19" ht="15.75" customHeight="1" outlineLevel="1">
      <c r="B12" s="157"/>
      <c r="C12" s="637" t="s">
        <v>23</v>
      </c>
      <c r="D12" s="637"/>
      <c r="E12" s="158"/>
      <c r="F12" s="634">
        <v>5</v>
      </c>
      <c r="G12" s="634"/>
      <c r="H12" s="634"/>
    </row>
    <row r="13" spans="2:19" ht="15.75" customHeight="1" outlineLevel="1">
      <c r="B13" s="157"/>
      <c r="C13" s="637" t="s">
        <v>172</v>
      </c>
      <c r="D13" s="637"/>
      <c r="E13" s="158"/>
      <c r="F13" s="634">
        <v>100</v>
      </c>
      <c r="G13" s="634"/>
      <c r="H13" s="634"/>
    </row>
    <row r="14" spans="2:19" ht="15.75" customHeight="1" outlineLevel="1">
      <c r="B14" s="157"/>
      <c r="C14" s="637" t="s">
        <v>24</v>
      </c>
      <c r="D14" s="637"/>
      <c r="E14" s="158"/>
      <c r="F14" s="634">
        <v>130</v>
      </c>
      <c r="G14" s="634"/>
      <c r="H14" s="634"/>
    </row>
    <row r="15" spans="2:19" ht="15.75" customHeight="1" outlineLevel="1">
      <c r="B15" s="157"/>
      <c r="C15" s="637" t="s">
        <v>25</v>
      </c>
      <c r="D15" s="637"/>
      <c r="E15" s="158"/>
      <c r="F15" s="634">
        <v>150</v>
      </c>
      <c r="G15" s="634"/>
      <c r="H15" s="634"/>
    </row>
    <row r="16" spans="2:19" ht="15.75" customHeight="1" outlineLevel="1">
      <c r="B16" s="157"/>
      <c r="C16" s="637" t="s">
        <v>26</v>
      </c>
      <c r="D16" s="637"/>
      <c r="E16" s="158"/>
      <c r="F16" s="634">
        <v>250</v>
      </c>
      <c r="G16" s="634"/>
      <c r="H16" s="634"/>
    </row>
    <row r="17" spans="2:17" ht="15.75" customHeight="1" outlineLevel="1">
      <c r="B17" s="157"/>
      <c r="C17" s="637" t="s">
        <v>27</v>
      </c>
      <c r="D17" s="637"/>
      <c r="E17" s="158"/>
      <c r="F17" s="634">
        <v>508</v>
      </c>
      <c r="G17" s="634"/>
      <c r="H17" s="634"/>
    </row>
    <row r="18" spans="2:17" ht="15.75" customHeight="1" outlineLevel="1">
      <c r="B18" s="157"/>
      <c r="C18" s="637" t="s">
        <v>28</v>
      </c>
      <c r="D18" s="637"/>
      <c r="E18" s="158"/>
      <c r="F18" s="634" t="s">
        <v>361</v>
      </c>
      <c r="G18" s="634"/>
      <c r="H18" s="634"/>
    </row>
    <row r="19" spans="2:17" ht="15.75" customHeight="1" outlineLevel="1">
      <c r="B19" s="157"/>
      <c r="C19" s="637" t="s">
        <v>30</v>
      </c>
      <c r="D19" s="637"/>
      <c r="E19" s="158"/>
      <c r="F19" s="634" t="s">
        <v>31</v>
      </c>
      <c r="G19" s="634"/>
      <c r="H19" s="634"/>
    </row>
    <row r="20" spans="2:17" ht="15.75" customHeight="1" outlineLevel="1">
      <c r="B20" s="157"/>
      <c r="C20" s="637" t="s">
        <v>37</v>
      </c>
      <c r="D20" s="637"/>
      <c r="E20" s="158"/>
      <c r="F20" s="634" t="s">
        <v>49</v>
      </c>
      <c r="G20" s="634"/>
      <c r="H20" s="634"/>
    </row>
    <row r="21" spans="2:17" ht="15.75" customHeight="1" outlineLevel="1">
      <c r="B21" s="157"/>
      <c r="C21" s="635" t="s">
        <v>156</v>
      </c>
      <c r="D21" s="635"/>
      <c r="E21" s="158"/>
      <c r="F21" s="634" t="s">
        <v>362</v>
      </c>
      <c r="G21" s="634"/>
      <c r="H21" s="634"/>
    </row>
    <row r="22" spans="2:17" ht="15.75" customHeight="1" outlineLevel="1">
      <c r="B22" s="157"/>
      <c r="C22" s="635" t="s">
        <v>157</v>
      </c>
      <c r="D22" s="635"/>
      <c r="E22" s="158"/>
      <c r="F22" s="634" t="s">
        <v>363</v>
      </c>
      <c r="G22" s="634"/>
      <c r="H22" s="634"/>
    </row>
    <row r="23" spans="2:17" ht="15.75" customHeight="1" outlineLevel="1">
      <c r="B23" s="157"/>
      <c r="C23" s="635" t="s">
        <v>159</v>
      </c>
      <c r="D23" s="635"/>
      <c r="E23" s="158"/>
      <c r="F23" s="634" t="s">
        <v>364</v>
      </c>
      <c r="G23" s="634"/>
      <c r="H23" s="634"/>
    </row>
    <row r="24" spans="2:17" ht="15.75" customHeight="1" outlineLevel="1">
      <c r="B24" s="157"/>
      <c r="C24" s="635" t="s">
        <v>35</v>
      </c>
      <c r="D24" s="635"/>
      <c r="E24" s="158"/>
      <c r="F24" s="634">
        <v>650</v>
      </c>
      <c r="G24" s="634"/>
      <c r="H24" s="634"/>
    </row>
    <row r="25" spans="2:17" ht="15.75" customHeight="1">
      <c r="B25" s="185"/>
      <c r="C25" s="186"/>
      <c r="D25" s="186"/>
      <c r="E25" s="187"/>
      <c r="F25" s="186"/>
      <c r="G25" s="186"/>
      <c r="H25" s="188"/>
    </row>
    <row r="26" spans="2:17" ht="15.75" customHeight="1" outlineLevel="1">
      <c r="B26" s="196" t="s">
        <v>39</v>
      </c>
      <c r="C26" s="197" t="s">
        <v>44</v>
      </c>
      <c r="D26" s="197"/>
      <c r="E26" s="198" t="s">
        <v>1</v>
      </c>
      <c r="F26" s="197" t="s">
        <v>1</v>
      </c>
      <c r="G26" s="197" t="s">
        <v>40</v>
      </c>
      <c r="H26" s="199" t="s">
        <v>41</v>
      </c>
    </row>
    <row r="27" spans="2:17" ht="15.75" customHeight="1" outlineLevel="1">
      <c r="B27" s="250">
        <v>1160</v>
      </c>
      <c r="C27" s="241" t="s">
        <v>146</v>
      </c>
      <c r="D27" s="241"/>
      <c r="E27" s="172">
        <f>16606+115</f>
        <v>16721</v>
      </c>
      <c r="F27" s="173">
        <f>E27*'Прайс-лист'!I3*(1-'Прайс-лист'!$E$3)</f>
        <v>387927.2</v>
      </c>
      <c r="G27" s="250"/>
      <c r="H27" s="174">
        <f>F27</f>
        <v>387927.2</v>
      </c>
    </row>
    <row r="28" spans="2:17" ht="15.75" customHeight="1" outlineLevel="2">
      <c r="B28" s="202"/>
      <c r="C28" s="155" t="s">
        <v>337</v>
      </c>
      <c r="D28" s="155"/>
      <c r="E28" s="155"/>
      <c r="F28" s="155"/>
      <c r="G28" s="155"/>
      <c r="H28" s="155"/>
    </row>
    <row r="29" spans="2:17" ht="322.5" customHeight="1" outlineLevel="2">
      <c r="B29" s="176"/>
      <c r="C29" s="636" t="s">
        <v>618</v>
      </c>
      <c r="D29" s="636"/>
      <c r="E29" s="636"/>
      <c r="F29" s="636"/>
      <c r="G29" s="636"/>
      <c r="H29" s="636"/>
    </row>
    <row r="30" spans="2:17" ht="15.75" customHeight="1" outlineLevel="1">
      <c r="C30" s="12" t="s">
        <v>365</v>
      </c>
      <c r="D30" s="12"/>
      <c r="E30" s="12"/>
      <c r="F30" s="12"/>
      <c r="G30" s="12"/>
      <c r="H30" s="12"/>
    </row>
    <row r="31" spans="2:17" ht="15.75" customHeight="1" outlineLevel="1">
      <c r="B31" s="303">
        <v>2476</v>
      </c>
      <c r="C31" s="300" t="s">
        <v>3</v>
      </c>
      <c r="D31" s="178" t="s">
        <v>277</v>
      </c>
      <c r="E31" s="179">
        <v>685</v>
      </c>
      <c r="F31" s="173">
        <f>E31*'Прайс-лист'!I3*(1-'Прайс-лист'!$E$3)</f>
        <v>15892</v>
      </c>
      <c r="G31" s="175">
        <v>0</v>
      </c>
      <c r="H31" s="174">
        <f t="shared" ref="H31:H41" si="0">F31*G31</f>
        <v>0</v>
      </c>
      <c r="J31" s="104" t="s">
        <v>277</v>
      </c>
      <c r="K31" s="104" t="s">
        <v>277</v>
      </c>
      <c r="L31" s="104" t="s">
        <v>277</v>
      </c>
      <c r="M31" s="104" t="s">
        <v>277</v>
      </c>
      <c r="N31" s="104" t="s">
        <v>277</v>
      </c>
      <c r="O31" s="104" t="s">
        <v>277</v>
      </c>
      <c r="P31" s="104" t="s">
        <v>277</v>
      </c>
      <c r="Q31" s="104" t="s">
        <v>277</v>
      </c>
    </row>
    <row r="32" spans="2:17" ht="15.75" customHeight="1" outlineLevel="1">
      <c r="B32" s="303">
        <v>2485</v>
      </c>
      <c r="C32" s="300" t="s">
        <v>105</v>
      </c>
      <c r="D32" s="201" t="s">
        <v>277</v>
      </c>
      <c r="E32" s="179">
        <v>237</v>
      </c>
      <c r="F32" s="173">
        <f>E32*'Прайс-лист'!I3*(1-'Прайс-лист'!$E$3)</f>
        <v>5498.4000000000005</v>
      </c>
      <c r="G32" s="175">
        <v>0</v>
      </c>
      <c r="H32" s="174">
        <f t="shared" si="0"/>
        <v>0</v>
      </c>
      <c r="J32" s="106" t="s">
        <v>368</v>
      </c>
      <c r="K32" s="106" t="s">
        <v>607</v>
      </c>
      <c r="L32" s="106" t="s">
        <v>444</v>
      </c>
      <c r="M32" s="108" t="s">
        <v>445</v>
      </c>
      <c r="N32" s="125" t="s">
        <v>399</v>
      </c>
      <c r="O32" s="275" t="s">
        <v>401</v>
      </c>
      <c r="P32" s="106" t="s">
        <v>334</v>
      </c>
      <c r="Q32" s="108" t="s">
        <v>383</v>
      </c>
    </row>
    <row r="33" spans="2:17" ht="15.75" customHeight="1" outlineLevel="1">
      <c r="B33" s="190">
        <v>2001</v>
      </c>
      <c r="C33" s="299" t="s">
        <v>448</v>
      </c>
      <c r="D33" s="299"/>
      <c r="E33" s="179">
        <v>23</v>
      </c>
      <c r="F33" s="173">
        <f>E33*'Прайс-лист'!I3*(1-'Прайс-лист'!$E$3)</f>
        <v>533.6</v>
      </c>
      <c r="G33" s="175">
        <v>0</v>
      </c>
      <c r="H33" s="174">
        <f t="shared" si="0"/>
        <v>0</v>
      </c>
      <c r="J33" s="106" t="s">
        <v>367</v>
      </c>
      <c r="K33" s="106" t="s">
        <v>608</v>
      </c>
      <c r="L33" s="106" t="s">
        <v>443</v>
      </c>
      <c r="M33" s="106" t="s">
        <v>446</v>
      </c>
      <c r="N33" s="125" t="s">
        <v>400</v>
      </c>
      <c r="O33" s="275" t="s">
        <v>402</v>
      </c>
      <c r="P33" s="106" t="s">
        <v>335</v>
      </c>
      <c r="Q33" s="104" t="s">
        <v>382</v>
      </c>
    </row>
    <row r="34" spans="2:17" ht="15.75" customHeight="1" outlineLevel="1">
      <c r="B34" s="301"/>
      <c r="C34" s="299" t="s">
        <v>463</v>
      </c>
      <c r="D34" s="191" t="s">
        <v>277</v>
      </c>
      <c r="E34" s="179">
        <v>3493</v>
      </c>
      <c r="F34" s="173">
        <f>E34*'Прайс-лист'!I3*(1-'Прайс-лист'!$E$3)</f>
        <v>81037.600000000006</v>
      </c>
      <c r="G34" s="175">
        <v>0</v>
      </c>
      <c r="H34" s="174">
        <f t="shared" si="0"/>
        <v>0</v>
      </c>
      <c r="J34" s="106" t="s">
        <v>331</v>
      </c>
      <c r="K34" s="106" t="s">
        <v>606</v>
      </c>
      <c r="L34" s="108" t="s">
        <v>523</v>
      </c>
      <c r="M34" s="106" t="s">
        <v>447</v>
      </c>
      <c r="N34" s="120"/>
      <c r="O34" s="276" t="s">
        <v>593</v>
      </c>
      <c r="P34" s="106" t="s">
        <v>336</v>
      </c>
    </row>
    <row r="35" spans="2:17" ht="15.75" customHeight="1" outlineLevel="1">
      <c r="B35" s="301">
        <v>211301</v>
      </c>
      <c r="C35" s="299" t="s">
        <v>463</v>
      </c>
      <c r="D35" s="191" t="s">
        <v>277</v>
      </c>
      <c r="E35" s="179">
        <v>4206</v>
      </c>
      <c r="F35" s="173">
        <f>E35*'Прайс-лист'!I3*(1-'Прайс-лист'!$E$3)</f>
        <v>97579.200000000012</v>
      </c>
      <c r="G35" s="175">
        <v>0</v>
      </c>
      <c r="H35" s="174">
        <f t="shared" si="0"/>
        <v>0</v>
      </c>
      <c r="J35" s="108" t="s">
        <v>332</v>
      </c>
      <c r="K35" s="108" t="s">
        <v>609</v>
      </c>
      <c r="M35" s="104"/>
      <c r="N35" s="106"/>
      <c r="O35" s="276" t="s">
        <v>594</v>
      </c>
      <c r="P35" s="108" t="s">
        <v>435</v>
      </c>
      <c r="Q35" s="106"/>
    </row>
    <row r="36" spans="2:17" ht="15.75" customHeight="1" outlineLevel="1">
      <c r="B36" s="301">
        <v>2004</v>
      </c>
      <c r="C36" s="299" t="s">
        <v>279</v>
      </c>
      <c r="D36" s="191" t="s">
        <v>277</v>
      </c>
      <c r="E36" s="179">
        <v>0</v>
      </c>
      <c r="F36" s="173">
        <f>E36*'Прайс-лист'!I3*(1-'Прайс-лист'!$E$3)</f>
        <v>0</v>
      </c>
      <c r="G36" s="175">
        <v>0</v>
      </c>
      <c r="H36" s="174">
        <f t="shared" si="0"/>
        <v>0</v>
      </c>
      <c r="J36" s="108" t="s">
        <v>333</v>
      </c>
      <c r="K36" s="108" t="s">
        <v>610</v>
      </c>
      <c r="L36" s="148" t="s">
        <v>353</v>
      </c>
      <c r="O36" s="275" t="s">
        <v>403</v>
      </c>
      <c r="P36" s="148"/>
      <c r="Q36" s="108"/>
    </row>
    <row r="37" spans="2:17" ht="15.75" customHeight="1" outlineLevel="1">
      <c r="B37" s="305">
        <v>3079</v>
      </c>
      <c r="C37" s="300" t="s">
        <v>408</v>
      </c>
      <c r="D37" s="191" t="s">
        <v>277</v>
      </c>
      <c r="E37" s="179">
        <v>299</v>
      </c>
      <c r="F37" s="173">
        <f>E37*'Прайс-лист'!I3*(1-'Прайс-лист'!$E$3)</f>
        <v>6936.8</v>
      </c>
      <c r="G37" s="175">
        <v>0</v>
      </c>
      <c r="H37" s="174">
        <f t="shared" si="0"/>
        <v>0</v>
      </c>
      <c r="L37" s="148"/>
      <c r="N37" s="151"/>
      <c r="O37" s="275" t="s">
        <v>404</v>
      </c>
      <c r="P37" s="148"/>
      <c r="Q37" s="108"/>
    </row>
    <row r="38" spans="2:17" ht="15.75" customHeight="1" outlineLevel="1">
      <c r="B38" s="305">
        <v>3504</v>
      </c>
      <c r="C38" s="304" t="s">
        <v>329</v>
      </c>
      <c r="D38" s="178" t="s">
        <v>277</v>
      </c>
      <c r="E38" s="179">
        <v>941</v>
      </c>
      <c r="F38" s="173">
        <f>E38*'Прайс-лист'!I3*(1-'Прайс-лист'!$E$3)</f>
        <v>21831.200000000001</v>
      </c>
      <c r="G38" s="175">
        <v>0</v>
      </c>
      <c r="H38" s="174">
        <f t="shared" si="0"/>
        <v>0</v>
      </c>
      <c r="J38" s="65" t="s">
        <v>347</v>
      </c>
      <c r="L38" s="148"/>
      <c r="N38" s="151"/>
      <c r="O38" s="275" t="s">
        <v>405</v>
      </c>
      <c r="P38" s="148"/>
      <c r="Q38" s="108"/>
    </row>
    <row r="39" spans="2:17" ht="15.75" customHeight="1" outlineLevel="1">
      <c r="B39" s="245" t="s">
        <v>378</v>
      </c>
      <c r="C39" s="296" t="s">
        <v>381</v>
      </c>
      <c r="D39" s="178" t="s">
        <v>277</v>
      </c>
      <c r="E39" s="179">
        <v>0</v>
      </c>
      <c r="F39" s="173">
        <f>E39*'Прайс-лист'!I3*(1-'Прайс-лист'!$E$3)</f>
        <v>0</v>
      </c>
      <c r="G39" s="175">
        <v>0</v>
      </c>
      <c r="H39" s="174">
        <f t="shared" si="0"/>
        <v>0</v>
      </c>
      <c r="L39" s="148"/>
      <c r="N39" s="148"/>
      <c r="O39" s="276" t="s">
        <v>595</v>
      </c>
      <c r="P39" s="148"/>
    </row>
    <row r="40" spans="2:17" ht="15.75" customHeight="1" outlineLevel="1">
      <c r="B40" s="245">
        <v>2143</v>
      </c>
      <c r="C40" s="181" t="s">
        <v>360</v>
      </c>
      <c r="D40" s="181"/>
      <c r="E40" s="179">
        <v>205</v>
      </c>
      <c r="F40" s="173">
        <f>E40*'Прайс-лист'!I3*(1-'Прайс-лист'!$E$3)</f>
        <v>4756</v>
      </c>
      <c r="G40" s="175">
        <v>0</v>
      </c>
      <c r="H40" s="174">
        <f t="shared" si="0"/>
        <v>0</v>
      </c>
      <c r="N40" s="65"/>
      <c r="O40" s="275" t="s">
        <v>406</v>
      </c>
    </row>
    <row r="41" spans="2:17" ht="15.75" customHeight="1" outlineLevel="1">
      <c r="B41" s="250">
        <v>2563</v>
      </c>
      <c r="C41" s="607" t="s">
        <v>3007</v>
      </c>
      <c r="D41" s="241"/>
      <c r="E41" s="179">
        <v>202</v>
      </c>
      <c r="F41" s="173">
        <f>E41*'Прайс-лист'!I3*(1-'Прайс-лист'!$E$3)</f>
        <v>4686.4000000000005</v>
      </c>
      <c r="G41" s="175">
        <v>0</v>
      </c>
      <c r="H41" s="174">
        <f t="shared" si="0"/>
        <v>0</v>
      </c>
      <c r="O41" s="275" t="s">
        <v>407</v>
      </c>
    </row>
    <row r="42" spans="2:17" ht="15.75" customHeight="1" outlineLevel="1">
      <c r="C42" s="189" t="s">
        <v>4</v>
      </c>
      <c r="D42" s="189"/>
      <c r="E42" s="189"/>
      <c r="F42" s="189"/>
      <c r="G42" s="189"/>
      <c r="H42" s="189"/>
      <c r="O42" s="277"/>
    </row>
    <row r="43" spans="2:17" ht="15.75" customHeight="1" outlineLevel="1">
      <c r="B43" s="303">
        <v>414601</v>
      </c>
      <c r="C43" s="644" t="s">
        <v>377</v>
      </c>
      <c r="D43" s="644"/>
      <c r="E43" s="182">
        <v>71</v>
      </c>
      <c r="F43" s="173">
        <f>E43*'Прайс-лист'!I3*(1-'Прайс-лист'!$E$3)</f>
        <v>1647.2</v>
      </c>
      <c r="G43" s="175">
        <v>0</v>
      </c>
      <c r="H43" s="174">
        <f t="shared" ref="H43:H67" si="1">F43*G43</f>
        <v>0</v>
      </c>
      <c r="O43" s="278" t="s">
        <v>347</v>
      </c>
    </row>
    <row r="44" spans="2:17" ht="15.75" customHeight="1" outlineLevel="1">
      <c r="B44" s="303">
        <v>2537</v>
      </c>
      <c r="C44" s="644" t="s">
        <v>515</v>
      </c>
      <c r="D44" s="644"/>
      <c r="E44" s="182">
        <v>515</v>
      </c>
      <c r="F44" s="173">
        <f>E44*'Прайс-лист'!I3*(1-'Прайс-лист'!$E$3)</f>
        <v>11948</v>
      </c>
      <c r="G44" s="175">
        <v>0</v>
      </c>
      <c r="H44" s="174">
        <f t="shared" si="1"/>
        <v>0</v>
      </c>
    </row>
    <row r="45" spans="2:17" ht="15.75" customHeight="1" outlineLevel="1">
      <c r="B45" s="303">
        <v>2538</v>
      </c>
      <c r="C45" s="632" t="s">
        <v>532</v>
      </c>
      <c r="D45" s="632"/>
      <c r="E45" s="182">
        <v>1433</v>
      </c>
      <c r="F45" s="173">
        <f>E45*'Прайс-лист'!I3*(1-'Прайс-лист'!$E$3)</f>
        <v>33245.599999999999</v>
      </c>
      <c r="G45" s="175">
        <v>0</v>
      </c>
      <c r="H45" s="174">
        <f t="shared" si="1"/>
        <v>0</v>
      </c>
    </row>
    <row r="46" spans="2:17" ht="15.75" customHeight="1" outlineLevel="1">
      <c r="B46" s="303">
        <v>2539</v>
      </c>
      <c r="C46" s="645" t="s">
        <v>531</v>
      </c>
      <c r="D46" s="645"/>
      <c r="E46" s="182">
        <v>1003</v>
      </c>
      <c r="F46" s="173">
        <f>E46*'Прайс-лист'!I3*(1-'Прайс-лист'!$E$3)</f>
        <v>23269.600000000002</v>
      </c>
      <c r="G46" s="175">
        <v>0</v>
      </c>
      <c r="H46" s="174">
        <f>F46*G46</f>
        <v>0</v>
      </c>
    </row>
    <row r="47" spans="2:17" ht="15.75" customHeight="1" outlineLevel="1">
      <c r="B47" s="303">
        <v>2524</v>
      </c>
      <c r="C47" s="632" t="s">
        <v>357</v>
      </c>
      <c r="D47" s="632"/>
      <c r="E47" s="182">
        <v>399</v>
      </c>
      <c r="F47" s="173">
        <f>E47*'Прайс-лист'!I3*(1-'Прайс-лист'!$E$3)</f>
        <v>9256.8000000000011</v>
      </c>
      <c r="G47" s="243">
        <f>G46</f>
        <v>0</v>
      </c>
      <c r="H47" s="174">
        <f>F47*G47</f>
        <v>0</v>
      </c>
    </row>
    <row r="48" spans="2:17" ht="15.75" customHeight="1" outlineLevel="1">
      <c r="B48" s="303">
        <v>2706</v>
      </c>
      <c r="C48" s="632" t="s">
        <v>107</v>
      </c>
      <c r="D48" s="632"/>
      <c r="E48" s="182">
        <v>686</v>
      </c>
      <c r="F48" s="173">
        <f>E48*'Прайс-лист'!I3*(1-'Прайс-лист'!$E$3)</f>
        <v>15915.2</v>
      </c>
      <c r="G48" s="175">
        <v>0</v>
      </c>
      <c r="H48" s="174">
        <f t="shared" si="1"/>
        <v>0</v>
      </c>
    </row>
    <row r="49" spans="2:8" ht="15.75" customHeight="1" outlineLevel="1">
      <c r="B49" s="303">
        <v>2705</v>
      </c>
      <c r="C49" s="632" t="s">
        <v>106</v>
      </c>
      <c r="D49" s="632"/>
      <c r="E49" s="182">
        <v>735</v>
      </c>
      <c r="F49" s="173">
        <f>E49*'Прайс-лист'!I3*(1-'Прайс-лист'!$E$3)</f>
        <v>17052</v>
      </c>
      <c r="G49" s="175">
        <v>0</v>
      </c>
      <c r="H49" s="174">
        <f t="shared" si="1"/>
        <v>0</v>
      </c>
    </row>
    <row r="50" spans="2:8" ht="15.75" customHeight="1" outlineLevel="1">
      <c r="B50" s="303">
        <v>2601</v>
      </c>
      <c r="C50" s="632" t="s">
        <v>612</v>
      </c>
      <c r="D50" s="632"/>
      <c r="E50" s="182">
        <v>101</v>
      </c>
      <c r="F50" s="173">
        <f>E50*'Прайс-лист'!I3*(1-'Прайс-лист'!$E$3)</f>
        <v>2343.2000000000003</v>
      </c>
      <c r="G50" s="175">
        <v>0</v>
      </c>
      <c r="H50" s="174">
        <f>F50*G50</f>
        <v>0</v>
      </c>
    </row>
    <row r="51" spans="2:8" ht="15.75" customHeight="1" outlineLevel="1">
      <c r="B51" s="303">
        <v>225601</v>
      </c>
      <c r="C51" s="632" t="s">
        <v>604</v>
      </c>
      <c r="D51" s="632"/>
      <c r="E51" s="182">
        <v>511</v>
      </c>
      <c r="F51" s="173">
        <f>E51*'Прайс-лист'!I3*(1-'Прайс-лист'!$E$3)</f>
        <v>11855.2</v>
      </c>
      <c r="G51" s="175">
        <v>0</v>
      </c>
      <c r="H51" s="174">
        <f t="shared" si="1"/>
        <v>0</v>
      </c>
    </row>
    <row r="52" spans="2:8" ht="15.75" customHeight="1" outlineLevel="1">
      <c r="B52" s="303">
        <v>2270</v>
      </c>
      <c r="C52" s="632" t="s">
        <v>605</v>
      </c>
      <c r="D52" s="632"/>
      <c r="E52" s="182">
        <v>2153</v>
      </c>
      <c r="F52" s="173">
        <f>E52*'Прайс-лист'!I3*(1-'Прайс-лист'!$E$3)</f>
        <v>49949.600000000006</v>
      </c>
      <c r="G52" s="175">
        <v>0</v>
      </c>
      <c r="H52" s="174">
        <f t="shared" si="1"/>
        <v>0</v>
      </c>
    </row>
    <row r="53" spans="2:8" ht="15.75" customHeight="1" outlineLevel="1">
      <c r="B53" s="295">
        <v>2426</v>
      </c>
      <c r="C53" s="632" t="s">
        <v>520</v>
      </c>
      <c r="D53" s="632"/>
      <c r="E53" s="182">
        <v>507</v>
      </c>
      <c r="F53" s="173">
        <f>E53*'Прайс-лист'!I3*(1-'Прайс-лист'!$E$3)</f>
        <v>11762.400000000001</v>
      </c>
      <c r="G53" s="175">
        <v>0</v>
      </c>
      <c r="H53" s="174">
        <f t="shared" ref="H53" si="2">F53*G53</f>
        <v>0</v>
      </c>
    </row>
    <row r="54" spans="2:8" ht="15.75" customHeight="1" outlineLevel="1">
      <c r="B54" s="295">
        <v>2350</v>
      </c>
      <c r="C54" s="632" t="s">
        <v>469</v>
      </c>
      <c r="D54" s="632"/>
      <c r="E54" s="182">
        <v>698</v>
      </c>
      <c r="F54" s="173">
        <f>E54*'Прайс-лист'!I3*(1-'Прайс-лист'!$E$3)</f>
        <v>16193.6</v>
      </c>
      <c r="G54" s="175">
        <v>0</v>
      </c>
      <c r="H54" s="174">
        <f t="shared" si="1"/>
        <v>0</v>
      </c>
    </row>
    <row r="55" spans="2:8" ht="15.75" customHeight="1" outlineLevel="1">
      <c r="B55" s="295">
        <v>235001</v>
      </c>
      <c r="C55" s="632" t="s">
        <v>470</v>
      </c>
      <c r="D55" s="632"/>
      <c r="E55" s="182">
        <v>583</v>
      </c>
      <c r="F55" s="173">
        <f>E55*'Прайс-лист'!I3*(1-'Прайс-лист'!$E$3)</f>
        <v>13525.6</v>
      </c>
      <c r="G55" s="243">
        <f>IF(G37*G54,1,0)</f>
        <v>0</v>
      </c>
      <c r="H55" s="174">
        <f>F55*G55</f>
        <v>0</v>
      </c>
    </row>
    <row r="56" spans="2:8" ht="15.75" customHeight="1" outlineLevel="1">
      <c r="B56" s="301">
        <v>308001</v>
      </c>
      <c r="C56" s="635" t="s">
        <v>324</v>
      </c>
      <c r="D56" s="635"/>
      <c r="E56" s="179">
        <v>30</v>
      </c>
      <c r="F56" s="173">
        <f>E56*'Прайс-лист'!I3*(1-'Прайс-лист'!$E$3)</f>
        <v>696</v>
      </c>
      <c r="G56" s="175">
        <v>0</v>
      </c>
      <c r="H56" s="174">
        <f t="shared" si="1"/>
        <v>0</v>
      </c>
    </row>
    <row r="57" spans="2:8" ht="15.75" customHeight="1" outlineLevel="1">
      <c r="B57" s="295">
        <v>2351</v>
      </c>
      <c r="C57" s="632" t="s">
        <v>323</v>
      </c>
      <c r="D57" s="632"/>
      <c r="E57" s="182">
        <v>394</v>
      </c>
      <c r="F57" s="173">
        <f>E57*'Прайс-лист'!I3*(1-'Прайс-лист'!$E$3)</f>
        <v>9140.8000000000011</v>
      </c>
      <c r="G57" s="243">
        <f>IF(G37*G56,1,0)</f>
        <v>0</v>
      </c>
      <c r="H57" s="174">
        <f t="shared" si="1"/>
        <v>0</v>
      </c>
    </row>
    <row r="58" spans="2:8" ht="15.75" customHeight="1" outlineLevel="1">
      <c r="B58" s="301">
        <v>3081</v>
      </c>
      <c r="C58" s="635" t="s">
        <v>325</v>
      </c>
      <c r="D58" s="635"/>
      <c r="E58" s="179">
        <v>40</v>
      </c>
      <c r="F58" s="173">
        <f>E58*'Прайс-лист'!I3*(1-'Прайс-лист'!$E$3)</f>
        <v>928</v>
      </c>
      <c r="G58" s="175">
        <v>0</v>
      </c>
      <c r="H58" s="174">
        <f t="shared" si="1"/>
        <v>0</v>
      </c>
    </row>
    <row r="59" spans="2:8" ht="15.75" customHeight="1" outlineLevel="1">
      <c r="B59" s="301">
        <v>2736</v>
      </c>
      <c r="C59" s="635" t="s">
        <v>328</v>
      </c>
      <c r="D59" s="635"/>
      <c r="E59" s="179">
        <v>857</v>
      </c>
      <c r="F59" s="173">
        <f>E59*'Прайс-лист'!I3*(1-'Прайс-лист'!$E$3)</f>
        <v>19882.400000000001</v>
      </c>
      <c r="G59" s="175">
        <v>0</v>
      </c>
      <c r="H59" s="174">
        <f t="shared" si="1"/>
        <v>0</v>
      </c>
    </row>
    <row r="60" spans="2:8" ht="15.75" customHeight="1" outlineLevel="1">
      <c r="B60" s="303">
        <v>2962</v>
      </c>
      <c r="C60" s="644" t="s">
        <v>6</v>
      </c>
      <c r="D60" s="644"/>
      <c r="E60" s="182">
        <v>202</v>
      </c>
      <c r="F60" s="173">
        <f>E60*'Прайс-лист'!I3*(1-'Прайс-лист'!$E$3)</f>
        <v>4686.4000000000005</v>
      </c>
      <c r="G60" s="175">
        <v>0</v>
      </c>
      <c r="H60" s="174">
        <f t="shared" si="1"/>
        <v>0</v>
      </c>
    </row>
    <row r="61" spans="2:8" ht="15.75" customHeight="1" outlineLevel="1">
      <c r="B61" s="303">
        <v>2963</v>
      </c>
      <c r="C61" s="644" t="s">
        <v>67</v>
      </c>
      <c r="D61" s="644"/>
      <c r="E61" s="182">
        <v>247</v>
      </c>
      <c r="F61" s="173">
        <f>E61*'Прайс-лист'!I3*(1-'Прайс-лист'!$E$3)</f>
        <v>5730.4000000000005</v>
      </c>
      <c r="G61" s="175">
        <v>0</v>
      </c>
      <c r="H61" s="174">
        <f t="shared" si="1"/>
        <v>0</v>
      </c>
    </row>
    <row r="62" spans="2:8" ht="15.75" customHeight="1" outlineLevel="1">
      <c r="B62" s="303">
        <v>7000</v>
      </c>
      <c r="C62" s="644" t="s">
        <v>8</v>
      </c>
      <c r="D62" s="644"/>
      <c r="E62" s="182">
        <v>640</v>
      </c>
      <c r="F62" s="173">
        <f>E62*'Прайс-лист'!I3*(1-'Прайс-лист'!$E$3)</f>
        <v>14848</v>
      </c>
      <c r="G62" s="175">
        <v>0</v>
      </c>
      <c r="H62" s="174">
        <f t="shared" si="1"/>
        <v>0</v>
      </c>
    </row>
    <row r="63" spans="2:8" ht="15.75" customHeight="1" outlineLevel="1">
      <c r="B63" s="303">
        <v>7001</v>
      </c>
      <c r="C63" s="644" t="s">
        <v>326</v>
      </c>
      <c r="D63" s="644"/>
      <c r="E63" s="182">
        <v>157</v>
      </c>
      <c r="F63" s="173">
        <f>E63*'Прайс-лист'!I3*(1-'Прайс-лист'!$E$3)</f>
        <v>3642.4</v>
      </c>
      <c r="G63" s="175">
        <v>0</v>
      </c>
      <c r="H63" s="174">
        <f t="shared" si="1"/>
        <v>0</v>
      </c>
    </row>
    <row r="64" spans="2:8" ht="15.75" customHeight="1" outlineLevel="1">
      <c r="B64" s="303">
        <v>7003</v>
      </c>
      <c r="C64" s="644" t="s">
        <v>344</v>
      </c>
      <c r="D64" s="644"/>
      <c r="E64" s="182">
        <v>98</v>
      </c>
      <c r="F64" s="173">
        <f>E64*'Прайс-лист'!I3*(1-'Прайс-лист'!$E$3)</f>
        <v>2273.6</v>
      </c>
      <c r="G64" s="175">
        <v>0</v>
      </c>
      <c r="H64" s="174">
        <f t="shared" ref="H64:H65" si="3">F64*G64</f>
        <v>0</v>
      </c>
    </row>
    <row r="65" spans="2:8" ht="15.75" customHeight="1" outlineLevel="1">
      <c r="B65" s="303">
        <v>7002</v>
      </c>
      <c r="C65" s="644" t="s">
        <v>359</v>
      </c>
      <c r="D65" s="644"/>
      <c r="E65" s="182">
        <v>260</v>
      </c>
      <c r="F65" s="173">
        <f>E65*'Прайс-лист'!I3*(1-'Прайс-лист'!$E$3)</f>
        <v>6032</v>
      </c>
      <c r="G65" s="175">
        <v>0</v>
      </c>
      <c r="H65" s="174">
        <f t="shared" si="3"/>
        <v>0</v>
      </c>
    </row>
    <row r="66" spans="2:8" ht="15.75" customHeight="1" outlineLevel="1">
      <c r="B66" s="303">
        <v>700001</v>
      </c>
      <c r="C66" s="644" t="s">
        <v>517</v>
      </c>
      <c r="D66" s="644"/>
      <c r="E66" s="182">
        <v>129</v>
      </c>
      <c r="F66" s="173">
        <f>E66*'Прайс-лист'!I3*(1-'Прайс-лист'!$E$3)</f>
        <v>2992.8</v>
      </c>
      <c r="G66" s="175">
        <v>0</v>
      </c>
      <c r="H66" s="174">
        <f t="shared" si="1"/>
        <v>0</v>
      </c>
    </row>
    <row r="67" spans="2:8" ht="15.75" customHeight="1" outlineLevel="1">
      <c r="B67" s="295">
        <v>239501</v>
      </c>
      <c r="C67" s="632" t="s">
        <v>449</v>
      </c>
      <c r="D67" s="632"/>
      <c r="E67" s="182">
        <v>1210</v>
      </c>
      <c r="F67" s="173">
        <f>E67*'Прайс-лист'!I3*(1-'Прайс-лист'!$E$3)</f>
        <v>28072</v>
      </c>
      <c r="G67" s="175">
        <v>0</v>
      </c>
      <c r="H67" s="174">
        <f t="shared" si="1"/>
        <v>0</v>
      </c>
    </row>
    <row r="68" spans="2:8" ht="18">
      <c r="F68" s="315" t="s">
        <v>9</v>
      </c>
      <c r="G68" s="633">
        <f>SUM(H27:H67)</f>
        <v>387927.2</v>
      </c>
      <c r="H68" s="633"/>
    </row>
  </sheetData>
  <sortState ref="A35:H55">
    <sortCondition ref="A35"/>
  </sortState>
  <mergeCells count="72">
    <mergeCell ref="C60:D60"/>
    <mergeCell ref="C63:D63"/>
    <mergeCell ref="C64:D64"/>
    <mergeCell ref="C55:D55"/>
    <mergeCell ref="C56:D56"/>
    <mergeCell ref="C57:D57"/>
    <mergeCell ref="C58:D58"/>
    <mergeCell ref="C59:D59"/>
    <mergeCell ref="C61:D61"/>
    <mergeCell ref="C62:D62"/>
    <mergeCell ref="C50:D50"/>
    <mergeCell ref="C51:D51"/>
    <mergeCell ref="C52:D52"/>
    <mergeCell ref="C53:D53"/>
    <mergeCell ref="C54:D54"/>
    <mergeCell ref="C45:D45"/>
    <mergeCell ref="C46:D46"/>
    <mergeCell ref="C47:D47"/>
    <mergeCell ref="C48:D48"/>
    <mergeCell ref="C49:D49"/>
    <mergeCell ref="F14:H14"/>
    <mergeCell ref="F15:H15"/>
    <mergeCell ref="F16:H16"/>
    <mergeCell ref="F17:H17"/>
    <mergeCell ref="F18:H18"/>
    <mergeCell ref="F9:H9"/>
    <mergeCell ref="F10:H10"/>
    <mergeCell ref="F11:H11"/>
    <mergeCell ref="F12:H12"/>
    <mergeCell ref="F13:H13"/>
    <mergeCell ref="C8:D8"/>
    <mergeCell ref="B2:H2"/>
    <mergeCell ref="B3:H3"/>
    <mergeCell ref="C4:D4"/>
    <mergeCell ref="C5:D5"/>
    <mergeCell ref="F4:H4"/>
    <mergeCell ref="F5:H5"/>
    <mergeCell ref="F6:H6"/>
    <mergeCell ref="F7:H7"/>
    <mergeCell ref="F8:H8"/>
    <mergeCell ref="R2:S2"/>
    <mergeCell ref="C23:D23"/>
    <mergeCell ref="C22:D22"/>
    <mergeCell ref="C19:D19"/>
    <mergeCell ref="C20:D20"/>
    <mergeCell ref="C21:D21"/>
    <mergeCell ref="C16:D16"/>
    <mergeCell ref="C17:D17"/>
    <mergeCell ref="C10:D10"/>
    <mergeCell ref="C11:D11"/>
    <mergeCell ref="C12:D12"/>
    <mergeCell ref="C13:D13"/>
    <mergeCell ref="C14:D14"/>
    <mergeCell ref="C9:D9"/>
    <mergeCell ref="C6:D6"/>
    <mergeCell ref="C7:D7"/>
    <mergeCell ref="C65:D65"/>
    <mergeCell ref="C66:D66"/>
    <mergeCell ref="C67:D67"/>
    <mergeCell ref="G68:H68"/>
    <mergeCell ref="C15:D15"/>
    <mergeCell ref="C18:D18"/>
    <mergeCell ref="C24:D24"/>
    <mergeCell ref="C29:H29"/>
    <mergeCell ref="F24:H24"/>
    <mergeCell ref="F19:H19"/>
    <mergeCell ref="F20:H20"/>
    <mergeCell ref="F21:H21"/>
    <mergeCell ref="F22:H22"/>
    <mergeCell ref="F23:H23"/>
    <mergeCell ref="C43:D43"/>
    <mergeCell ref="C44:D44"/>
  </mergeCells>
  <dataValidations count="8">
    <dataValidation type="list" allowBlank="1" showInputMessage="1" showErrorMessage="1" sqref="D38">
      <formula1>$P$31:$P$35</formula1>
    </dataValidation>
    <dataValidation type="list" allowBlank="1" showInputMessage="1" showErrorMessage="1" sqref="D39">
      <formula1>$Q$31:$Q$33</formula1>
    </dataValidation>
    <dataValidation type="list" allowBlank="1" showInputMessage="1" showErrorMessage="1" sqref="D36">
      <formula1>$N$31:$N$33</formula1>
    </dataValidation>
    <dataValidation type="list" allowBlank="1" showInputMessage="1" showErrorMessage="1" sqref="D37">
      <formula1>$O$31:$O$43</formula1>
    </dataValidation>
    <dataValidation type="list" allowBlank="1" showInputMessage="1" showErrorMessage="1" sqref="D31">
      <formula1>$J$31:$J$38</formula1>
    </dataValidation>
    <dataValidation type="list" allowBlank="1" showInputMessage="1" showErrorMessage="1" sqref="D32">
      <formula1>$K$31:$K$36</formula1>
    </dataValidation>
    <dataValidation type="list" allowBlank="1" showInputMessage="1" showErrorMessage="1" sqref="D34">
      <formula1>$L$31:$L$34</formula1>
    </dataValidation>
    <dataValidation type="list" allowBlank="1" showInputMessage="1" showErrorMessage="1" sqref="D35">
      <formula1>$M$31:$M$34</formula1>
    </dataValidation>
  </dataValidations>
  <hyperlinks>
    <hyperlink ref="R2:S2" location="'Прайс-лист'!A1" display="на главную"/>
  </hyperlinks>
  <pageMargins left="0.23622047244094491" right="0.23622047244094491" top="0.35433070866141736" bottom="0.15748031496062992" header="0.31496062992125984" footer="0.31496062992125984"/>
  <pageSetup paperSize="9" scale="60" orientation="portrait" horizontalDpi="0" verticalDpi="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B2:U59"/>
  <sheetViews>
    <sheetView showGridLines="0" zoomScaleNormal="100" workbookViewId="0">
      <pane ySplit="2" topLeftCell="A33" activePane="bottomLeft" state="frozen"/>
      <selection pane="bottomLeft" activeCell="C41" sqref="C41"/>
    </sheetView>
  </sheetViews>
  <sheetFormatPr defaultRowHeight="15.75" customHeight="1" outlineLevelRow="2" outlineLevelCol="1"/>
  <cols>
    <col min="1" max="1" width="3.7109375" style="148" customWidth="1"/>
    <col min="2" max="2" width="12.7109375" style="148" customWidth="1"/>
    <col min="3" max="3" width="80.7109375" style="148" customWidth="1"/>
    <col min="4" max="4" width="25.7109375" style="148" customWidth="1"/>
    <col min="5" max="5" width="11.85546875" style="150" hidden="1" customWidth="1"/>
    <col min="6" max="6" width="15.7109375" style="149" customWidth="1"/>
    <col min="7" max="7" width="10.7109375" style="148" customWidth="1"/>
    <col min="8" max="8" width="15.7109375" style="149" customWidth="1"/>
    <col min="9" max="9" width="9.140625" style="148"/>
    <col min="10" max="10" width="15.7109375" style="148" hidden="1" customWidth="1" outlineLevel="1"/>
    <col min="11" max="17" width="15.7109375" style="58" hidden="1" customWidth="1" outlineLevel="1"/>
    <col min="18" max="19" width="15.7109375" style="148" hidden="1" customWidth="1" outlineLevel="1"/>
    <col min="20" max="20" width="9.140625" style="148" collapsed="1"/>
    <col min="21" max="16384" width="9.140625" style="148"/>
  </cols>
  <sheetData>
    <row r="2" spans="2:21" ht="15.75" customHeight="1">
      <c r="B2" s="638" t="s">
        <v>295</v>
      </c>
      <c r="C2" s="638"/>
      <c r="D2" s="638"/>
      <c r="E2" s="638"/>
      <c r="F2" s="638"/>
      <c r="G2" s="638"/>
      <c r="H2" s="638"/>
      <c r="T2" s="639" t="s">
        <v>411</v>
      </c>
      <c r="U2" s="639"/>
    </row>
    <row r="3" spans="2:21" ht="15.75" customHeight="1" outlineLevel="1">
      <c r="B3" s="640" t="s">
        <v>15</v>
      </c>
      <c r="C3" s="640"/>
      <c r="D3" s="640"/>
      <c r="E3" s="640"/>
      <c r="F3" s="640"/>
      <c r="G3" s="640"/>
      <c r="H3" s="640"/>
    </row>
    <row r="4" spans="2:21" ht="15.75" customHeight="1" outlineLevel="1">
      <c r="B4" s="157"/>
      <c r="C4" s="637" t="s">
        <v>16</v>
      </c>
      <c r="D4" s="637"/>
      <c r="E4" s="158"/>
      <c r="F4" s="634">
        <v>500</v>
      </c>
      <c r="G4" s="634"/>
      <c r="H4" s="634"/>
    </row>
    <row r="5" spans="2:21" ht="15.75" customHeight="1" outlineLevel="1">
      <c r="B5" s="157"/>
      <c r="C5" s="637" t="s">
        <v>17</v>
      </c>
      <c r="D5" s="637"/>
      <c r="E5" s="158"/>
      <c r="F5" s="634">
        <v>332</v>
      </c>
      <c r="G5" s="634"/>
      <c r="H5" s="634"/>
    </row>
    <row r="6" spans="2:21" ht="15.75" customHeight="1" outlineLevel="1">
      <c r="B6" s="157"/>
      <c r="C6" s="637" t="s">
        <v>18</v>
      </c>
      <c r="D6" s="637"/>
      <c r="E6" s="158"/>
      <c r="F6" s="634">
        <v>230</v>
      </c>
      <c r="G6" s="634"/>
      <c r="H6" s="634"/>
    </row>
    <row r="7" spans="2:21" ht="15.75" customHeight="1" outlineLevel="1">
      <c r="B7" s="157"/>
      <c r="C7" s="637" t="s">
        <v>19</v>
      </c>
      <c r="D7" s="637"/>
      <c r="E7" s="158"/>
      <c r="F7" s="634">
        <v>128</v>
      </c>
      <c r="G7" s="634"/>
      <c r="H7" s="634"/>
    </row>
    <row r="8" spans="2:21" ht="15.75" customHeight="1" outlineLevel="1">
      <c r="B8" s="157"/>
      <c r="C8" s="637" t="s">
        <v>20</v>
      </c>
      <c r="D8" s="637"/>
      <c r="E8" s="158"/>
      <c r="F8" s="634" t="s">
        <v>170</v>
      </c>
      <c r="G8" s="634"/>
      <c r="H8" s="634"/>
    </row>
    <row r="9" spans="2:21" ht="15.75" customHeight="1" outlineLevel="1">
      <c r="B9" s="157"/>
      <c r="C9" s="637" t="s">
        <v>36</v>
      </c>
      <c r="D9" s="637"/>
      <c r="E9" s="158"/>
      <c r="F9" s="634">
        <v>435</v>
      </c>
      <c r="G9" s="634"/>
      <c r="H9" s="634"/>
    </row>
    <row r="10" spans="2:21" ht="15.75" customHeight="1" outlineLevel="1">
      <c r="B10" s="157"/>
      <c r="C10" s="637" t="s">
        <v>21</v>
      </c>
      <c r="D10" s="637"/>
      <c r="E10" s="158"/>
      <c r="F10" s="634">
        <v>800</v>
      </c>
      <c r="G10" s="634"/>
      <c r="H10" s="634"/>
    </row>
    <row r="11" spans="2:21" ht="15.75" customHeight="1" outlineLevel="1">
      <c r="B11" s="157"/>
      <c r="C11" s="637" t="s">
        <v>22</v>
      </c>
      <c r="D11" s="637"/>
      <c r="E11" s="158"/>
      <c r="F11" s="634">
        <v>8</v>
      </c>
      <c r="G11" s="634"/>
      <c r="H11" s="634"/>
    </row>
    <row r="12" spans="2:21" ht="15.75" customHeight="1" outlineLevel="1">
      <c r="B12" s="157"/>
      <c r="C12" s="637" t="s">
        <v>23</v>
      </c>
      <c r="D12" s="637"/>
      <c r="E12" s="158"/>
      <c r="F12" s="634">
        <v>5</v>
      </c>
      <c r="G12" s="634"/>
      <c r="H12" s="634"/>
    </row>
    <row r="13" spans="2:21" ht="15.75" customHeight="1" outlineLevel="1">
      <c r="B13" s="157"/>
      <c r="C13" s="637" t="s">
        <v>172</v>
      </c>
      <c r="D13" s="637"/>
      <c r="E13" s="158"/>
      <c r="F13" s="634">
        <v>70</v>
      </c>
      <c r="G13" s="634"/>
      <c r="H13" s="634"/>
    </row>
    <row r="14" spans="2:21" ht="15.75" customHeight="1" outlineLevel="1">
      <c r="B14" s="157"/>
      <c r="C14" s="637" t="s">
        <v>24</v>
      </c>
      <c r="D14" s="637"/>
      <c r="E14" s="158"/>
      <c r="F14" s="634">
        <v>100</v>
      </c>
      <c r="G14" s="634"/>
      <c r="H14" s="634"/>
    </row>
    <row r="15" spans="2:21" ht="15.75" customHeight="1" outlineLevel="1">
      <c r="B15" s="157"/>
      <c r="C15" s="637" t="s">
        <v>25</v>
      </c>
      <c r="D15" s="637"/>
      <c r="E15" s="158"/>
      <c r="F15" s="634">
        <v>115</v>
      </c>
      <c r="G15" s="634"/>
      <c r="H15" s="634"/>
    </row>
    <row r="16" spans="2:21" ht="15.75" customHeight="1" outlineLevel="1">
      <c r="B16" s="157"/>
      <c r="C16" s="637" t="s">
        <v>26</v>
      </c>
      <c r="D16" s="637"/>
      <c r="E16" s="158"/>
      <c r="F16" s="634">
        <v>200</v>
      </c>
      <c r="G16" s="634"/>
      <c r="H16" s="634"/>
    </row>
    <row r="17" spans="2:19" ht="15.75" customHeight="1" outlineLevel="1">
      <c r="B17" s="157"/>
      <c r="C17" s="637" t="s">
        <v>27</v>
      </c>
      <c r="D17" s="637"/>
      <c r="E17" s="158"/>
      <c r="F17" s="634">
        <v>508</v>
      </c>
      <c r="G17" s="634"/>
      <c r="H17" s="634"/>
    </row>
    <row r="18" spans="2:19" ht="15.75" customHeight="1" outlineLevel="1">
      <c r="B18" s="157"/>
      <c r="C18" s="637" t="s">
        <v>28</v>
      </c>
      <c r="D18" s="637"/>
      <c r="E18" s="158"/>
      <c r="F18" s="634" t="s">
        <v>171</v>
      </c>
      <c r="G18" s="634"/>
      <c r="H18" s="634"/>
    </row>
    <row r="19" spans="2:19" ht="15.75" customHeight="1" outlineLevel="1">
      <c r="B19" s="157"/>
      <c r="C19" s="637" t="s">
        <v>30</v>
      </c>
      <c r="D19" s="637"/>
      <c r="E19" s="158"/>
      <c r="F19" s="634" t="s">
        <v>31</v>
      </c>
      <c r="G19" s="634"/>
      <c r="H19" s="634"/>
    </row>
    <row r="20" spans="2:19" ht="15.75" customHeight="1" outlineLevel="1">
      <c r="B20" s="157"/>
      <c r="C20" s="637" t="s">
        <v>37</v>
      </c>
      <c r="D20" s="637"/>
      <c r="E20" s="158"/>
      <c r="F20" s="634" t="s">
        <v>49</v>
      </c>
      <c r="G20" s="634"/>
      <c r="H20" s="634"/>
    </row>
    <row r="21" spans="2:19" ht="15.75" customHeight="1" outlineLevel="1">
      <c r="B21" s="157"/>
      <c r="C21" s="635" t="s">
        <v>156</v>
      </c>
      <c r="D21" s="635"/>
      <c r="E21" s="158"/>
      <c r="F21" s="634" t="s">
        <v>290</v>
      </c>
      <c r="G21" s="634"/>
      <c r="H21" s="634"/>
    </row>
    <row r="22" spans="2:19" ht="15.75" customHeight="1" outlineLevel="1">
      <c r="B22" s="157"/>
      <c r="C22" s="635" t="s">
        <v>157</v>
      </c>
      <c r="D22" s="635"/>
      <c r="E22" s="158"/>
      <c r="F22" s="634" t="s">
        <v>291</v>
      </c>
      <c r="G22" s="634"/>
      <c r="H22" s="634"/>
    </row>
    <row r="23" spans="2:19" ht="15.75" customHeight="1" outlineLevel="1">
      <c r="B23" s="157"/>
      <c r="C23" s="635" t="s">
        <v>35</v>
      </c>
      <c r="D23" s="635"/>
      <c r="E23" s="158"/>
      <c r="F23" s="634">
        <v>550</v>
      </c>
      <c r="G23" s="634"/>
      <c r="H23" s="634"/>
    </row>
    <row r="24" spans="2:19" ht="15.75" customHeight="1">
      <c r="B24" s="185"/>
      <c r="C24" s="186"/>
      <c r="D24" s="186"/>
      <c r="E24" s="187"/>
      <c r="F24" s="186"/>
      <c r="G24" s="186"/>
      <c r="H24" s="188"/>
    </row>
    <row r="25" spans="2:19" ht="15.75" customHeight="1" outlineLevel="1">
      <c r="B25" s="196" t="s">
        <v>39</v>
      </c>
      <c r="C25" s="197" t="s">
        <v>44</v>
      </c>
      <c r="D25" s="197"/>
      <c r="E25" s="198" t="s">
        <v>1</v>
      </c>
      <c r="F25" s="197" t="s">
        <v>1</v>
      </c>
      <c r="G25" s="197" t="s">
        <v>40</v>
      </c>
      <c r="H25" s="199" t="s">
        <v>41</v>
      </c>
    </row>
    <row r="26" spans="2:19" ht="15.75" customHeight="1" outlineLevel="1">
      <c r="B26" s="250">
        <v>1180</v>
      </c>
      <c r="C26" s="241" t="s">
        <v>146</v>
      </c>
      <c r="D26" s="241"/>
      <c r="E26" s="172">
        <v>12675</v>
      </c>
      <c r="F26" s="173">
        <f>E26*'Прайс-лист'!I3*(1-'Прайс-лист'!$E$3)</f>
        <v>294060</v>
      </c>
      <c r="G26" s="250"/>
      <c r="H26" s="174">
        <f>F26</f>
        <v>294060</v>
      </c>
    </row>
    <row r="27" spans="2:19" ht="15.75" customHeight="1" outlineLevel="2">
      <c r="B27" s="184"/>
      <c r="C27" s="12" t="s">
        <v>337</v>
      </c>
      <c r="D27" s="12"/>
      <c r="E27" s="12"/>
      <c r="F27" s="12"/>
      <c r="G27" s="12"/>
      <c r="H27" s="12"/>
    </row>
    <row r="28" spans="2:19" ht="360.75" customHeight="1" outlineLevel="2">
      <c r="B28" s="176"/>
      <c r="C28" s="636" t="s">
        <v>619</v>
      </c>
      <c r="D28" s="636"/>
      <c r="E28" s="636"/>
      <c r="F28" s="636"/>
      <c r="G28" s="636"/>
      <c r="H28" s="636"/>
    </row>
    <row r="29" spans="2:19" ht="15.75" customHeight="1" outlineLevel="1">
      <c r="C29" s="12" t="s">
        <v>365</v>
      </c>
      <c r="D29" s="12"/>
      <c r="E29" s="12"/>
      <c r="F29" s="12"/>
      <c r="G29" s="12"/>
      <c r="H29" s="12"/>
    </row>
    <row r="30" spans="2:19" ht="15.75" customHeight="1" outlineLevel="1">
      <c r="B30" s="303">
        <v>2483</v>
      </c>
      <c r="C30" s="300" t="s">
        <v>3</v>
      </c>
      <c r="D30" s="178" t="s">
        <v>277</v>
      </c>
      <c r="E30" s="179">
        <v>451</v>
      </c>
      <c r="F30" s="173">
        <f>E30*'Прайс-лист'!I3*(1-'Прайс-лист'!$E$3)</f>
        <v>10463.200000000001</v>
      </c>
      <c r="G30" s="175">
        <v>0</v>
      </c>
      <c r="H30" s="174">
        <f t="shared" ref="H30:H39" si="0">F30*G30</f>
        <v>0</v>
      </c>
      <c r="J30" s="104" t="s">
        <v>277</v>
      </c>
      <c r="K30" s="104" t="s">
        <v>277</v>
      </c>
      <c r="L30" s="104" t="s">
        <v>277</v>
      </c>
      <c r="M30" s="104" t="s">
        <v>277</v>
      </c>
      <c r="N30" s="104" t="s">
        <v>277</v>
      </c>
      <c r="O30" s="104" t="s">
        <v>277</v>
      </c>
      <c r="P30" s="104" t="s">
        <v>277</v>
      </c>
      <c r="Q30" s="104" t="s">
        <v>277</v>
      </c>
      <c r="R30" s="104" t="s">
        <v>277</v>
      </c>
      <c r="S30" s="104" t="s">
        <v>277</v>
      </c>
    </row>
    <row r="31" spans="2:19" ht="15.75" customHeight="1" outlineLevel="1">
      <c r="B31" s="295">
        <v>2484</v>
      </c>
      <c r="C31" s="297" t="s">
        <v>105</v>
      </c>
      <c r="D31" s="180" t="s">
        <v>277</v>
      </c>
      <c r="E31" s="179">
        <v>181</v>
      </c>
      <c r="F31" s="173">
        <f>E31*'Прайс-лист'!I3*(1-'Прайс-лист'!$E$3)</f>
        <v>4199.2</v>
      </c>
      <c r="G31" s="175">
        <v>0</v>
      </c>
      <c r="H31" s="174">
        <f t="shared" si="0"/>
        <v>0</v>
      </c>
      <c r="J31" s="106" t="s">
        <v>368</v>
      </c>
      <c r="K31" s="106" t="s">
        <v>380</v>
      </c>
      <c r="L31" s="108" t="s">
        <v>453</v>
      </c>
      <c r="M31" s="106" t="s">
        <v>457</v>
      </c>
      <c r="N31" s="106" t="s">
        <v>443</v>
      </c>
      <c r="O31" s="108" t="s">
        <v>445</v>
      </c>
      <c r="P31" s="125" t="s">
        <v>399</v>
      </c>
      <c r="Q31" s="275" t="s">
        <v>401</v>
      </c>
      <c r="R31" s="106" t="s">
        <v>334</v>
      </c>
      <c r="S31" s="108" t="s">
        <v>383</v>
      </c>
    </row>
    <row r="32" spans="2:19" ht="15.75" customHeight="1" outlineLevel="1">
      <c r="B32" s="190"/>
      <c r="C32" s="299" t="s">
        <v>454</v>
      </c>
      <c r="D32" s="191" t="s">
        <v>277</v>
      </c>
      <c r="E32" s="179">
        <v>23</v>
      </c>
      <c r="F32" s="173">
        <f>E32*'Прайс-лист'!I3*(1-'Прайс-лист'!$E$3)</f>
        <v>533.6</v>
      </c>
      <c r="G32" s="175">
        <v>0</v>
      </c>
      <c r="H32" s="174">
        <f t="shared" si="0"/>
        <v>0</v>
      </c>
      <c r="J32" s="106" t="s">
        <v>367</v>
      </c>
      <c r="K32" s="106" t="s">
        <v>379</v>
      </c>
      <c r="L32" s="104" t="s">
        <v>450</v>
      </c>
      <c r="M32" s="104" t="s">
        <v>333</v>
      </c>
      <c r="N32" s="106" t="s">
        <v>444</v>
      </c>
      <c r="O32" s="106" t="s">
        <v>446</v>
      </c>
      <c r="P32" s="125" t="s">
        <v>400</v>
      </c>
      <c r="Q32" s="275" t="s">
        <v>402</v>
      </c>
      <c r="R32" s="106" t="s">
        <v>335</v>
      </c>
      <c r="S32" s="104" t="s">
        <v>382</v>
      </c>
    </row>
    <row r="33" spans="2:19" ht="15.75" customHeight="1" outlineLevel="1">
      <c r="B33" s="301">
        <v>2127</v>
      </c>
      <c r="C33" s="299" t="s">
        <v>458</v>
      </c>
      <c r="D33" s="191" t="s">
        <v>277</v>
      </c>
      <c r="E33" s="179">
        <v>177</v>
      </c>
      <c r="F33" s="173">
        <f>E33*'Прайс-лист'!I3*(1-'Прайс-лист'!$E$3)</f>
        <v>4106.4000000000005</v>
      </c>
      <c r="G33" s="175">
        <v>0</v>
      </c>
      <c r="H33" s="173">
        <f t="shared" ref="H33:H35" si="1">F33*G33</f>
        <v>0</v>
      </c>
      <c r="J33" s="106" t="s">
        <v>331</v>
      </c>
      <c r="K33" s="106" t="s">
        <v>348</v>
      </c>
      <c r="L33" s="111" t="s">
        <v>451</v>
      </c>
      <c r="N33" s="108" t="s">
        <v>523</v>
      </c>
      <c r="O33" s="106" t="s">
        <v>447</v>
      </c>
      <c r="P33" s="120"/>
      <c r="Q33" s="276" t="s">
        <v>593</v>
      </c>
      <c r="R33" s="106" t="s">
        <v>336</v>
      </c>
      <c r="S33" s="107"/>
    </row>
    <row r="34" spans="2:19" ht="15.75" customHeight="1" outlineLevel="1">
      <c r="B34" s="301"/>
      <c r="C34" s="299" t="s">
        <v>464</v>
      </c>
      <c r="D34" s="191" t="s">
        <v>277</v>
      </c>
      <c r="E34" s="179">
        <v>2562</v>
      </c>
      <c r="F34" s="173">
        <f>E34*'Прайс-лист'!I3*(1-'Прайс-лист'!$E$3)</f>
        <v>59438.400000000001</v>
      </c>
      <c r="G34" s="175">
        <v>0</v>
      </c>
      <c r="H34" s="174">
        <f t="shared" si="1"/>
        <v>0</v>
      </c>
      <c r="I34" s="79"/>
      <c r="J34" s="108" t="s">
        <v>332</v>
      </c>
      <c r="K34" s="108" t="s">
        <v>349</v>
      </c>
      <c r="L34" s="105" t="s">
        <v>456</v>
      </c>
      <c r="M34" s="111"/>
      <c r="O34" s="111"/>
      <c r="P34" s="106"/>
      <c r="Q34" s="276" t="s">
        <v>594</v>
      </c>
      <c r="R34" s="108" t="s">
        <v>435</v>
      </c>
      <c r="S34" s="106"/>
    </row>
    <row r="35" spans="2:19" ht="15.75" customHeight="1" outlineLevel="1">
      <c r="B35" s="301">
        <v>211701</v>
      </c>
      <c r="C35" s="299" t="s">
        <v>463</v>
      </c>
      <c r="D35" s="191" t="s">
        <v>277</v>
      </c>
      <c r="E35" s="179">
        <v>3519</v>
      </c>
      <c r="F35" s="173">
        <f>E35*'Прайс-лист'!I3*(1-'Прайс-лист'!$E$3)</f>
        <v>81640.800000000003</v>
      </c>
      <c r="G35" s="175">
        <v>0</v>
      </c>
      <c r="H35" s="174">
        <f t="shared" si="1"/>
        <v>0</v>
      </c>
      <c r="J35" s="108" t="s">
        <v>333</v>
      </c>
      <c r="K35" s="108" t="s">
        <v>350</v>
      </c>
      <c r="L35" s="130" t="s">
        <v>346</v>
      </c>
      <c r="M35" s="111"/>
      <c r="N35" s="111"/>
      <c r="O35" s="111"/>
      <c r="P35" s="107"/>
      <c r="Q35" s="275" t="s">
        <v>403</v>
      </c>
      <c r="S35" s="108"/>
    </row>
    <row r="36" spans="2:19" ht="15.75" customHeight="1" outlineLevel="1">
      <c r="B36" s="301">
        <v>2004</v>
      </c>
      <c r="C36" s="299" t="s">
        <v>279</v>
      </c>
      <c r="D36" s="191" t="s">
        <v>277</v>
      </c>
      <c r="E36" s="179">
        <v>0</v>
      </c>
      <c r="F36" s="173">
        <f>E36*'Прайс-лист'!I3*(1-'Прайс-лист'!$E$3)</f>
        <v>0</v>
      </c>
      <c r="G36" s="175">
        <v>0</v>
      </c>
      <c r="H36" s="174">
        <f t="shared" si="0"/>
        <v>0</v>
      </c>
      <c r="L36" s="130" t="s">
        <v>455</v>
      </c>
      <c r="M36" s="108"/>
      <c r="N36" s="108"/>
      <c r="O36" s="108"/>
      <c r="P36" s="151"/>
      <c r="Q36" s="275" t="s">
        <v>404</v>
      </c>
      <c r="S36" s="108"/>
    </row>
    <row r="37" spans="2:19" ht="15.75" customHeight="1" outlineLevel="1">
      <c r="B37" s="301">
        <v>3073</v>
      </c>
      <c r="C37" s="297" t="s">
        <v>408</v>
      </c>
      <c r="D37" s="191" t="s">
        <v>277</v>
      </c>
      <c r="E37" s="179">
        <v>163</v>
      </c>
      <c r="F37" s="173">
        <f>E37*'Прайс-лист'!I3*(1-'Прайс-лист'!$E$3)</f>
        <v>3781.6000000000004</v>
      </c>
      <c r="G37" s="175">
        <v>0</v>
      </c>
      <c r="H37" s="174">
        <f t="shared" si="0"/>
        <v>0</v>
      </c>
      <c r="J37" s="65" t="s">
        <v>347</v>
      </c>
      <c r="K37" s="148"/>
      <c r="N37" s="109"/>
      <c r="O37" s="109"/>
      <c r="P37" s="151"/>
      <c r="Q37" s="275" t="s">
        <v>405</v>
      </c>
      <c r="S37" s="108"/>
    </row>
    <row r="38" spans="2:19" ht="15.75" customHeight="1" outlineLevel="1">
      <c r="B38" s="305">
        <v>3503</v>
      </c>
      <c r="C38" s="304" t="s">
        <v>329</v>
      </c>
      <c r="D38" s="178" t="s">
        <v>277</v>
      </c>
      <c r="E38" s="179">
        <v>627</v>
      </c>
      <c r="F38" s="173">
        <f>E38*'Прайс-лист'!I3*(1-'Прайс-лист'!$E$3)</f>
        <v>14546.400000000001</v>
      </c>
      <c r="G38" s="175">
        <v>0</v>
      </c>
      <c r="H38" s="174">
        <f t="shared" si="0"/>
        <v>0</v>
      </c>
      <c r="K38" s="148"/>
      <c r="L38" s="109"/>
      <c r="M38" s="109"/>
      <c r="N38" s="110"/>
      <c r="O38" s="110"/>
      <c r="P38" s="148"/>
      <c r="Q38" s="276" t="s">
        <v>595</v>
      </c>
    </row>
    <row r="39" spans="2:19" ht="15.75" customHeight="1" outlineLevel="1">
      <c r="B39" s="303" t="s">
        <v>378</v>
      </c>
      <c r="C39" s="296" t="s">
        <v>381</v>
      </c>
      <c r="D39" s="178" t="s">
        <v>277</v>
      </c>
      <c r="E39" s="179">
        <v>0</v>
      </c>
      <c r="F39" s="173">
        <f>E39*'Прайс-лист'!I3*(1-'Прайс-лист'!$E$3)</f>
        <v>0</v>
      </c>
      <c r="G39" s="175">
        <v>0</v>
      </c>
      <c r="H39" s="174">
        <f t="shared" si="0"/>
        <v>0</v>
      </c>
      <c r="K39" s="148"/>
      <c r="L39" s="110"/>
      <c r="M39" s="110"/>
      <c r="N39" s="110"/>
      <c r="O39" s="110"/>
      <c r="P39" s="65"/>
      <c r="Q39" s="275" t="s">
        <v>406</v>
      </c>
    </row>
    <row r="40" spans="2:19" ht="15.75" customHeight="1" outlineLevel="1">
      <c r="B40" s="303">
        <v>2143</v>
      </c>
      <c r="C40" s="300" t="s">
        <v>360</v>
      </c>
      <c r="D40" s="300"/>
      <c r="E40" s="179">
        <v>205</v>
      </c>
      <c r="F40" s="203">
        <f>E40*'Прайс-лист'!I3*(1-'Прайс-лист'!$E$3)</f>
        <v>4756</v>
      </c>
      <c r="G40" s="175">
        <v>0</v>
      </c>
      <c r="H40" s="174">
        <f>F40*G40</f>
        <v>0</v>
      </c>
      <c r="M40" s="110"/>
      <c r="N40" s="110"/>
      <c r="O40" s="110"/>
      <c r="Q40" s="275" t="s">
        <v>407</v>
      </c>
    </row>
    <row r="41" spans="2:19" ht="15.75" customHeight="1" outlineLevel="1">
      <c r="B41" s="305">
        <v>2562</v>
      </c>
      <c r="C41" s="607" t="s">
        <v>3007</v>
      </c>
      <c r="D41" s="298"/>
      <c r="E41" s="179">
        <v>202</v>
      </c>
      <c r="F41" s="173">
        <f>E41*'Прайс-лист'!I3*(1-'Прайс-лист'!$E$3)</f>
        <v>4686.4000000000005</v>
      </c>
      <c r="G41" s="175">
        <v>0</v>
      </c>
      <c r="H41" s="174">
        <f>F41*G41</f>
        <v>0</v>
      </c>
      <c r="K41" s="110"/>
      <c r="M41" s="110"/>
      <c r="N41" s="110"/>
      <c r="O41" s="110"/>
      <c r="Q41" s="277"/>
    </row>
    <row r="42" spans="2:19" ht="15.75" customHeight="1" outlineLevel="1">
      <c r="C42" s="189" t="s">
        <v>4</v>
      </c>
      <c r="D42" s="189"/>
      <c r="E42" s="189"/>
      <c r="F42" s="189"/>
      <c r="G42" s="189"/>
      <c r="H42" s="189"/>
      <c r="M42" s="110"/>
      <c r="Q42" s="278" t="s">
        <v>347</v>
      </c>
    </row>
    <row r="43" spans="2:19" ht="15.75" customHeight="1" outlineLevel="1">
      <c r="B43" s="303">
        <v>414601</v>
      </c>
      <c r="C43" s="644" t="s">
        <v>377</v>
      </c>
      <c r="D43" s="644"/>
      <c r="E43" s="182">
        <v>71</v>
      </c>
      <c r="F43" s="173">
        <f>E43*'Прайс-лист'!I3*(1-'Прайс-лист'!$E$3)</f>
        <v>1647.2</v>
      </c>
      <c r="G43" s="175">
        <v>0</v>
      </c>
      <c r="H43" s="174">
        <f t="shared" ref="H43:H58" si="2">F43*G43</f>
        <v>0</v>
      </c>
      <c r="Q43" s="107"/>
    </row>
    <row r="44" spans="2:19" ht="15.75" customHeight="1" outlineLevel="1">
      <c r="B44" s="303">
        <v>2533</v>
      </c>
      <c r="C44" s="644" t="s">
        <v>515</v>
      </c>
      <c r="D44" s="644"/>
      <c r="E44" s="182">
        <v>425</v>
      </c>
      <c r="F44" s="173">
        <f>E44*'Прайс-лист'!I3*(1-'Прайс-лист'!$E$3)</f>
        <v>9860</v>
      </c>
      <c r="G44" s="175">
        <v>0</v>
      </c>
      <c r="H44" s="174">
        <f t="shared" si="2"/>
        <v>0</v>
      </c>
      <c r="Q44" s="107"/>
    </row>
    <row r="45" spans="2:19" ht="15.75" customHeight="1" outlineLevel="1">
      <c r="B45" s="295">
        <v>2534</v>
      </c>
      <c r="C45" s="632" t="s">
        <v>532</v>
      </c>
      <c r="D45" s="632"/>
      <c r="E45" s="182">
        <v>1217</v>
      </c>
      <c r="F45" s="203">
        <f>E45*'Прайс-лист'!I3*(1-'Прайс-лист'!$E$3)</f>
        <v>28234.400000000001</v>
      </c>
      <c r="G45" s="175">
        <v>0</v>
      </c>
      <c r="H45" s="174">
        <f t="shared" si="2"/>
        <v>0</v>
      </c>
      <c r="Q45" s="107"/>
    </row>
    <row r="46" spans="2:19" ht="15.75" customHeight="1" outlineLevel="1">
      <c r="B46" s="295">
        <v>2706</v>
      </c>
      <c r="C46" s="632" t="s">
        <v>107</v>
      </c>
      <c r="D46" s="632"/>
      <c r="E46" s="182">
        <v>686</v>
      </c>
      <c r="F46" s="203">
        <f>E46*'Прайс-лист'!I3*(1-'Прайс-лист'!$E$3)</f>
        <v>15915.2</v>
      </c>
      <c r="G46" s="175">
        <v>0</v>
      </c>
      <c r="H46" s="174">
        <f t="shared" si="2"/>
        <v>0</v>
      </c>
      <c r="Q46" s="55"/>
    </row>
    <row r="47" spans="2:19" ht="15.75" customHeight="1" outlineLevel="1">
      <c r="B47" s="295">
        <v>2705</v>
      </c>
      <c r="C47" s="632" t="s">
        <v>106</v>
      </c>
      <c r="D47" s="632"/>
      <c r="E47" s="182">
        <v>735</v>
      </c>
      <c r="F47" s="203">
        <f>E47*'Прайс-лист'!I3*(1-'Прайс-лист'!$E$3)</f>
        <v>17052</v>
      </c>
      <c r="G47" s="175">
        <v>0</v>
      </c>
      <c r="H47" s="174">
        <f t="shared" si="2"/>
        <v>0</v>
      </c>
      <c r="Q47" s="55"/>
    </row>
    <row r="48" spans="2:19" ht="15.75" customHeight="1" outlineLevel="1">
      <c r="B48" s="295">
        <v>2601</v>
      </c>
      <c r="C48" s="632" t="s">
        <v>612</v>
      </c>
      <c r="D48" s="632"/>
      <c r="E48" s="182">
        <v>101</v>
      </c>
      <c r="F48" s="203">
        <f>E48*'Прайс-лист'!I3*(1-'Прайс-лист'!$E$3)</f>
        <v>2343.2000000000003</v>
      </c>
      <c r="G48" s="175">
        <v>0</v>
      </c>
      <c r="H48" s="174">
        <f>F48*G48</f>
        <v>0</v>
      </c>
      <c r="Q48" s="55"/>
    </row>
    <row r="49" spans="2:8" ht="15.75" customHeight="1" outlineLevel="1">
      <c r="B49" s="295">
        <v>2418</v>
      </c>
      <c r="C49" s="632" t="s">
        <v>530</v>
      </c>
      <c r="D49" s="632"/>
      <c r="E49" s="182">
        <v>471</v>
      </c>
      <c r="F49" s="203">
        <f>E49*'Прайс-лист'!I3*(1-'Прайс-лист'!$E$3)</f>
        <v>10927.2</v>
      </c>
      <c r="G49" s="175">
        <v>0</v>
      </c>
      <c r="H49" s="174">
        <f t="shared" si="2"/>
        <v>0</v>
      </c>
    </row>
    <row r="50" spans="2:8" ht="15.75" customHeight="1" outlineLevel="1">
      <c r="B50" s="295">
        <v>2319</v>
      </c>
      <c r="C50" s="632" t="s">
        <v>108</v>
      </c>
      <c r="D50" s="632"/>
      <c r="E50" s="182">
        <v>287</v>
      </c>
      <c r="F50" s="203">
        <f>E50*'Прайс-лист'!I3*(1-'Прайс-лист'!$E$3)</f>
        <v>6658.4000000000005</v>
      </c>
      <c r="G50" s="175">
        <v>0</v>
      </c>
      <c r="H50" s="174">
        <f t="shared" si="2"/>
        <v>0</v>
      </c>
    </row>
    <row r="51" spans="2:8" ht="15.75" customHeight="1" outlineLevel="1">
      <c r="B51" s="301">
        <v>307401</v>
      </c>
      <c r="C51" s="635" t="s">
        <v>294</v>
      </c>
      <c r="D51" s="635"/>
      <c r="E51" s="179">
        <v>39</v>
      </c>
      <c r="F51" s="203">
        <f>E51*'Прайс-лист'!I3*(1-'Прайс-лист'!$E$3)</f>
        <v>904.80000000000007</v>
      </c>
      <c r="G51" s="243">
        <f>IF(G37*G50,1,0)</f>
        <v>0</v>
      </c>
      <c r="H51" s="174">
        <f t="shared" si="2"/>
        <v>0</v>
      </c>
    </row>
    <row r="52" spans="2:8" ht="15.75" customHeight="1" outlineLevel="1">
      <c r="B52" s="301">
        <v>2736</v>
      </c>
      <c r="C52" s="635" t="s">
        <v>328</v>
      </c>
      <c r="D52" s="635"/>
      <c r="E52" s="179">
        <v>857</v>
      </c>
      <c r="F52" s="203">
        <f>E52*'Прайс-лист'!I3*(1-'Прайс-лист'!$E$3)</f>
        <v>19882.400000000001</v>
      </c>
      <c r="G52" s="175">
        <v>0</v>
      </c>
      <c r="H52" s="174">
        <f t="shared" si="2"/>
        <v>0</v>
      </c>
    </row>
    <row r="53" spans="2:8" ht="15.75" customHeight="1" outlineLevel="1">
      <c r="B53" s="295">
        <v>2945</v>
      </c>
      <c r="C53" s="632" t="s">
        <v>6</v>
      </c>
      <c r="D53" s="632"/>
      <c r="E53" s="182">
        <v>174</v>
      </c>
      <c r="F53" s="203">
        <f>E53*'Прайс-лист'!I3*(1-'Прайс-лист'!$E$3)</f>
        <v>4036.8</v>
      </c>
      <c r="G53" s="175">
        <v>0</v>
      </c>
      <c r="H53" s="174">
        <f t="shared" si="2"/>
        <v>0</v>
      </c>
    </row>
    <row r="54" spans="2:8" ht="14.25" outlineLevel="1">
      <c r="B54" s="295">
        <v>2946</v>
      </c>
      <c r="C54" s="632" t="s">
        <v>67</v>
      </c>
      <c r="D54" s="632"/>
      <c r="E54" s="182">
        <v>213</v>
      </c>
      <c r="F54" s="203">
        <f>E54*'Прайс-лист'!I3*(1-'Прайс-лист'!$E$3)</f>
        <v>4941.6000000000004</v>
      </c>
      <c r="G54" s="175">
        <v>0</v>
      </c>
      <c r="H54" s="174">
        <f t="shared" si="2"/>
        <v>0</v>
      </c>
    </row>
    <row r="55" spans="2:8" ht="15.75" customHeight="1" outlineLevel="1">
      <c r="B55" s="295">
        <v>2892</v>
      </c>
      <c r="C55" s="632" t="s">
        <v>8</v>
      </c>
      <c r="D55" s="632"/>
      <c r="E55" s="182">
        <v>510</v>
      </c>
      <c r="F55" s="203">
        <f>E55*'Прайс-лист'!I3*(1-'Прайс-лист'!$E$3)</f>
        <v>11832</v>
      </c>
      <c r="G55" s="175">
        <v>0</v>
      </c>
      <c r="H55" s="174">
        <f t="shared" si="2"/>
        <v>0</v>
      </c>
    </row>
    <row r="56" spans="2:8" ht="15.75" customHeight="1" outlineLevel="1">
      <c r="B56" s="295">
        <v>2893</v>
      </c>
      <c r="C56" s="632" t="s">
        <v>327</v>
      </c>
      <c r="D56" s="632"/>
      <c r="E56" s="182">
        <v>109</v>
      </c>
      <c r="F56" s="203">
        <f>E56*'Прайс-лист'!I3*(1-'Прайс-лист'!$E$3)</f>
        <v>2528.8000000000002</v>
      </c>
      <c r="G56" s="175">
        <v>0</v>
      </c>
      <c r="H56" s="174">
        <f t="shared" si="2"/>
        <v>0</v>
      </c>
    </row>
    <row r="57" spans="2:8" ht="15.75" customHeight="1" outlineLevel="1">
      <c r="B57" s="295">
        <v>2392</v>
      </c>
      <c r="C57" s="632" t="s">
        <v>526</v>
      </c>
      <c r="D57" s="632"/>
      <c r="E57" s="182">
        <v>655</v>
      </c>
      <c r="F57" s="203">
        <f>E57*'Прайс-лист'!I3*(1-'Прайс-лист'!$E$3)</f>
        <v>15196</v>
      </c>
      <c r="G57" s="175">
        <v>0</v>
      </c>
      <c r="H57" s="204">
        <f t="shared" si="2"/>
        <v>0</v>
      </c>
    </row>
    <row r="58" spans="2:8" ht="15.75" customHeight="1" outlineLevel="1">
      <c r="B58" s="295">
        <v>2398</v>
      </c>
      <c r="C58" s="632" t="s">
        <v>112</v>
      </c>
      <c r="D58" s="632"/>
      <c r="E58" s="182">
        <v>1121</v>
      </c>
      <c r="F58" s="203">
        <f>E58*'Прайс-лист'!I3*(1-'Прайс-лист'!$E$3)</f>
        <v>26007.200000000001</v>
      </c>
      <c r="G58" s="175">
        <v>0</v>
      </c>
      <c r="H58" s="174">
        <f t="shared" si="2"/>
        <v>0</v>
      </c>
    </row>
    <row r="59" spans="2:8" ht="18">
      <c r="B59" s="3"/>
      <c r="C59" s="251"/>
      <c r="D59" s="251"/>
      <c r="E59" s="85"/>
      <c r="F59" s="315" t="s">
        <v>9</v>
      </c>
      <c r="G59" s="633">
        <f>SUM(H26:H58)</f>
        <v>294060</v>
      </c>
      <c r="H59" s="633"/>
    </row>
  </sheetData>
  <sortState ref="A38:H52">
    <sortCondition ref="A38"/>
  </sortState>
  <mergeCells count="61">
    <mergeCell ref="C50:D50"/>
    <mergeCell ref="C51:D51"/>
    <mergeCell ref="C52:D52"/>
    <mergeCell ref="C58:D58"/>
    <mergeCell ref="C53:D53"/>
    <mergeCell ref="C54:D54"/>
    <mergeCell ref="C55:D55"/>
    <mergeCell ref="C56:D56"/>
    <mergeCell ref="C57:D57"/>
    <mergeCell ref="C45:D45"/>
    <mergeCell ref="C46:D46"/>
    <mergeCell ref="C47:D47"/>
    <mergeCell ref="C48:D48"/>
    <mergeCell ref="C49:D49"/>
    <mergeCell ref="F15:H15"/>
    <mergeCell ref="C23:D23"/>
    <mergeCell ref="C17:D17"/>
    <mergeCell ref="C43:D43"/>
    <mergeCell ref="C44:D44"/>
    <mergeCell ref="F21:H21"/>
    <mergeCell ref="F22:H22"/>
    <mergeCell ref="C18:D18"/>
    <mergeCell ref="F23:H23"/>
    <mergeCell ref="C28:H28"/>
    <mergeCell ref="F10:H10"/>
    <mergeCell ref="F11:H11"/>
    <mergeCell ref="F12:H12"/>
    <mergeCell ref="F13:H13"/>
    <mergeCell ref="F14:H14"/>
    <mergeCell ref="T2:U2"/>
    <mergeCell ref="B2:H2"/>
    <mergeCell ref="B3:H3"/>
    <mergeCell ref="C9:D9"/>
    <mergeCell ref="C10:D10"/>
    <mergeCell ref="C4:D4"/>
    <mergeCell ref="C5:D5"/>
    <mergeCell ref="C6:D6"/>
    <mergeCell ref="C7:D7"/>
    <mergeCell ref="C8:D8"/>
    <mergeCell ref="F4:H4"/>
    <mergeCell ref="F5:H5"/>
    <mergeCell ref="F6:H6"/>
    <mergeCell ref="F7:H7"/>
    <mergeCell ref="F8:H8"/>
    <mergeCell ref="F9:H9"/>
    <mergeCell ref="G59:H59"/>
    <mergeCell ref="C11:D11"/>
    <mergeCell ref="C12:D12"/>
    <mergeCell ref="C13:D13"/>
    <mergeCell ref="C16:D16"/>
    <mergeCell ref="F18:H18"/>
    <mergeCell ref="C14:D14"/>
    <mergeCell ref="C15:D15"/>
    <mergeCell ref="C19:D19"/>
    <mergeCell ref="C22:D22"/>
    <mergeCell ref="C20:D20"/>
    <mergeCell ref="C21:D21"/>
    <mergeCell ref="F16:H16"/>
    <mergeCell ref="F17:H17"/>
    <mergeCell ref="F19:H19"/>
    <mergeCell ref="F20:H20"/>
  </mergeCells>
  <dataValidations count="11">
    <dataValidation type="list" allowBlank="1" showInputMessage="1" showErrorMessage="1" sqref="D53">
      <formula1>$Q$30:$Q$33</formula1>
    </dataValidation>
    <dataValidation type="list" allowBlank="1" showInputMessage="1" showErrorMessage="1" sqref="D39">
      <formula1>$S$30:$S$32</formula1>
    </dataValidation>
    <dataValidation type="list" allowBlank="1" showInputMessage="1" showErrorMessage="1" sqref="D38">
      <formula1>$R$30:$R$34</formula1>
    </dataValidation>
    <dataValidation type="list" allowBlank="1" showInputMessage="1" showErrorMessage="1" sqref="D36">
      <formula1>$P$30:$P$32</formula1>
    </dataValidation>
    <dataValidation type="list" allowBlank="1" showInputMessage="1" showErrorMessage="1" sqref="D37">
      <formula1>$Q$30:$Q$42</formula1>
    </dataValidation>
    <dataValidation type="list" showInputMessage="1" showErrorMessage="1" sqref="D33">
      <formula1>$M$30:$M$32</formula1>
    </dataValidation>
    <dataValidation type="list" allowBlank="1" showInputMessage="1" showErrorMessage="1" sqref="D35">
      <formula1>$O$30:$O$33</formula1>
    </dataValidation>
    <dataValidation type="list" allowBlank="1" showInputMessage="1" showErrorMessage="1" sqref="D34">
      <formula1>$N$30:$N$33</formula1>
    </dataValidation>
    <dataValidation type="list" allowBlank="1" showInputMessage="1" showErrorMessage="1" sqref="D31">
      <formula1>$K$30:$K$35</formula1>
    </dataValidation>
    <dataValidation type="list" allowBlank="1" showInputMessage="1" showErrorMessage="1" sqref="D30">
      <formula1>$J$30:$J$37</formula1>
    </dataValidation>
    <dataValidation type="list" allowBlank="1" showInputMessage="1" showErrorMessage="1" sqref="D32">
      <formula1>$L$30:$L$36</formula1>
    </dataValidation>
  </dataValidations>
  <hyperlinks>
    <hyperlink ref="T2:U2" location="'Прайс-лист'!A1" display="на главную"/>
  </hyperlinks>
  <pageMargins left="0.23622047244094491" right="0.23622047244094491" top="0.35433070866141736" bottom="0.15748031496062992" header="0.31496062992125984" footer="0.31496062992125984"/>
  <pageSetup paperSize="9" scale="60" orientation="portrait" horizontalDpi="0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56</vt:i4>
      </vt:variant>
      <vt:variant>
        <vt:lpstr>Именованные диапазоны</vt:lpstr>
      </vt:variant>
      <vt:variant>
        <vt:i4>52</vt:i4>
      </vt:variant>
    </vt:vector>
  </HeadingPairs>
  <TitlesOfParts>
    <vt:vector size="108" baseType="lpstr">
      <vt:lpstr>Прайс-лист</vt:lpstr>
      <vt:lpstr>D600L</vt:lpstr>
      <vt:lpstr>D600A</vt:lpstr>
      <vt:lpstr>D600D</vt:lpstr>
      <vt:lpstr>G850</vt:lpstr>
      <vt:lpstr>G750</vt:lpstr>
      <vt:lpstr>G650</vt:lpstr>
      <vt:lpstr>G580</vt:lpstr>
      <vt:lpstr>G500</vt:lpstr>
      <vt:lpstr>G420</vt:lpstr>
      <vt:lpstr>G380</vt:lpstr>
      <vt:lpstr>G340</vt:lpstr>
      <vt:lpstr>S520L</vt:lpstr>
      <vt:lpstr>S470NL</vt:lpstr>
      <vt:lpstr>S420NL</vt:lpstr>
      <vt:lpstr>S370NL</vt:lpstr>
      <vt:lpstr>S330L</vt:lpstr>
      <vt:lpstr>S300L</vt:lpstr>
      <vt:lpstr>S520S</vt:lpstr>
      <vt:lpstr>S470NS</vt:lpstr>
      <vt:lpstr>S420NS</vt:lpstr>
      <vt:lpstr>S370NS</vt:lpstr>
      <vt:lpstr>S330S</vt:lpstr>
      <vt:lpstr>S300S</vt:lpstr>
      <vt:lpstr>S470N</vt:lpstr>
      <vt:lpstr>S420N</vt:lpstr>
      <vt:lpstr>S370N</vt:lpstr>
      <vt:lpstr>S330</vt:lpstr>
      <vt:lpstr>S300</vt:lpstr>
      <vt:lpstr>S275</vt:lpstr>
      <vt:lpstr>S250</vt:lpstr>
      <vt:lpstr>R460</vt:lpstr>
      <vt:lpstr>R420</vt:lpstr>
      <vt:lpstr>R380</vt:lpstr>
      <vt:lpstr>C360</vt:lpstr>
      <vt:lpstr>C360A</vt:lpstr>
      <vt:lpstr>C330</vt:lpstr>
      <vt:lpstr>C330A</vt:lpstr>
      <vt:lpstr>C300</vt:lpstr>
      <vt:lpstr>C300A</vt:lpstr>
      <vt:lpstr>C270</vt:lpstr>
      <vt:lpstr>C270A</vt:lpstr>
      <vt:lpstr>C240</vt:lpstr>
      <vt:lpstr>C240A</vt:lpstr>
      <vt:lpstr>A550P</vt:lpstr>
      <vt:lpstr>A550</vt:lpstr>
      <vt:lpstr>A450P</vt:lpstr>
      <vt:lpstr>A450</vt:lpstr>
      <vt:lpstr>A380P</vt:lpstr>
      <vt:lpstr>A380</vt:lpstr>
      <vt:lpstr>RG370R</vt:lpstr>
      <vt:lpstr>Material Colors</vt:lpstr>
      <vt:lpstr>Accessories</vt:lpstr>
      <vt:lpstr>Parts</vt:lpstr>
      <vt:lpstr>Accessories (2)</vt:lpstr>
      <vt:lpstr>Parts (2)</vt:lpstr>
      <vt:lpstr>A380P!Область_печати</vt:lpstr>
      <vt:lpstr>'A450'!Область_печати</vt:lpstr>
      <vt:lpstr>A450P!Область_печати</vt:lpstr>
      <vt:lpstr>'A550'!Область_печати</vt:lpstr>
      <vt:lpstr>A550P!Область_печати</vt:lpstr>
      <vt:lpstr>'Accessories (2)'!Область_печати</vt:lpstr>
      <vt:lpstr>'C240'!Область_печати</vt:lpstr>
      <vt:lpstr>'C240A'!Область_печати</vt:lpstr>
      <vt:lpstr>'C270'!Область_печати</vt:lpstr>
      <vt:lpstr>'C270A'!Область_печати</vt:lpstr>
      <vt:lpstr>'C300'!Область_печати</vt:lpstr>
      <vt:lpstr>'C300A'!Область_печати</vt:lpstr>
      <vt:lpstr>'C330'!Область_печати</vt:lpstr>
      <vt:lpstr>'C330A'!Область_печати</vt:lpstr>
      <vt:lpstr>'C360'!Область_печати</vt:lpstr>
      <vt:lpstr>'C360A'!Область_печати</vt:lpstr>
      <vt:lpstr>D600A!Область_печати</vt:lpstr>
      <vt:lpstr>D600D!Область_печати</vt:lpstr>
      <vt:lpstr>D600L!Область_печати</vt:lpstr>
      <vt:lpstr>'G340'!Область_печати</vt:lpstr>
      <vt:lpstr>'G380'!Область_печати</vt:lpstr>
      <vt:lpstr>'G420'!Область_печати</vt:lpstr>
      <vt:lpstr>'G500'!Область_печати</vt:lpstr>
      <vt:lpstr>'G580'!Область_печати</vt:lpstr>
      <vt:lpstr>'G650'!Область_печати</vt:lpstr>
      <vt:lpstr>'G750'!Область_печати</vt:lpstr>
      <vt:lpstr>'G850'!Область_печати</vt:lpstr>
      <vt:lpstr>'Parts (2)'!Область_печати</vt:lpstr>
      <vt:lpstr>'R380'!Область_печати</vt:lpstr>
      <vt:lpstr>'R420'!Область_печати</vt:lpstr>
      <vt:lpstr>'R460'!Область_печати</vt:lpstr>
      <vt:lpstr>RG370R!Область_печати</vt:lpstr>
      <vt:lpstr>'S250'!Область_печати</vt:lpstr>
      <vt:lpstr>'S275'!Область_печати</vt:lpstr>
      <vt:lpstr>'S300'!Область_печати</vt:lpstr>
      <vt:lpstr>S300L!Область_печати</vt:lpstr>
      <vt:lpstr>S300S!Область_печати</vt:lpstr>
      <vt:lpstr>'S330'!Область_печати</vt:lpstr>
      <vt:lpstr>S330L!Область_печати</vt:lpstr>
      <vt:lpstr>S330S!Область_печати</vt:lpstr>
      <vt:lpstr>S370N!Область_печати</vt:lpstr>
      <vt:lpstr>S370NL!Область_печати</vt:lpstr>
      <vt:lpstr>S370NS!Область_печати</vt:lpstr>
      <vt:lpstr>S420N!Область_печати</vt:lpstr>
      <vt:lpstr>S420NL!Область_печати</vt:lpstr>
      <vt:lpstr>S420NS!Область_печати</vt:lpstr>
      <vt:lpstr>S470N!Область_печати</vt:lpstr>
      <vt:lpstr>S470NL!Область_печати</vt:lpstr>
      <vt:lpstr>S470NS!Область_печати</vt:lpstr>
      <vt:lpstr>S520L!Область_печати</vt:lpstr>
      <vt:lpstr>S520S!Область_печати</vt:lpstr>
      <vt:lpstr>'Прайс-лист'!Область_печати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2020-03-02T22:06:07Z</dcterms:modified>
</cp:coreProperties>
</file>